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5.xml" ContentType="application/vnd.openxmlformats-officedocument.spreadsheetml.pivotTab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lexk\OneDrive\BootCamp\Homework\Homework 1\"/>
    </mc:Choice>
  </mc:AlternateContent>
  <xr:revisionPtr revIDLastSave="326" documentId="6_{ABDD8C0C-17F6-49D1-BCD0-79420DCAB356}" xr6:coauthVersionLast="40" xr6:coauthVersionMax="40" xr10:uidLastSave="{F6D1A20D-C505-4F9E-AB97-B546D41E7923}"/>
  <bookViews>
    <workbookView xWindow="28680" yWindow="-1305" windowWidth="29040" windowHeight="15840" xr2:uid="{00000000-000D-0000-FFFF-FFFF00000000}"/>
  </bookViews>
  <sheets>
    <sheet name="Data" sheetId="1" r:id="rId1"/>
    <sheet name="Pivot 1" sheetId="2" r:id="rId2"/>
    <sheet name="Pivot 2" sheetId="3" r:id="rId3"/>
    <sheet name="Pivot 3" sheetId="4" r:id="rId4"/>
    <sheet name="Bonus" sheetId="7" r:id="rId5"/>
    <sheet name="Other 1" sheetId="5" r:id="rId6"/>
    <sheet name="Other 2" sheetId="6" r:id="rId7"/>
  </sheets>
  <definedNames>
    <definedName name="_xlnm._FilterDatabase" localSheetId="0" hidden="1">Data!$A$1:$T$4115</definedName>
  </definedNames>
  <calcPr calcId="191029"/>
  <pivotCaches>
    <pivotCache cacheId="26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H6" i="7" l="1"/>
  <c r="P1002" i="1"/>
  <c r="P2" i="1"/>
  <c r="L2" i="1"/>
  <c r="K2" i="1"/>
  <c r="T2" i="1"/>
  <c r="D8" i="7"/>
  <c r="F3" i="7"/>
  <c r="D4" i="7" l="1"/>
  <c r="D5" i="7"/>
  <c r="H5" i="7" s="1"/>
  <c r="D6" i="7"/>
  <c r="D7" i="7"/>
  <c r="D9" i="7"/>
  <c r="G9" i="7" s="1"/>
  <c r="D10" i="7"/>
  <c r="H10" i="7" s="1"/>
  <c r="D11" i="7"/>
  <c r="D12" i="7"/>
  <c r="D13" i="7"/>
  <c r="D3" i="7"/>
  <c r="G3" i="7" s="1"/>
  <c r="E3" i="7"/>
  <c r="E4" i="7"/>
  <c r="G4" i="7" s="1"/>
  <c r="E5" i="7"/>
  <c r="F5" i="7" s="1"/>
  <c r="E6" i="7"/>
  <c r="E7" i="7"/>
  <c r="G7" i="7" s="1"/>
  <c r="E8" i="7"/>
  <c r="E9" i="7"/>
  <c r="E10" i="7"/>
  <c r="E11" i="7"/>
  <c r="E12" i="7"/>
  <c r="H12" i="7" s="1"/>
  <c r="E2" i="7"/>
  <c r="B4" i="7"/>
  <c r="B5" i="7"/>
  <c r="B6" i="7"/>
  <c r="B7" i="7"/>
  <c r="B8" i="7"/>
  <c r="B9" i="7"/>
  <c r="B10" i="7"/>
  <c r="B11" i="7"/>
  <c r="B12" i="7"/>
  <c r="B13" i="7"/>
  <c r="B3" i="7"/>
  <c r="C5" i="7"/>
  <c r="C6" i="7" s="1"/>
  <c r="C7" i="7" s="1"/>
  <c r="C8" i="7" s="1"/>
  <c r="C9" i="7" s="1"/>
  <c r="C10" i="7" s="1"/>
  <c r="C11" i="7" s="1"/>
  <c r="C12" i="7" s="1"/>
  <c r="C4" i="7"/>
  <c r="F6" i="7"/>
  <c r="H13" i="7"/>
  <c r="G13" i="7"/>
  <c r="F13" i="7"/>
  <c r="G5" i="7"/>
  <c r="G6" i="7"/>
  <c r="F7" i="7"/>
  <c r="F8" i="7"/>
  <c r="G8" i="7"/>
  <c r="H8" i="7"/>
  <c r="F9" i="7"/>
  <c r="H9" i="7"/>
  <c r="F11" i="7"/>
  <c r="G11" i="7"/>
  <c r="H11" i="7"/>
  <c r="F12" i="7"/>
  <c r="G12" i="7"/>
  <c r="F10" i="7" l="1"/>
  <c r="H3" i="7"/>
  <c r="G10" i="7"/>
  <c r="H7" i="7"/>
  <c r="I7" i="7" s="1"/>
  <c r="L7" i="7" s="1"/>
  <c r="H4" i="7"/>
  <c r="F4" i="7"/>
  <c r="H2" i="7"/>
  <c r="G2" i="7"/>
  <c r="F2" i="7"/>
  <c r="I8" i="7"/>
  <c r="L8" i="7" s="1"/>
  <c r="I13" i="7"/>
  <c r="L13" i="7" s="1"/>
  <c r="I12" i="7"/>
  <c r="L12" i="7" s="1"/>
  <c r="I10" i="7" l="1"/>
  <c r="L10" i="7" s="1"/>
  <c r="I6" i="7"/>
  <c r="L6" i="7" s="1"/>
  <c r="I3" i="7"/>
  <c r="J3" i="7" s="1"/>
  <c r="I2" i="7"/>
  <c r="K2" i="7" s="1"/>
  <c r="I4" i="7"/>
  <c r="L4" i="7" s="1"/>
  <c r="J7" i="7"/>
  <c r="K7" i="7"/>
  <c r="I11" i="7"/>
  <c r="I5" i="7"/>
  <c r="L5" i="7" s="1"/>
  <c r="I9" i="7"/>
  <c r="J9" i="7" s="1"/>
  <c r="J8" i="7"/>
  <c r="J12" i="7"/>
  <c r="K8" i="7"/>
  <c r="K12" i="7"/>
  <c r="J13" i="7"/>
  <c r="K13" i="7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K10" i="7" l="1"/>
  <c r="J10" i="7"/>
  <c r="K6" i="7"/>
  <c r="J6" i="7"/>
  <c r="K4" i="7"/>
  <c r="J4" i="7"/>
  <c r="L3" i="7"/>
  <c r="K3" i="7"/>
  <c r="K5" i="7"/>
  <c r="L2" i="7"/>
  <c r="J2" i="7"/>
  <c r="K11" i="7"/>
  <c r="J11" i="7"/>
  <c r="L11" i="7"/>
  <c r="K9" i="7"/>
  <c r="L9" i="7"/>
  <c r="J5" i="7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</calcChain>
</file>

<file path=xl/sharedStrings.xml><?xml version="1.0" encoding="utf-8"?>
<sst xmlns="http://schemas.openxmlformats.org/spreadsheetml/2006/main" count="24886" uniqueCount="8414">
  <si>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</si>
  <si>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</si>
  <si>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</si>
  <si>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</si>
  <si>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</si>
  <si>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</si>
  <si>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</si>
  <si>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</si>
  <si>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</si>
  <si>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</si>
  <si>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</si>
  <si>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</si>
  <si>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</si>
  <si>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</si>
  <si>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</si>
  <si>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</si>
  <si>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</si>
  <si>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</si>
  <si>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</si>
  <si>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</si>
  <si>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</si>
  <si>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</si>
  <si>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</si>
  <si>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</si>
  <si>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</si>
  <si>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</si>
  <si>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</si>
  <si>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</si>
  <si>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</si>
  <si>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</si>
  <si>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</si>
  <si>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</si>
  <si>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</si>
  <si>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</si>
  <si>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</si>
  <si>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</si>
  <si>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</si>
  <si>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</si>
  <si>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</si>
  <si>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</si>
  <si>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</si>
  <si>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</si>
  <si>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</si>
  <si>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</si>
  <si>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</si>
  <si>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</si>
  <si>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</si>
  <si>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</si>
  <si>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</si>
  <si>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</si>
  <si>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</si>
  <si>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</si>
  <si>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</si>
  <si>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</si>
  <si>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</si>
  <si>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</si>
  <si>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</si>
  <si>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</si>
  <si>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</si>
  <si>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</si>
  <si>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</si>
  <si>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</si>
  <si>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</si>
  <si>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</si>
  <si>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</si>
  <si>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</si>
  <si>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</si>
  <si>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</si>
  <si>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</si>
  <si>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</si>
  <si>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</si>
  <si>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</si>
  <si>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</si>
  <si>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</si>
  <si>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</si>
  <si>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</si>
  <si>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</si>
  <si>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</si>
  <si>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</si>
  <si>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</si>
  <si>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</si>
  <si>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</si>
  <si>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</si>
  <si>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</si>
  <si>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</si>
  <si>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</si>
  <si>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</si>
  <si>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</si>
  <si>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</si>
  <si>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</si>
  <si>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</si>
  <si>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</si>
  <si>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</si>
  <si>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</si>
  <si>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</si>
  <si>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</si>
  <si>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</si>
  <si>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</si>
  <si>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</si>
  <si>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</si>
  <si>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</si>
  <si>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</si>
  <si>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</si>
  <si>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</si>
  <si>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</si>
  <si>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</si>
  <si>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</si>
  <si>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</si>
  <si>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</si>
  <si>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</si>
  <si>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</si>
  <si>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</si>
  <si>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</si>
  <si>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</si>
  <si>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</si>
  <si>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</si>
  <si>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</si>
  <si>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</si>
  <si>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</si>
  <si>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</si>
  <si>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</si>
  <si>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</si>
  <si>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</si>
  <si>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</si>
  <si>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</si>
  <si>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</si>
  <si>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</si>
  <si>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</si>
  <si>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</si>
  <si>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</si>
  <si>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</si>
  <si>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</si>
  <si>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</si>
  <si>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</si>
  <si>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</si>
  <si>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</si>
  <si>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</si>
  <si>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</si>
  <si>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</si>
  <si>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</si>
  <si>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</si>
  <si>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</si>
  <si>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</si>
  <si>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</si>
  <si>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</si>
  <si>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</si>
  <si>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</si>
  <si>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</si>
  <si>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</si>
  <si>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</si>
  <si>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</si>
  <si>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</si>
  <si>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</si>
  <si>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</si>
  <si>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</si>
  <si>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</si>
  <si>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</si>
  <si>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</si>
  <si>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</si>
  <si>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</si>
  <si>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</si>
  <si>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</si>
  <si>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</si>
  <si>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</si>
  <si>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</si>
  <si>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</si>
  <si>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</si>
  <si>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</si>
  <si>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</si>
  <si>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</si>
  <si>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</si>
  <si>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</si>
  <si>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</si>
  <si>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</si>
  <si>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</si>
  <si>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</si>
  <si>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</si>
  <si>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</si>
  <si>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</si>
  <si>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</si>
  <si>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</si>
  <si>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</si>
  <si>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</si>
  <si>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</si>
  <si>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</si>
  <si>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</si>
  <si>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</si>
  <si>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</si>
  <si>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</si>
  <si>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</si>
  <si>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</si>
  <si>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</si>
  <si>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</si>
  <si>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</si>
  <si>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</si>
  <si>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</si>
  <si>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</si>
  <si>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</si>
  <si>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</si>
  <si>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</si>
  <si>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</si>
  <si>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</si>
  <si>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</si>
  <si>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</si>
  <si>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</si>
  <si>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</si>
  <si>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</si>
  <si>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</si>
  <si>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</si>
  <si>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</si>
  <si>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</si>
  <si>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</si>
  <si>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</si>
  <si>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</si>
  <si>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</si>
  <si>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</si>
  <si>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</si>
  <si>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</si>
  <si>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</si>
  <si>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</si>
  <si>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</si>
  <si>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</si>
  <si>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</si>
  <si>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</si>
  <si>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</si>
  <si>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</si>
  <si>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</si>
  <si>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</si>
  <si>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</si>
  <si>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</si>
  <si>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</si>
  <si>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</si>
  <si>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</si>
  <si>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</si>
  <si>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</si>
  <si>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</si>
  <si>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</si>
  <si>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</si>
  <si>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</si>
  <si>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</si>
  <si>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</si>
  <si>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</si>
  <si>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</si>
  <si>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</si>
  <si>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</si>
  <si>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</si>
  <si>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</si>
  <si>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</si>
  <si>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</si>
  <si>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</si>
  <si>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</si>
  <si>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</si>
  <si>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</si>
  <si>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</si>
  <si>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</si>
  <si>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</si>
  <si>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</si>
  <si>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</si>
  <si>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</si>
  <si>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</si>
  <si>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</si>
  <si>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</si>
  <si>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</si>
  <si>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</si>
  <si>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</si>
  <si>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</si>
  <si>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</si>
  <si>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</si>
  <si>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</si>
  <si>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</si>
  <si>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</si>
  <si>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</si>
  <si>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</si>
  <si>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</si>
  <si>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</si>
  <si>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</si>
  <si>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</si>
  <si>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</si>
  <si>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</si>
  <si>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</si>
  <si>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</si>
  <si>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</si>
  <si>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</si>
  <si>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</si>
  <si>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</si>
  <si>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</si>
  <si>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</si>
  <si>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</si>
  <si>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</si>
  <si>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</si>
  <si>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</si>
  <si>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</si>
  <si>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</si>
  <si>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</si>
  <si>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</si>
  <si>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</si>
  <si>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</si>
  <si>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</si>
  <si>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</si>
  <si>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</si>
  <si>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</si>
  <si>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</si>
  <si>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</si>
  <si>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</si>
  <si>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</si>
  <si>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</si>
  <si>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</si>
  <si>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</si>
  <si>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</si>
  <si>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</si>
  <si>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</si>
  <si>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</si>
  <si>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</si>
  <si>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</si>
  <si>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</si>
  <si>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</si>
  <si>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</si>
  <si>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</si>
  <si>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</si>
  <si>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</si>
  <si>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</si>
  <si>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</si>
  <si>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</si>
  <si>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</si>
  <si>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</si>
  <si>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</si>
  <si>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</si>
  <si>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</si>
  <si>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</si>
  <si>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</si>
  <si>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</si>
  <si>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</si>
  <si>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</si>
  <si>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</si>
  <si>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</si>
  <si>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</si>
  <si>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</si>
  <si>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</si>
  <si>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</si>
  <si>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</si>
  <si>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</si>
  <si>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</si>
  <si>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</si>
  <si>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</si>
  <si>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</si>
  <si>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</si>
  <si>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</si>
  <si>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</si>
  <si>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</si>
  <si>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</si>
  <si>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</si>
  <si>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</si>
  <si>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</si>
  <si>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</si>
  <si>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</si>
  <si>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</si>
  <si>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</si>
  <si>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</si>
  <si>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</si>
  <si>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</si>
  <si>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</si>
  <si>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</si>
  <si>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</si>
  <si>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</si>
  <si>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</si>
  <si>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</si>
  <si>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</si>
  <si>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</si>
  <si>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</si>
  <si>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</si>
  <si>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</si>
  <si>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</si>
  <si>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</si>
  <si>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</si>
  <si>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</si>
  <si>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</si>
  <si>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</si>
  <si>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</si>
  <si>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</si>
  <si>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</si>
  <si>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</si>
  <si>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</si>
  <si>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</si>
  <si>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</si>
  <si>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</si>
  <si>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</si>
  <si>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</si>
  <si>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</si>
  <si>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</si>
  <si>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</si>
  <si>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</si>
  <si>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</si>
  <si>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</si>
  <si>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</si>
  <si>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</si>
  <si>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</si>
  <si>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</si>
  <si>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</si>
  <si>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</si>
  <si>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</si>
  <si>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</si>
  <si>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</si>
  <si>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</si>
  <si>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</si>
  <si>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</si>
  <si>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</si>
  <si>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</si>
  <si>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</si>
  <si>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</si>
  <si>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</si>
  <si>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</si>
  <si>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</si>
  <si>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</si>
  <si>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</si>
  <si>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</si>
  <si>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</si>
  <si>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</si>
  <si>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</si>
  <si>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</si>
  <si>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</si>
  <si>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</si>
  <si>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</si>
  <si>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</si>
  <si>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</si>
  <si>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</si>
  <si>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</si>
  <si>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</si>
  <si>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</si>
  <si>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</si>
  <si>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</si>
  <si>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</si>
  <si>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</si>
  <si>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</si>
  <si>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</si>
  <si>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</si>
  <si>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</si>
  <si>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</si>
  <si>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</si>
  <si>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</si>
  <si>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</si>
  <si>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</si>
  <si>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</si>
  <si>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</si>
  <si>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</si>
  <si>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</si>
  <si>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</si>
  <si>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</si>
  <si>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</si>
  <si>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</si>
  <si>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</si>
  <si>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</si>
  <si>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</si>
  <si>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</si>
  <si>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</si>
  <si>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</si>
  <si>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</si>
  <si>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</si>
  <si>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</si>
  <si>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</si>
  <si>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</si>
  <si>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</si>
  <si>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</si>
  <si>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</si>
  <si>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</si>
  <si>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</si>
  <si>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</si>
  <si>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</si>
  <si>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</si>
  <si>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</si>
  <si>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</si>
  <si>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</si>
  <si>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</si>
  <si>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</si>
  <si>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</si>
  <si>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</si>
  <si>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</si>
  <si>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</si>
  <si>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</si>
  <si>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</si>
  <si>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</si>
  <si>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</si>
  <si>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</si>
  <si>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</si>
  <si>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</si>
  <si>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</si>
  <si>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</si>
  <si>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</si>
  <si>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</si>
  <si>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</si>
  <si>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</si>
  <si>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</si>
  <si>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</si>
  <si>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</si>
  <si>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</si>
  <si>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</si>
  <si>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</si>
  <si>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</si>
  <si>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</si>
  <si>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</si>
  <si>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</si>
  <si>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</si>
  <si>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</si>
  <si>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</si>
  <si>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</si>
  <si>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</si>
  <si>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</si>
  <si>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</si>
  <si>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</si>
  <si>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</si>
  <si>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</si>
  <si>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</si>
  <si>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</si>
  <si>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</si>
  <si>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</si>
  <si>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</si>
  <si>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</si>
  <si>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</si>
  <si>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</si>
  <si>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</si>
  <si>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</si>
  <si>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</si>
  <si>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</si>
  <si>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</si>
  <si>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</si>
  <si>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</si>
  <si>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</si>
  <si>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</si>
  <si>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</si>
  <si>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</si>
  <si>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</si>
  <si>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</si>
  <si>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</si>
  <si>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</si>
  <si>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</si>
  <si>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</si>
  <si>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</si>
  <si>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</si>
  <si>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</si>
  <si>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</si>
  <si>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</si>
  <si>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</si>
  <si>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</si>
  <si>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</si>
  <si>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</si>
  <si>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</si>
  <si>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</si>
  <si>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</si>
  <si>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</si>
  <si>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</si>
  <si>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</si>
  <si>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</si>
  <si>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</si>
  <si>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</si>
  <si>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</si>
  <si>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</si>
  <si>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</si>
  <si>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</si>
  <si>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</si>
  <si>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</si>
  <si>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</si>
  <si>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</si>
  <si>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</si>
  <si>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</si>
  <si>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</si>
  <si>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</si>
  <si>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</si>
  <si>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</si>
  <si>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</si>
  <si>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</si>
  <si>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</si>
  <si>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</si>
  <si>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</si>
  <si>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</si>
  <si>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</si>
  <si>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</si>
  <si>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</si>
  <si>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</si>
  <si>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</si>
  <si>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</si>
  <si>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</si>
  <si>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</si>
  <si>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</si>
  <si>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</si>
  <si>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</si>
  <si>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</si>
  <si>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</si>
  <si>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</si>
  <si>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</si>
  <si>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</si>
  <si>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</si>
  <si>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</si>
  <si>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</si>
  <si>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</si>
  <si>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</si>
  <si>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</si>
  <si>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</si>
  <si>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</si>
  <si>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</si>
  <si>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</si>
  <si>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</si>
  <si>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</si>
  <si>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</si>
  <si>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</si>
  <si>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</si>
  <si>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</si>
  <si>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</si>
  <si>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</si>
  <si>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</si>
  <si>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</si>
  <si>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</si>
  <si>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</si>
  <si>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</si>
  <si>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</si>
  <si>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</si>
  <si>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</si>
  <si>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</si>
  <si>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</si>
  <si>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</si>
  <si>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</si>
  <si>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</si>
  <si>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</si>
  <si>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</si>
  <si>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</si>
  <si>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</si>
  <si>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</si>
  <si>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</si>
  <si>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</si>
  <si>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</si>
  <si>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</si>
  <si>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</si>
  <si>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</si>
  <si>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</si>
  <si>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</si>
  <si>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</si>
  <si>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</si>
  <si>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</si>
  <si>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</si>
  <si>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</si>
  <si>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</si>
  <si>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</si>
  <si>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</si>
  <si>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</si>
  <si>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</si>
  <si>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</si>
  <si>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</si>
  <si>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</si>
  <si>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</si>
  <si>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</si>
  <si>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</si>
  <si>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</si>
  <si>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</si>
  <si>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</si>
  <si>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</si>
  <si>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</si>
  <si>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</si>
  <si>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</si>
  <si>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</si>
  <si>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</si>
  <si>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</si>
  <si>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</si>
  <si>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</si>
  <si>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</si>
  <si>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</si>
  <si>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</si>
  <si>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</si>
  <si>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</si>
  <si>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</si>
  <si>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</si>
  <si>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</si>
  <si>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</si>
  <si>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</si>
  <si>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</si>
  <si>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</si>
  <si>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</si>
  <si>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</si>
  <si>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</si>
  <si>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</si>
  <si>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</si>
  <si>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</si>
  <si>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</si>
  <si>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</si>
  <si>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</si>
  <si>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</si>
  <si>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</si>
  <si>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</si>
  <si>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</si>
  <si>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</si>
  <si>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</si>
  <si>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</si>
  <si>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</si>
  <si>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</si>
  <si>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</si>
  <si>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</si>
  <si>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</si>
  <si>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</si>
  <si>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</si>
  <si>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</si>
  <si>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</si>
  <si>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</si>
  <si>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</si>
  <si>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</si>
  <si>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</si>
  <si>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</si>
  <si>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</si>
  <si>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</si>
  <si>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</si>
  <si>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</si>
  <si>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</si>
  <si>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</si>
  <si>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</si>
  <si>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</si>
  <si>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</si>
  <si>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</si>
  <si>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</si>
  <si>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</si>
  <si>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</si>
  <si>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</si>
  <si>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</si>
  <si>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</si>
  <si>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</si>
  <si>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</si>
  <si>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</si>
  <si>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</si>
  <si>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</si>
  <si>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</si>
  <si>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</si>
  <si>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</si>
  <si>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</si>
  <si>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</si>
  <si>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</si>
  <si>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</si>
  <si>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</si>
  <si>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</si>
  <si>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</si>
  <si>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</si>
  <si>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</si>
  <si>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</si>
  <si>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</si>
  <si>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</si>
  <si>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</si>
  <si>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</si>
  <si>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</si>
  <si>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</si>
  <si>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</si>
  <si>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</si>
  <si>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</si>
  <si>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</si>
  <si>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</si>
  <si>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</si>
  <si>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</si>
  <si>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</si>
  <si>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</si>
  <si>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</si>
  <si>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</si>
  <si>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</si>
  <si>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</si>
  <si>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</si>
  <si>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</si>
  <si>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</si>
  <si>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</si>
  <si>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</si>
  <si>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</si>
  <si>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</si>
  <si>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</si>
  <si>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</si>
  <si>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</si>
  <si>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</si>
  <si>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</si>
  <si>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</si>
  <si>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</si>
  <si>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</si>
  <si>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</si>
  <si>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</si>
  <si>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</si>
  <si>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</si>
  <si>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</si>
  <si>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</si>
  <si>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</si>
  <si>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</si>
  <si>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</si>
  <si>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</si>
  <si>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</si>
  <si>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</si>
  <si>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</si>
  <si>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</si>
  <si>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</si>
  <si>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</si>
  <si>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</si>
  <si>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</si>
  <si>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</si>
  <si>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</si>
  <si>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</si>
  <si>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</si>
  <si>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</si>
  <si>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</si>
  <si>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</si>
  <si>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</si>
  <si>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</si>
  <si>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</si>
  <si>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</si>
  <si>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</si>
  <si>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</si>
  <si>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</si>
  <si>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</si>
  <si>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</si>
  <si>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</si>
  <si>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</si>
  <si>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</si>
  <si>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</si>
  <si>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</si>
  <si>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</si>
  <si>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</si>
  <si>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</si>
  <si>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</si>
  <si>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</si>
  <si>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</si>
  <si>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</si>
  <si>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</si>
  <si>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</si>
  <si>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</si>
  <si>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</si>
  <si>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</si>
  <si>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</si>
  <si>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</si>
  <si>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</si>
  <si>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</si>
  <si>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</si>
  <si>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</si>
  <si>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</si>
  <si>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</si>
  <si>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</si>
  <si>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</si>
  <si>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</si>
  <si>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</si>
  <si>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</si>
  <si>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</si>
  <si>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</si>
  <si>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</si>
  <si>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</si>
  <si>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</si>
  <si>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</si>
  <si>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</si>
  <si>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</si>
  <si>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</si>
  <si>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</si>
  <si>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</si>
  <si>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</si>
  <si>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</si>
  <si>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</si>
  <si>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</si>
  <si>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</si>
  <si>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</si>
  <si>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</si>
  <si>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</si>
  <si>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</si>
  <si>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</si>
  <si>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</si>
  <si>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</si>
  <si>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</si>
  <si>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</si>
  <si>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</si>
  <si>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</si>
  <si>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</si>
  <si>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</si>
  <si>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</si>
  <si>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</si>
  <si>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</si>
  <si>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</si>
  <si>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</si>
  <si>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</si>
  <si>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</si>
  <si>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</si>
  <si>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</si>
  <si>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</si>
  <si>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</si>
  <si>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</si>
  <si>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</si>
  <si>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</si>
  <si>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</si>
  <si>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</si>
  <si>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</si>
  <si>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</si>
  <si>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</si>
  <si>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</si>
  <si>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</si>
  <si>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</si>
  <si>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</si>
  <si>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</si>
  <si>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</si>
  <si>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</si>
  <si>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</si>
  <si>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</si>
  <si>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</si>
  <si>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</si>
  <si>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</si>
  <si>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</si>
  <si>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</si>
  <si>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</si>
  <si>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</si>
  <si>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</si>
  <si>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</si>
  <si>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</si>
  <si>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</si>
  <si>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</si>
  <si>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</si>
  <si>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</si>
  <si>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</si>
  <si>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</si>
  <si>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</si>
  <si>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</si>
  <si>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</si>
  <si>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</si>
  <si>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</si>
  <si>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</si>
  <si>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</si>
  <si>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</si>
  <si>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</si>
  <si>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</si>
  <si>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</si>
  <si>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</si>
  <si>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</si>
  <si>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</si>
  <si>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</si>
  <si>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</si>
  <si>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</si>
  <si>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</si>
  <si>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</si>
  <si>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</si>
  <si>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</si>
  <si>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</si>
  <si>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</si>
  <si>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</si>
  <si>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</si>
  <si>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</si>
  <si>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</si>
  <si>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</si>
  <si>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</si>
  <si>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</si>
  <si>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</si>
  <si>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</si>
  <si>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</si>
  <si>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</si>
  <si>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</si>
  <si>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</si>
  <si>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</si>
  <si>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</si>
  <si>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</si>
  <si>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</si>
  <si>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</si>
  <si>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</si>
  <si>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</si>
  <si>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</si>
  <si>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</si>
  <si>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</si>
  <si>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</si>
  <si>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</si>
  <si>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</si>
  <si>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</si>
  <si>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</si>
  <si>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</si>
  <si>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</si>
  <si>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</si>
  <si>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</si>
  <si>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</si>
  <si>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</si>
  <si>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</si>
  <si>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</si>
  <si>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</si>
  <si>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</si>
  <si>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</si>
  <si>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</si>
  <si>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</si>
  <si>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</si>
  <si>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</si>
  <si>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</si>
  <si>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</si>
  <si>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</si>
  <si>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</si>
  <si>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</si>
  <si>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</si>
  <si>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</si>
  <si>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</si>
  <si>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</si>
  <si>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</si>
  <si>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</si>
  <si>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</si>
  <si>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</si>
  <si>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</si>
  <si>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</si>
  <si>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</si>
  <si>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</si>
  <si>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</si>
  <si>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</si>
  <si>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</si>
  <si>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</si>
  <si>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</si>
  <si>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</si>
  <si>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</si>
  <si>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</si>
  <si>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</si>
  <si>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</si>
  <si>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</si>
  <si>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</si>
  <si>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</si>
  <si>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</si>
  <si>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</si>
  <si>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</si>
  <si>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</si>
  <si>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</si>
  <si>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</si>
  <si>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</si>
  <si>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</si>
  <si>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</si>
  <si>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</si>
  <si>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</si>
  <si>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</si>
  <si>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</si>
  <si>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</si>
  <si>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</si>
  <si>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</si>
  <si>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</si>
  <si>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</si>
  <si>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</si>
  <si>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</si>
  <si>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</si>
  <si>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</si>
  <si>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</si>
  <si>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</si>
  <si>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</si>
  <si>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</si>
  <si>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</si>
  <si>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</si>
  <si>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</si>
  <si>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</si>
  <si>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</si>
  <si>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</si>
  <si>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</si>
  <si>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</si>
  <si>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</si>
  <si>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</si>
  <si>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</si>
  <si>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</si>
  <si>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</si>
  <si>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</si>
  <si>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</si>
  <si>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</si>
  <si>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</si>
  <si>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</si>
  <si>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</si>
  <si>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</si>
  <si>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</si>
  <si>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</si>
  <si>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</si>
  <si>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</si>
  <si>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</si>
  <si>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</si>
  <si>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</si>
  <si>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</si>
  <si>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</si>
  <si>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</si>
  <si>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</si>
  <si>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</si>
  <si>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</si>
  <si>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</si>
  <si>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</si>
  <si>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</si>
  <si>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</si>
  <si>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</si>
  <si>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</si>
  <si>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</si>
  <si>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</si>
  <si>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</si>
  <si>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</si>
  <si>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</si>
  <si>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</si>
  <si>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</si>
  <si>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</si>
  <si>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</si>
  <si>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</si>
  <si>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</si>
  <si>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</si>
  <si>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</si>
  <si>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</si>
  <si>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</si>
  <si>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</si>
  <si>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</si>
  <si>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</si>
  <si>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</si>
  <si>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</si>
  <si>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</si>
  <si>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</si>
  <si>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</si>
  <si>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</si>
  <si>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</si>
  <si>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</si>
  <si>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</si>
  <si>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</si>
  <si>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</si>
  <si>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</si>
  <si>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</si>
  <si>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</si>
  <si>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</si>
  <si>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</si>
  <si>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</si>
  <si>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</si>
  <si>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</si>
  <si>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</si>
  <si>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</si>
  <si>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</si>
  <si>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</si>
  <si>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</si>
  <si>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</si>
  <si>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</si>
  <si>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</si>
  <si>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</si>
  <si>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</si>
  <si>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</si>
  <si>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</si>
  <si>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</si>
  <si>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</si>
  <si>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</si>
  <si>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</si>
  <si>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</si>
  <si>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</si>
  <si>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</si>
  <si>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</si>
  <si>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</si>
  <si>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</si>
  <si>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</si>
  <si>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</si>
  <si>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</si>
  <si>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</si>
  <si>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</si>
  <si>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</si>
  <si>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</si>
  <si>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</si>
  <si>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</si>
  <si>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</si>
  <si>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</si>
  <si>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</si>
  <si>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</si>
  <si>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</si>
  <si>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</si>
  <si>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</si>
  <si>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</si>
  <si>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</si>
  <si>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</si>
  <si>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</si>
  <si>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</si>
  <si>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</si>
  <si>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</si>
  <si>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</si>
  <si>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</si>
  <si>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</si>
  <si>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</si>
  <si>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</si>
  <si>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</si>
  <si>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</si>
  <si>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</si>
  <si>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</si>
  <si>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</si>
  <si>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</si>
  <si>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</si>
  <si>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</si>
  <si>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</si>
  <si>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</si>
  <si>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</si>
  <si>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</si>
  <si>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</si>
  <si>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</si>
  <si>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</si>
  <si>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</si>
  <si>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</si>
  <si>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</si>
  <si>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</si>
  <si>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</si>
  <si>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</si>
  <si>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</si>
  <si>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</si>
  <si>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</si>
  <si>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</si>
  <si>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</si>
  <si>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</si>
  <si>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</si>
  <si>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</si>
  <si>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</si>
  <si>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</si>
  <si>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</si>
  <si>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</si>
  <si>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</si>
  <si>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</si>
  <si>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</si>
  <si>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</si>
  <si>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</si>
  <si>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</si>
  <si>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</si>
  <si>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</si>
  <si>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</si>
  <si>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</si>
  <si>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</si>
  <si>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</si>
  <si>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</si>
  <si>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</si>
  <si>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</si>
  <si>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</si>
  <si>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</si>
  <si>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</si>
  <si>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</si>
  <si>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</si>
  <si>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</si>
  <si>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</si>
  <si>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</si>
  <si>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</si>
  <si>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</si>
  <si>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</si>
  <si>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</si>
  <si>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</si>
  <si>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</si>
  <si>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</si>
  <si>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</si>
  <si>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</si>
  <si>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</si>
  <si>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</si>
  <si>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</si>
  <si>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</si>
  <si>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</si>
  <si>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</si>
  <si>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</si>
  <si>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</si>
  <si>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</si>
  <si>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</si>
  <si>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</si>
  <si>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</si>
  <si>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</si>
  <si>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</si>
  <si>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</si>
  <si>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</si>
  <si>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</si>
  <si>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</si>
  <si>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</si>
  <si>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</si>
  <si>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</si>
  <si>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</si>
  <si>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</si>
  <si>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</si>
  <si>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</si>
  <si>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</si>
  <si>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</si>
  <si>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</si>
  <si>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</si>
  <si>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</si>
  <si>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</si>
  <si>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</si>
  <si>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</si>
  <si>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</si>
  <si>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</si>
  <si>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</si>
  <si>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</si>
  <si>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</si>
  <si>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</si>
  <si>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</si>
  <si>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</si>
  <si>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</si>
  <si>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</si>
  <si>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</si>
  <si>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</si>
  <si>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</si>
  <si>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</si>
  <si>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</si>
  <si>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</si>
  <si>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</si>
  <si>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</si>
  <si>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</si>
  <si>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</si>
  <si>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</si>
  <si>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</si>
  <si>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</si>
  <si>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</si>
  <si>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</si>
  <si>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</si>
  <si>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</si>
  <si>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</si>
  <si>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</si>
  <si>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</si>
  <si>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</si>
  <si>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</si>
  <si>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</si>
  <si>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</si>
  <si>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</si>
  <si>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</si>
  <si>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</si>
  <si>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</si>
  <si>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</si>
  <si>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</si>
  <si>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</si>
  <si>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</si>
  <si>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</si>
  <si>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</si>
  <si>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</si>
  <si>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</si>
  <si>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</si>
  <si>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</si>
  <si>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</si>
  <si>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</si>
  <si>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</si>
  <si>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</si>
  <si>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</si>
  <si>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</si>
  <si>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</si>
  <si>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</si>
  <si>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</si>
  <si>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</si>
  <si>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</si>
  <si>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</si>
  <si>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</si>
  <si>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</si>
  <si>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</si>
  <si>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</si>
  <si>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</si>
  <si>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</si>
  <si>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</si>
  <si>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</si>
  <si>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</si>
  <si>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</si>
  <si>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</si>
  <si>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</si>
  <si>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</si>
  <si>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</si>
  <si>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</si>
  <si>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</si>
  <si>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</si>
  <si>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</si>
  <si>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</si>
  <si>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</si>
  <si>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</si>
  <si>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</si>
  <si>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</si>
  <si>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</si>
  <si>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</si>
  <si>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</si>
  <si>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</si>
  <si>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</si>
  <si>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</si>
  <si>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</si>
  <si>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</si>
  <si>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</si>
  <si>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</si>
  <si>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</si>
  <si>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</si>
  <si>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</si>
  <si>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</si>
  <si>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</si>
  <si>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</si>
  <si>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</si>
  <si>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</si>
  <si>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</si>
  <si>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</si>
  <si>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</si>
  <si>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</si>
  <si>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</si>
  <si>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</si>
  <si>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</si>
  <si>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</si>
  <si>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</si>
  <si>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</si>
  <si>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</si>
  <si>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</si>
  <si>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</si>
  <si>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</si>
  <si>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</si>
  <si>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</si>
  <si>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</si>
  <si>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</si>
  <si>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</si>
  <si>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</si>
  <si>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</si>
  <si>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</si>
  <si>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</si>
  <si>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</si>
  <si>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</si>
  <si>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</si>
  <si>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</si>
  <si>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</si>
  <si>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</si>
  <si>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</si>
  <si>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</si>
  <si>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</si>
  <si>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</si>
  <si>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</si>
  <si>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</si>
  <si>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</si>
  <si>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</si>
  <si>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</si>
  <si>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</si>
  <si>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</si>
  <si>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</si>
  <si>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</si>
  <si>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</si>
  <si>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</si>
  <si>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</si>
  <si>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</si>
  <si>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</si>
  <si>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</si>
  <si>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</si>
  <si>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</si>
  <si>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</si>
  <si>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</si>
  <si>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</si>
  <si>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</si>
  <si>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</si>
  <si>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</si>
  <si>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</si>
  <si>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</si>
  <si>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</si>
  <si>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</si>
  <si>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</si>
  <si>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</si>
  <si>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</si>
  <si>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</si>
  <si>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</si>
  <si>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</si>
  <si>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</si>
  <si>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</si>
  <si>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</si>
  <si>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</si>
  <si>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</si>
  <si>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</si>
  <si>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</si>
  <si>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</si>
  <si>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</si>
  <si>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</si>
  <si>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</si>
  <si>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</si>
  <si>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</si>
  <si>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</si>
  <si>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</si>
  <si>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</si>
  <si>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</si>
  <si>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</si>
  <si>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</si>
  <si>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</si>
  <si>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</si>
  <si>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</si>
  <si>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</si>
  <si>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</si>
  <si>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</si>
  <si>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</si>
  <si>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</si>
  <si>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</si>
  <si>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</si>
  <si>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</si>
  <si>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</si>
  <si>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</si>
  <si>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</si>
  <si>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</si>
  <si>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</si>
  <si>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</si>
  <si>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</si>
  <si>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</si>
  <si>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</si>
  <si>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</si>
  <si>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</si>
  <si>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</si>
  <si>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</si>
  <si>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</si>
  <si>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</si>
  <si>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</si>
  <si>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</si>
  <si>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</si>
  <si>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</si>
  <si>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</si>
  <si>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</si>
  <si>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</si>
  <si>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</si>
  <si>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</si>
  <si>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</si>
  <si>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</si>
  <si>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</si>
  <si>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</si>
  <si>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</si>
  <si>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</si>
  <si>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</si>
  <si>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</si>
  <si>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</si>
  <si>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</si>
  <si>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</si>
  <si>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</si>
  <si>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</si>
  <si>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</si>
  <si>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</si>
  <si>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</si>
  <si>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</si>
  <si>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</si>
  <si>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</si>
  <si>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</si>
  <si>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</si>
  <si>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</si>
  <si>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</si>
  <si>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</si>
  <si>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</si>
  <si>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</si>
  <si>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</si>
  <si>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</si>
  <si>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</si>
  <si>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</si>
  <si>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</si>
  <si>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</si>
  <si>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</si>
  <si>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</si>
  <si>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</si>
  <si>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</si>
  <si>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</si>
  <si>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</si>
  <si>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</si>
  <si>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</si>
  <si>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</si>
  <si>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</si>
  <si>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</si>
  <si>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</si>
  <si>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</si>
  <si>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</si>
  <si>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</si>
  <si>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</si>
  <si>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</si>
  <si>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</si>
  <si>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</si>
  <si>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</si>
  <si>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</si>
  <si>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</si>
  <si>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</si>
  <si>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</si>
  <si>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</si>
  <si>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</si>
  <si>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</si>
  <si>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</si>
  <si>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</si>
  <si>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</si>
  <si>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</si>
  <si>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</si>
  <si>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</si>
  <si>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</si>
  <si>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</si>
  <si>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</si>
  <si>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</si>
  <si>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</si>
  <si>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</si>
  <si>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</si>
  <si>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</si>
  <si>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</si>
  <si>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</si>
  <si>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</si>
  <si>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</si>
  <si>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</si>
  <si>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</si>
  <si>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</si>
  <si>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</si>
  <si>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</si>
  <si>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</si>
  <si>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</si>
  <si>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</si>
  <si>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</si>
  <si>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</si>
  <si>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</si>
  <si>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</si>
  <si>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</si>
  <si>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</si>
  <si>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</si>
  <si>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</si>
  <si>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</si>
  <si>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</si>
  <si>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</si>
  <si>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</si>
  <si>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</si>
  <si>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</si>
  <si>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</si>
  <si>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</si>
  <si>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</si>
  <si>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</si>
  <si>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</si>
  <si>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</si>
  <si>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</si>
  <si>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</si>
  <si>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</si>
  <si>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</si>
  <si>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</si>
  <si>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</si>
  <si>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</si>
  <si>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</si>
  <si>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</si>
  <si>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</si>
  <si>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</si>
  <si>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</si>
  <si>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</si>
  <si>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</si>
  <si>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</si>
  <si>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</si>
  <si>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</si>
  <si>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</si>
  <si>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</si>
  <si>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</si>
  <si>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</si>
  <si>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</si>
  <si>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</si>
  <si>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</si>
  <si>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</si>
  <si>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</si>
  <si>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</si>
  <si>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</si>
  <si>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</si>
  <si>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</si>
  <si>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</si>
  <si>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</si>
  <si>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</si>
  <si>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</si>
  <si>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</si>
  <si>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</si>
  <si>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</si>
  <si>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</si>
  <si>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</si>
  <si>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</si>
  <si>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</si>
  <si>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</si>
  <si>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</si>
  <si>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</si>
  <si>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</si>
  <si>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</si>
  <si>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</si>
  <si>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</si>
  <si>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</si>
  <si>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</si>
  <si>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</si>
  <si>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</si>
  <si>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</si>
  <si>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</si>
  <si>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</si>
  <si>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</si>
  <si>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</si>
  <si>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</si>
  <si>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</si>
  <si>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</si>
  <si>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</si>
  <si>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</si>
  <si>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</si>
  <si>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</si>
  <si>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</si>
  <si>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</si>
  <si>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</si>
  <si>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</si>
  <si>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</si>
  <si>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</si>
  <si>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</si>
  <si>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</si>
  <si>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</si>
  <si>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</si>
  <si>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</si>
  <si>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</si>
  <si>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</si>
  <si>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</si>
  <si>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</si>
  <si>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</si>
  <si>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</si>
  <si>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</si>
  <si>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</si>
  <si>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</si>
  <si>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</si>
  <si>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</si>
  <si>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</si>
  <si>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</si>
  <si>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</si>
  <si>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</si>
  <si>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</si>
  <si>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</si>
  <si>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</si>
  <si>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</si>
  <si>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</si>
  <si>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</si>
  <si>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</si>
  <si>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</si>
  <si>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</si>
  <si>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</si>
  <si>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</si>
  <si>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</si>
  <si>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</si>
  <si>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</si>
  <si>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</si>
  <si>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</si>
  <si>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</si>
  <si>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</si>
  <si>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</si>
  <si>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</si>
  <si>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</si>
  <si>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</si>
  <si>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</si>
  <si>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</si>
  <si>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</si>
  <si>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</si>
  <si>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</si>
  <si>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</si>
  <si>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</si>
  <si>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</si>
  <si>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</si>
  <si>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</si>
  <si>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</si>
  <si>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</si>
  <si>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</si>
  <si>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</si>
  <si>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</si>
  <si>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</si>
  <si>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</si>
  <si>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</si>
  <si>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</si>
  <si>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</si>
  <si>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</si>
  <si>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</si>
  <si>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</si>
  <si>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</si>
  <si>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</si>
  <si>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</si>
  <si>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</si>
  <si>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</si>
  <si>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</si>
  <si>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</si>
  <si>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</si>
  <si>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</si>
  <si>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</si>
  <si>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</si>
  <si>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</si>
  <si>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</si>
  <si>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</si>
  <si>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</si>
  <si>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</si>
  <si>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</si>
  <si>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</si>
  <si>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</si>
  <si>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</si>
  <si>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</si>
  <si>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</si>
  <si>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</si>
  <si>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</si>
  <si>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</si>
  <si>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</si>
  <si>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</si>
  <si>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</si>
  <si>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</si>
  <si>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</si>
  <si>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</si>
  <si>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</si>
  <si>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</si>
  <si>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</si>
  <si>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</si>
  <si>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</si>
  <si>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</si>
  <si>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</si>
  <si>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</si>
  <si>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</si>
  <si>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</si>
  <si>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</si>
  <si>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</si>
  <si>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</si>
  <si>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</si>
  <si>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</si>
  <si>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</si>
  <si>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</si>
  <si>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</si>
  <si>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</si>
  <si>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</si>
  <si>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</si>
  <si>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</si>
  <si>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</si>
  <si>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</si>
  <si>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</si>
  <si>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</si>
  <si>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</si>
  <si>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</si>
  <si>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</si>
  <si>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</si>
  <si>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</si>
  <si>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</si>
  <si>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</si>
  <si>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</si>
  <si>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</si>
  <si>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</si>
  <si>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</si>
  <si>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</si>
  <si>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</si>
  <si>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</si>
  <si>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</si>
  <si>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</si>
  <si>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</si>
  <si>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</si>
  <si>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</si>
  <si>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</si>
  <si>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</si>
  <si>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</si>
  <si>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</si>
  <si>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</si>
  <si>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</si>
  <si>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</si>
  <si>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</si>
  <si>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</si>
  <si>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</si>
  <si>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</si>
  <si>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</si>
  <si>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</si>
  <si>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</si>
  <si>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</si>
  <si>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</si>
  <si>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</si>
  <si>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</si>
  <si>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</si>
  <si>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</si>
  <si>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</si>
  <si>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</si>
  <si>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</si>
  <si>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</si>
  <si>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</si>
  <si>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</si>
  <si>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</si>
  <si>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</si>
  <si>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</si>
  <si>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</si>
  <si>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</si>
  <si>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</si>
  <si>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</si>
  <si>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</si>
  <si>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</si>
  <si>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</si>
  <si>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</si>
  <si>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</si>
  <si>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</si>
  <si>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</si>
  <si>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</si>
  <si>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</si>
  <si>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</si>
  <si>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</si>
  <si>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</si>
  <si>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</si>
  <si>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</si>
  <si>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</si>
  <si>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</si>
  <si>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</si>
  <si>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</si>
  <si>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</si>
  <si>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</si>
  <si>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</si>
  <si>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</si>
  <si>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</si>
  <si>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</si>
  <si>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</si>
  <si>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</si>
  <si>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</si>
  <si>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</si>
  <si>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</si>
  <si>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</si>
  <si>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</si>
  <si>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</si>
  <si>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</si>
  <si>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</si>
  <si>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</si>
  <si>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</si>
  <si>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</si>
  <si>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</si>
  <si>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</si>
  <si>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</si>
  <si>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</si>
  <si>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</si>
  <si>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</si>
  <si>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</si>
  <si>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</si>
  <si>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</si>
  <si>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</si>
  <si>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</si>
  <si>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</si>
  <si>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</si>
  <si>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</si>
  <si>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</si>
  <si>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</si>
  <si>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</si>
  <si>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</si>
  <si>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</si>
  <si>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</si>
  <si>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</si>
  <si>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</si>
  <si>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</si>
  <si>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</si>
  <si>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</si>
  <si>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</si>
  <si>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</si>
  <si>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</si>
  <si>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</si>
  <si>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</si>
  <si>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</si>
  <si>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</si>
  <si>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</si>
  <si>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</si>
  <si>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</si>
  <si>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</si>
  <si>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</si>
  <si>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</si>
  <si>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</si>
  <si>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</si>
  <si>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</si>
  <si>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</si>
  <si>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</si>
  <si>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</si>
  <si>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</si>
  <si>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</si>
  <si>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</si>
  <si>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</si>
  <si>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</si>
  <si>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</si>
  <si>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</si>
  <si>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</si>
  <si>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</si>
  <si>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</si>
  <si>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</si>
  <si>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</si>
  <si>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</si>
  <si>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</si>
  <si>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</si>
  <si>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</si>
  <si>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</si>
  <si>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</si>
  <si>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</si>
  <si>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</si>
  <si>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</si>
  <si>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</si>
  <si>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</si>
  <si>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</si>
  <si>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</si>
  <si>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</si>
  <si>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</si>
  <si>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</si>
  <si>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</si>
  <si>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</si>
  <si>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</si>
  <si>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</si>
  <si>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</si>
  <si>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</si>
  <si>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</si>
  <si>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</si>
  <si>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</si>
  <si>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</si>
  <si>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</si>
  <si>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</si>
  <si>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</si>
  <si>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</si>
  <si>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</si>
  <si>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</si>
  <si>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</si>
  <si>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</si>
  <si>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</si>
  <si>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</si>
  <si>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</si>
  <si>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</si>
  <si>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</si>
  <si>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</si>
  <si>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</si>
  <si>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</si>
  <si>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</si>
  <si>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</si>
  <si>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</si>
  <si>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</si>
  <si>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</si>
  <si>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</si>
  <si>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</si>
  <si>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</si>
  <si>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</si>
  <si>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</si>
  <si>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</si>
  <si>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</si>
  <si>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</si>
  <si>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</si>
  <si>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</si>
  <si>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</si>
  <si>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</si>
  <si>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</si>
  <si>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</si>
  <si>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</si>
  <si>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</si>
  <si>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</si>
  <si>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</si>
  <si>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</si>
  <si>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</si>
  <si>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</si>
  <si>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</si>
  <si>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</si>
  <si>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</si>
  <si>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</si>
  <si>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</si>
  <si>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</si>
  <si>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</si>
  <si>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</si>
  <si>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</si>
  <si>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</si>
  <si>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</si>
  <si>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</si>
  <si>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</si>
  <si>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</si>
  <si>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</si>
  <si>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</si>
  <si>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</si>
  <si>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</si>
  <si>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</si>
  <si>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</si>
  <si>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</si>
  <si>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</si>
  <si>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</si>
  <si>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</si>
  <si>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</si>
  <si>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</si>
  <si>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</si>
  <si>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</si>
  <si>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</si>
  <si>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</si>
  <si>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</si>
  <si>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</si>
  <si>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</si>
  <si>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</si>
  <si>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</si>
  <si>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</si>
  <si>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</si>
  <si>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</si>
  <si>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</si>
  <si>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</si>
  <si>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</si>
  <si>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</si>
  <si>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</si>
  <si>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</si>
  <si>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</si>
  <si>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</si>
  <si>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</si>
  <si>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</si>
  <si>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</si>
  <si>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</si>
  <si>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</si>
  <si>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</si>
  <si>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</si>
  <si>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</si>
  <si>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</si>
  <si>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</si>
  <si>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</si>
  <si>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</si>
  <si>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</si>
  <si>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</si>
  <si>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</si>
  <si>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</si>
  <si>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</si>
  <si>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</si>
  <si>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</si>
  <si>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</si>
  <si>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</si>
  <si>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</si>
  <si>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</si>
  <si>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</si>
  <si>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</si>
  <si>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</si>
  <si>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</si>
  <si>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</si>
  <si>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</si>
  <si>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</si>
  <si>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</si>
  <si>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</si>
  <si>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</si>
  <si>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</si>
  <si>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</si>
  <si>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</si>
  <si>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</si>
  <si>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</si>
  <si>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</si>
  <si>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</si>
  <si>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</si>
  <si>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</si>
  <si>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</si>
  <si>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</si>
  <si>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</si>
  <si>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</si>
  <si>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</si>
  <si>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</si>
  <si>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</si>
  <si>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</si>
  <si>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</si>
  <si>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</si>
  <si>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</si>
  <si>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</si>
  <si>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</si>
  <si>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</si>
  <si>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</si>
  <si>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</si>
  <si>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</si>
  <si>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</si>
  <si>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</si>
  <si>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</si>
  <si>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</si>
  <si>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</si>
  <si>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</si>
  <si>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</si>
  <si>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</si>
  <si>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</si>
  <si>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</si>
  <si>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</si>
  <si>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</si>
  <si>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</si>
  <si>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</si>
  <si>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</si>
  <si>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</si>
  <si>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</si>
  <si>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</si>
  <si>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</si>
  <si>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</si>
  <si>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</si>
  <si>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</si>
  <si>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</si>
  <si>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</si>
  <si>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</si>
  <si>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</si>
  <si>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</si>
  <si>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</si>
  <si>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</si>
  <si>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</si>
  <si>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</si>
  <si>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</si>
  <si>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</si>
  <si>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</si>
  <si>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</si>
  <si>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</si>
  <si>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</si>
  <si>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</si>
  <si>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</si>
  <si>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</si>
  <si>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</si>
  <si>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</si>
  <si>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</si>
  <si>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</si>
  <si>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</si>
  <si>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</si>
  <si>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</si>
  <si>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</si>
  <si>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</si>
  <si>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</si>
  <si>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</si>
  <si>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</si>
  <si>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</si>
  <si>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</si>
  <si>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</si>
  <si>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</si>
  <si>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</si>
  <si>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</si>
  <si>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</si>
  <si>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</si>
  <si>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</si>
  <si>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</si>
  <si>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</si>
  <si>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</si>
  <si>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</si>
  <si>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</si>
  <si>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</si>
  <si>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</si>
  <si>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</si>
  <si>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</si>
  <si>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</si>
  <si>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</si>
  <si>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</si>
  <si>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</si>
  <si>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</si>
  <si>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</si>
  <si>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</si>
  <si>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</si>
  <si>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</si>
  <si>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</si>
  <si>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</si>
  <si>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</si>
  <si>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</si>
  <si>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</si>
  <si>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</si>
  <si>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</si>
  <si>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</si>
  <si>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</si>
  <si>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</si>
  <si>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</si>
  <si>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</si>
  <si>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</si>
  <si>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</si>
  <si>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</si>
  <si>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</si>
  <si>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</si>
  <si>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</si>
  <si>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</si>
  <si>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</si>
  <si>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</si>
  <si>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</si>
  <si>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</si>
  <si>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</si>
  <si>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</si>
  <si>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</si>
  <si>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</si>
  <si>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</si>
  <si>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</si>
  <si>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</si>
  <si>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</si>
  <si>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</si>
  <si>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</si>
  <si>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</si>
  <si>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</si>
  <si>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</si>
  <si>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</si>
  <si>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</si>
  <si>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</si>
  <si>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</si>
  <si>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</si>
  <si>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</si>
  <si>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</si>
  <si>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</si>
  <si>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</si>
  <si>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</si>
  <si>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</si>
  <si>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</si>
  <si>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</si>
  <si>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</si>
  <si>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</si>
  <si>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</si>
  <si>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</si>
  <si>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</si>
  <si>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</si>
  <si>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</si>
  <si>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</si>
  <si>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</si>
  <si>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</si>
  <si>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</si>
  <si>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</si>
  <si>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</si>
  <si>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</si>
  <si>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</si>
  <si>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</si>
  <si>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</si>
  <si>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</si>
  <si>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</si>
  <si>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</si>
  <si>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</si>
  <si>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</si>
  <si>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</si>
  <si>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</si>
  <si>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</si>
  <si>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</si>
  <si>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</si>
  <si>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</si>
  <si>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</si>
  <si>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</si>
  <si>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</si>
  <si>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</si>
  <si>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</si>
  <si>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</si>
  <si>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</si>
  <si>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</si>
  <si>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</si>
  <si>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</si>
  <si>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</si>
  <si>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</si>
  <si>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</si>
  <si>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</si>
  <si>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</si>
  <si>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</si>
  <si>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</si>
  <si>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</si>
  <si>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</si>
  <si>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</si>
  <si>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</si>
  <si>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</si>
  <si>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</si>
  <si>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</si>
  <si>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</si>
  <si>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</si>
  <si>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</si>
  <si>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</si>
  <si>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</si>
  <si>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</si>
  <si>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</si>
  <si>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</si>
  <si>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</si>
  <si>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</si>
  <si>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</si>
  <si>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</si>
  <si>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</si>
  <si>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</si>
  <si>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</si>
  <si>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</si>
  <si>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</si>
  <si>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</si>
  <si>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</si>
  <si>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</si>
  <si>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</si>
  <si>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</si>
  <si>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</si>
  <si>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</si>
  <si>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</si>
  <si>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</si>
  <si>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</si>
  <si>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</si>
  <si>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</si>
  <si>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</si>
  <si>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</si>
  <si>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</si>
  <si>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</si>
  <si>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</si>
  <si>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</si>
  <si>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</si>
  <si>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</si>
  <si>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</si>
  <si>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</si>
  <si>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</si>
  <si>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</si>
  <si>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</si>
  <si>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</si>
  <si>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</si>
  <si>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</si>
  <si>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</si>
  <si>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</si>
  <si>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</si>
  <si>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</si>
  <si>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</si>
  <si>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</si>
  <si>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</si>
  <si>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</si>
  <si>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</si>
  <si>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</si>
  <si>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</si>
  <si>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</si>
  <si>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</si>
  <si>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</si>
  <si>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</si>
  <si>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</si>
  <si>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</si>
  <si>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</si>
  <si>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</si>
  <si>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</si>
  <si>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</si>
  <si>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</si>
  <si>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</si>
  <si>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</si>
  <si>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</si>
  <si>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</si>
  <si>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</si>
  <si>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</si>
  <si>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</si>
  <si>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</si>
  <si>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</si>
  <si>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</si>
  <si>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</si>
  <si>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</si>
  <si>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</si>
  <si>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</si>
  <si>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</si>
  <si>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</si>
  <si>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</si>
  <si>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</si>
  <si>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</si>
  <si>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</si>
  <si>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</si>
  <si>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</si>
  <si>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</si>
  <si>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</si>
  <si>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</si>
  <si>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</si>
  <si>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</si>
  <si>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</si>
  <si>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</si>
  <si>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</si>
  <si>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</si>
  <si>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</si>
  <si>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</si>
  <si>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</si>
  <si>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</si>
  <si>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</si>
  <si>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</si>
  <si>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</si>
  <si>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</si>
  <si>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</si>
  <si>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</si>
  <si>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</si>
  <si>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</si>
  <si>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</si>
  <si>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</si>
  <si>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</si>
  <si>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</si>
  <si>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</si>
  <si>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</si>
  <si>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</si>
  <si>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</si>
  <si>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</si>
  <si>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</si>
  <si>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</si>
  <si>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</si>
  <si>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</si>
  <si>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</si>
  <si>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</si>
  <si>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</si>
  <si>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</si>
  <si>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</si>
  <si>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</si>
  <si>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</si>
  <si>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</si>
  <si>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</si>
  <si>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</si>
  <si>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</si>
  <si>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</si>
  <si>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</si>
  <si>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</si>
  <si>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</si>
  <si>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</si>
  <si>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</si>
  <si>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</si>
  <si>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</si>
  <si>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</si>
  <si>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</si>
  <si>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</si>
  <si>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</si>
  <si>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</si>
  <si>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</si>
  <si>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</si>
  <si>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</si>
  <si>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</si>
  <si>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</si>
  <si>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</si>
  <si>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</si>
  <si>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</si>
  <si>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</si>
  <si>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</si>
  <si>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</si>
  <si>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</si>
  <si>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</si>
  <si>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</si>
  <si>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</si>
  <si>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</si>
  <si>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</si>
  <si>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</si>
  <si>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</si>
  <si>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</si>
  <si>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</si>
  <si>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</si>
  <si>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</si>
  <si>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</si>
  <si>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</si>
  <si>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</si>
  <si>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</si>
  <si>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</si>
  <si>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</si>
  <si>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</si>
  <si>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</si>
  <si>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</si>
  <si>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</si>
  <si>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</si>
  <si>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</si>
  <si>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</si>
  <si>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</si>
  <si>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</si>
  <si>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</si>
  <si>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</si>
  <si>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</si>
  <si>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</si>
  <si>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</si>
  <si>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</si>
  <si>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</si>
  <si>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</si>
  <si>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</si>
  <si>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</si>
  <si>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</si>
  <si>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</si>
  <si>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</si>
  <si>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</si>
  <si>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</si>
  <si>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</si>
  <si>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</si>
  <si>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</si>
  <si>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</si>
  <si>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</si>
  <si>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</si>
  <si>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</si>
  <si>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</si>
  <si>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</si>
  <si>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</si>
  <si>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</si>
  <si>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</si>
  <si>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</si>
  <si>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</si>
  <si>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</si>
  <si>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</si>
  <si>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</si>
  <si>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</si>
  <si>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</si>
  <si>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</si>
  <si>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</si>
  <si>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</si>
  <si>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</si>
  <si>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</si>
  <si>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</si>
  <si>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</si>
  <si>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</si>
  <si>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</si>
  <si>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</si>
  <si>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</si>
  <si>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</si>
  <si>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</si>
  <si>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</si>
  <si>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</si>
  <si>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</si>
  <si>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</si>
  <si>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</si>
  <si>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</si>
  <si>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</si>
  <si>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</si>
  <si>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</si>
  <si>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</si>
  <si>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</si>
  <si>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</si>
  <si>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</si>
  <si>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</si>
  <si>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</si>
  <si>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</si>
  <si>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</si>
  <si>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</si>
  <si>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</si>
  <si>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</si>
  <si>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</si>
  <si>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</si>
  <si>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</si>
  <si>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</si>
  <si>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</si>
  <si>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</si>
  <si>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</si>
  <si>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</si>
  <si>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</si>
  <si>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</si>
  <si>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</si>
  <si>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</si>
  <si>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</si>
  <si>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</si>
  <si>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</si>
  <si>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</si>
  <si>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</si>
  <si>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</si>
  <si>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</si>
  <si>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</si>
  <si>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</si>
  <si>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</si>
  <si>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</si>
  <si>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</si>
  <si>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</si>
  <si>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</si>
  <si>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</si>
  <si>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</si>
  <si>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</si>
  <si>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</si>
  <si>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</si>
  <si>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</si>
  <si>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</si>
  <si>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</si>
  <si>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</si>
  <si>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</si>
  <si>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</si>
  <si>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</si>
  <si>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</si>
  <si>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</si>
  <si>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</si>
  <si>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</si>
  <si>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</si>
  <si>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</si>
  <si>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</si>
  <si>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</si>
  <si>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</si>
  <si>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</si>
  <si>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</si>
  <si>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</si>
  <si>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</si>
  <si>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</si>
  <si>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</si>
  <si>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</si>
  <si>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</si>
  <si>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</si>
  <si>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</si>
  <si>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</si>
  <si>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</si>
  <si>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</si>
  <si>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</si>
  <si>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</si>
  <si>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</si>
  <si>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</si>
  <si>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</si>
  <si>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</si>
  <si>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</si>
  <si>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</si>
  <si>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</si>
  <si>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</si>
  <si>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</si>
  <si>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</si>
  <si>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</si>
  <si>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</si>
  <si>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</si>
  <si>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</si>
  <si>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</si>
  <si>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</si>
  <si>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</si>
  <si>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</si>
  <si>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</si>
  <si>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</si>
  <si>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</si>
  <si>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</si>
  <si>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</si>
  <si>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</si>
  <si>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</si>
  <si>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</si>
  <si>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</si>
  <si>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</si>
  <si>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</si>
  <si>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</si>
  <si>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</si>
  <si>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</si>
  <si>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</si>
  <si>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</si>
  <si>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</si>
  <si>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</si>
  <si>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</si>
  <si>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</si>
  <si>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</si>
  <si>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</si>
  <si>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</si>
  <si>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</si>
  <si>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</si>
  <si>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</si>
  <si>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</si>
  <si>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</si>
  <si>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</si>
  <si>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</si>
  <si>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</si>
  <si>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</si>
  <si>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</si>
  <si>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</si>
  <si>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</si>
  <si>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</si>
  <si>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</si>
  <si>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</si>
  <si>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</si>
  <si>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</si>
  <si>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</si>
  <si>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</si>
  <si>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</si>
  <si>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</si>
  <si>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</si>
  <si>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</si>
  <si>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</si>
  <si>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</si>
  <si>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</si>
  <si>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</si>
  <si>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</si>
  <si>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</si>
  <si>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</si>
  <si>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</si>
  <si>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</si>
  <si>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</si>
  <si>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</si>
  <si>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</si>
  <si>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</si>
  <si>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</si>
  <si>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</si>
  <si>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</si>
  <si>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</si>
  <si>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</si>
  <si>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</si>
  <si>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</si>
  <si>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</si>
  <si>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</si>
  <si>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</si>
  <si>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</si>
  <si>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</si>
  <si>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</si>
  <si>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</si>
  <si>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</si>
  <si>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</si>
  <si>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</si>
  <si>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</si>
  <si>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</si>
  <si>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</si>
  <si>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</si>
  <si>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</si>
  <si>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</si>
  <si>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</si>
  <si>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</si>
  <si>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</si>
  <si>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</si>
  <si>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</si>
  <si>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</si>
  <si>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</si>
  <si>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</si>
  <si>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</si>
  <si>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</si>
  <si>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</si>
  <si>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</si>
  <si>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</si>
  <si>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</si>
  <si>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</si>
  <si>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</si>
  <si>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</si>
  <si>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</si>
  <si>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</si>
  <si>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</si>
  <si>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</si>
  <si>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</si>
  <si>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</si>
  <si>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</si>
  <si>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</si>
  <si>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</si>
  <si>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</si>
  <si>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</si>
  <si>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</si>
  <si>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</si>
  <si>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</si>
  <si>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</si>
  <si>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</si>
  <si>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</si>
  <si>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</si>
  <si>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</si>
  <si>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</si>
  <si>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</si>
  <si>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</si>
  <si>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</si>
  <si>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</si>
  <si>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</si>
  <si>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</si>
  <si>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</si>
  <si>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</si>
  <si>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</si>
  <si>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</si>
  <si>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</si>
  <si>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</si>
  <si>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</si>
  <si>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</si>
  <si>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</si>
  <si>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</si>
  <si>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</si>
  <si>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</si>
  <si>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</si>
  <si>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</si>
  <si>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</si>
  <si>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</si>
  <si>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</si>
  <si>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</si>
  <si>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</si>
  <si>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</si>
  <si>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</si>
  <si>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</si>
  <si>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</si>
  <si>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</si>
  <si>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</si>
  <si>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</si>
  <si>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</si>
  <si>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</si>
  <si>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</si>
  <si>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</si>
  <si>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</si>
  <si>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</si>
  <si>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</si>
  <si>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</si>
  <si>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</si>
  <si>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</si>
  <si>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</si>
  <si>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</si>
  <si>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</si>
  <si>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</si>
  <si>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</si>
  <si>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</si>
  <si>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</si>
  <si>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</si>
  <si>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</si>
  <si>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</si>
  <si>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</si>
  <si>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</si>
  <si>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</si>
  <si>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</si>
  <si>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</si>
  <si>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</si>
  <si>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</si>
  <si>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</si>
  <si>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</si>
  <si>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</si>
  <si>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</si>
  <si>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</si>
  <si>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</si>
  <si>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</si>
  <si>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</si>
  <si>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</si>
  <si>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</si>
  <si>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</si>
  <si>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</si>
  <si>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</si>
  <si>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</si>
  <si>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</si>
  <si>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</si>
  <si>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</si>
  <si>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</si>
  <si>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</si>
  <si>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</si>
  <si>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</si>
  <si>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</si>
  <si>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</si>
  <si>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</si>
  <si>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</si>
  <si>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</si>
  <si>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</si>
  <si>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</si>
  <si>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</si>
  <si>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</si>
  <si>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</si>
  <si>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</si>
  <si>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</si>
  <si>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</si>
  <si>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</si>
  <si>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</si>
  <si>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</si>
  <si>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</si>
  <si>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</si>
  <si>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</si>
  <si>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</si>
  <si>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</si>
  <si>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</si>
  <si>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</si>
  <si>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</si>
  <si>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</si>
  <si>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</si>
  <si>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</si>
  <si>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</si>
  <si>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</si>
  <si>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</si>
  <si>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</si>
  <si>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</si>
  <si>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</si>
  <si>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</si>
  <si>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</si>
  <si>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</si>
  <si>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</si>
  <si>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</si>
  <si>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</si>
  <si>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</si>
  <si>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</si>
  <si>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</si>
  <si>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</si>
  <si>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</si>
  <si>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</si>
  <si>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</si>
  <si>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</si>
  <si>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</si>
  <si>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</si>
  <si>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</si>
  <si>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</si>
  <si>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</si>
  <si>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</si>
  <si>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</si>
  <si>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</si>
  <si>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</si>
  <si>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</si>
  <si>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</si>
  <si>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</si>
  <si>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</si>
  <si>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</si>
  <si>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</si>
  <si>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</si>
  <si>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</si>
  <si>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</si>
  <si>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</si>
  <si>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</si>
  <si>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</si>
  <si>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</si>
  <si>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</si>
  <si>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</si>
  <si>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</si>
  <si>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</si>
  <si>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</si>
  <si>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</si>
  <si>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</si>
  <si>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</si>
  <si>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</si>
  <si>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</si>
  <si>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</si>
  <si>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</si>
  <si>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</si>
  <si>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</si>
  <si>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</si>
  <si>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</si>
  <si>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</si>
  <si>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</si>
  <si>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</si>
  <si>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</si>
  <si>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</si>
  <si>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</si>
  <si>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</si>
  <si>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</si>
  <si>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</si>
  <si>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</si>
  <si>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</si>
  <si>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</si>
  <si>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</si>
  <si>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</si>
  <si>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</si>
  <si>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</si>
  <si>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</si>
  <si>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</si>
  <si>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</si>
  <si>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</si>
  <si>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</si>
  <si>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</si>
  <si>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</si>
  <si>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</si>
  <si>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</si>
  <si>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</si>
  <si>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</si>
  <si>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</si>
  <si>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</si>
  <si>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</si>
  <si>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</si>
  <si>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</si>
  <si>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</si>
  <si>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</si>
  <si>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</si>
  <si>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</si>
  <si>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</si>
  <si>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</si>
  <si>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</si>
  <si>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</si>
  <si>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</si>
  <si>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</si>
  <si>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</si>
  <si>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</si>
  <si>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</si>
  <si>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</si>
  <si>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</si>
  <si>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</si>
  <si>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</si>
  <si>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</si>
  <si>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</si>
  <si>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</si>
  <si>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</si>
  <si>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</si>
  <si>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</si>
  <si>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</si>
  <si>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</si>
  <si>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</si>
  <si>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</si>
  <si>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</si>
  <si>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</si>
  <si>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</si>
  <si>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</si>
  <si>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</si>
  <si>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</si>
  <si>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</si>
  <si>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</si>
  <si>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</si>
  <si>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</si>
  <si>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</si>
  <si>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</si>
  <si>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</si>
  <si>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</si>
  <si>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</si>
  <si>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</si>
  <si>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</si>
  <si>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</si>
  <si>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</si>
  <si>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</si>
  <si>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</si>
  <si>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</si>
  <si>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</si>
  <si>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</si>
  <si>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</si>
  <si>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</si>
  <si>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</si>
  <si>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</si>
  <si>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</si>
  <si>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</si>
  <si>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</si>
  <si>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</si>
  <si>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</si>
  <si>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</si>
  <si>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</si>
  <si>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</si>
  <si>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</si>
  <si>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</si>
  <si>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</si>
  <si>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</si>
  <si>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</si>
  <si>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</si>
  <si>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</si>
  <si>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</si>
  <si>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</si>
  <si>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</si>
  <si>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</si>
  <si>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</si>
  <si>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</si>
  <si>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</si>
  <si>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</si>
  <si>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</si>
  <si>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</si>
  <si>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</si>
  <si>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</si>
  <si>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</si>
  <si>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</si>
  <si>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</si>
  <si>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</si>
  <si>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</si>
  <si>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</si>
  <si>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</si>
  <si>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</si>
  <si>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</si>
  <si>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</si>
  <si>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</si>
  <si>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</si>
  <si>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</si>
  <si>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</si>
  <si>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</si>
  <si>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</si>
  <si>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</si>
  <si>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</si>
  <si>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</si>
  <si>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</si>
  <si>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</si>
  <si>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</si>
  <si>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</si>
  <si>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</si>
  <si>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</si>
  <si>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</si>
  <si>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</si>
  <si>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</si>
  <si>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</si>
  <si>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</si>
  <si>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</si>
  <si>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</si>
  <si>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</si>
  <si>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</si>
  <si>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</si>
  <si>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</si>
  <si>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</si>
  <si>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</si>
  <si>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</si>
  <si>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</si>
  <si>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</si>
  <si>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</si>
  <si>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</si>
  <si>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</si>
  <si>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</si>
  <si>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</si>
  <si>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</si>
  <si>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</si>
  <si>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</si>
  <si>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</si>
  <si>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</si>
  <si>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</si>
  <si>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</si>
  <si>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</si>
  <si>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</si>
  <si>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</si>
  <si>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</si>
  <si>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</si>
  <si>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</si>
  <si>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</si>
  <si>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</si>
  <si>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</si>
  <si>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</si>
  <si>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</si>
  <si>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</si>
  <si>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</si>
  <si>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</si>
  <si>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</si>
  <si>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</si>
  <si>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</si>
  <si>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</si>
  <si>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</si>
  <si>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</si>
  <si>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</si>
  <si>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</si>
  <si>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</si>
  <si>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</si>
  <si>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</si>
  <si>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</si>
  <si>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</si>
  <si>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</si>
  <si>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</si>
  <si>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</si>
  <si>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</si>
  <si>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</si>
  <si>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</si>
  <si>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</si>
  <si>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</si>
  <si>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</si>
  <si>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</si>
  <si>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</si>
  <si>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</si>
  <si>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</si>
  <si>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</si>
  <si>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</si>
  <si>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</si>
  <si>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</si>
  <si>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</si>
  <si>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</si>
  <si>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</si>
  <si>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</si>
  <si>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</si>
  <si>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</si>
  <si>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</si>
  <si>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</si>
  <si>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</si>
  <si>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</si>
  <si>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</si>
  <si>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</si>
  <si>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</si>
  <si>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</si>
  <si>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</si>
  <si>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</si>
  <si>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</si>
  <si>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</si>
  <si>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</si>
  <si>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</si>
  <si>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</si>
  <si>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</si>
  <si>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</si>
  <si>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</si>
  <si>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</si>
  <si>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</si>
  <si>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</si>
  <si>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</si>
  <si>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</si>
  <si>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</si>
  <si>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</si>
  <si>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</si>
  <si>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</si>
  <si>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</si>
  <si>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</si>
  <si>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</si>
  <si>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</si>
  <si>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</si>
  <si>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</si>
  <si>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</si>
  <si>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</si>
  <si>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</si>
  <si>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</si>
  <si>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</si>
  <si>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</si>
  <si>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</si>
  <si>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</si>
  <si>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</si>
  <si>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</si>
  <si>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</si>
  <si>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</si>
  <si>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</si>
  <si>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</si>
  <si>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</si>
  <si>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</si>
  <si>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</si>
  <si>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</si>
  <si>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</si>
  <si>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</si>
  <si>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</si>
  <si>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</si>
  <si>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</si>
  <si>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</si>
  <si>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</si>
  <si>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</si>
  <si>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</si>
  <si>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</si>
  <si>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</si>
  <si>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</si>
  <si>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</si>
  <si>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</si>
  <si>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</si>
  <si>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</si>
  <si>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</si>
  <si>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</si>
  <si>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</si>
  <si>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</si>
  <si>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</si>
  <si>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</si>
  <si>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</si>
  <si>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</si>
  <si>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</si>
  <si>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</si>
  <si>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</si>
  <si>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</si>
  <si>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</si>
  <si>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</si>
  <si>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</si>
  <si>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</si>
  <si>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</si>
  <si>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</si>
  <si>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</si>
  <si>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</si>
  <si>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</si>
  <si>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</si>
  <si>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</si>
  <si>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</si>
  <si>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</si>
  <si>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</si>
  <si>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</si>
  <si>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</si>
  <si>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</si>
  <si>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</si>
  <si>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</si>
  <si>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</si>
  <si>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</si>
  <si>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</si>
  <si>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</si>
  <si>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</si>
  <si>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</si>
  <si>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</si>
  <si>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</si>
  <si>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</si>
  <si>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</si>
  <si>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</si>
  <si>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</si>
  <si>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</si>
  <si>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</si>
  <si>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</si>
  <si>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</si>
  <si>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</si>
  <si>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</si>
  <si>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</si>
  <si>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</si>
  <si>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</si>
  <si>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</si>
  <si>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</si>
  <si>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</si>
  <si>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</si>
  <si>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</si>
  <si>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</si>
  <si>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</si>
  <si>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</si>
  <si>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</si>
  <si>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</si>
  <si>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</si>
  <si>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</si>
  <si>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</si>
  <si>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</si>
  <si>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</si>
  <si>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</si>
  <si>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</si>
  <si>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</si>
  <si>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</si>
  <si>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</si>
  <si>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</si>
  <si>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</si>
  <si>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</si>
  <si>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</si>
  <si>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</si>
  <si>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</si>
  <si>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</si>
  <si>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</si>
  <si>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</si>
  <si>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</si>
  <si>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</si>
  <si>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</si>
  <si>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</si>
  <si>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</si>
  <si>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</si>
  <si>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</si>
  <si>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</si>
  <si>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</si>
  <si>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</si>
  <si>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</si>
  <si>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</si>
  <si>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</si>
  <si>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</si>
  <si>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</si>
  <si>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</si>
  <si>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</si>
  <si>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</si>
  <si>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</si>
  <si>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</si>
  <si>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</si>
  <si>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</si>
  <si>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</si>
  <si>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</si>
  <si>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</si>
  <si>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</si>
  <si>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</si>
  <si>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</si>
  <si>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</si>
  <si>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</si>
  <si>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</si>
  <si>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</si>
  <si>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</si>
  <si>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</si>
  <si>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</si>
  <si>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</si>
  <si>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</si>
  <si>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</si>
  <si>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</si>
  <si>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</si>
  <si>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</si>
  <si>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</si>
  <si>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</si>
  <si>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</si>
  <si>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</si>
  <si>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</si>
  <si>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</si>
  <si>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</si>
  <si>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</si>
  <si>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</si>
  <si>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</si>
  <si>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</si>
  <si>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</si>
  <si>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</si>
  <si>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</si>
  <si>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</si>
  <si>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</si>
  <si>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</si>
  <si>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</si>
  <si>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</si>
  <si>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</si>
  <si>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</si>
  <si>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</si>
  <si>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</si>
  <si>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</si>
  <si>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</si>
  <si>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</si>
  <si>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</si>
  <si>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</si>
  <si>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</si>
  <si>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</si>
  <si>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</si>
  <si>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</si>
  <si>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</si>
  <si>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</si>
  <si>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</si>
  <si>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</si>
  <si>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</si>
  <si>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</si>
  <si>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</si>
  <si>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</si>
  <si>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</si>
  <si>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</si>
  <si>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</si>
  <si>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</si>
  <si>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</si>
  <si>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</si>
  <si>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</si>
  <si>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</si>
  <si>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</si>
  <si>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</si>
  <si>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</si>
  <si>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</si>
  <si>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</si>
  <si>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</si>
  <si>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</si>
  <si>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</si>
  <si>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</si>
  <si>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</si>
  <si>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</si>
  <si>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</si>
  <si>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</si>
  <si>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</si>
  <si>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</si>
  <si>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</si>
  <si>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</si>
  <si>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</si>
  <si>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</si>
  <si>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</si>
  <si>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</si>
  <si>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</si>
  <si>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</si>
  <si>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</si>
  <si>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</si>
  <si>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</si>
  <si>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</si>
  <si>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</si>
  <si>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</si>
  <si>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</si>
  <si>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</si>
  <si>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</si>
  <si>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</si>
  <si>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</si>
  <si>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</si>
  <si>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</si>
  <si>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</si>
  <si>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</si>
  <si>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</si>
  <si>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</si>
  <si>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</si>
  <si>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</si>
  <si>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</si>
  <si>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</si>
  <si>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</si>
  <si>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</si>
  <si>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</si>
  <si>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</si>
  <si>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</si>
  <si>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</si>
  <si>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</si>
  <si>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</si>
  <si>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</si>
  <si>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</si>
  <si>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</si>
  <si>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</si>
  <si>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</si>
  <si>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</si>
  <si>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</si>
  <si>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</si>
  <si>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</si>
  <si>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</si>
  <si>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</si>
  <si>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</si>
  <si>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</si>
  <si>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</si>
  <si>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</si>
  <si>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</si>
  <si>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</si>
  <si>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</si>
  <si>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</si>
  <si>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</si>
  <si>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</si>
  <si>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</si>
  <si>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</si>
  <si>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</si>
  <si>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</si>
  <si>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</si>
  <si>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</si>
  <si>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</si>
  <si>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</si>
  <si>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</si>
  <si>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</si>
  <si>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</si>
  <si>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</si>
  <si>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</si>
  <si>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</si>
  <si>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</si>
  <si>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</si>
  <si>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</si>
  <si>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</si>
  <si>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</si>
  <si>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</si>
  <si>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</si>
  <si>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</si>
  <si>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</si>
  <si>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</si>
  <si>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</si>
  <si>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</si>
  <si>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</si>
  <si>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</si>
  <si>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</si>
  <si>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</si>
  <si>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</si>
  <si>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</si>
  <si>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</si>
  <si>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</si>
  <si>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</si>
  <si>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</si>
  <si>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</si>
  <si>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</si>
  <si>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</si>
  <si>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</si>
  <si>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</si>
  <si>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</si>
  <si>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</si>
  <si>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</si>
  <si>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</si>
  <si>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</si>
  <si>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</si>
  <si>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</si>
  <si>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</si>
  <si>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</si>
  <si>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</si>
  <si>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</si>
  <si>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</si>
  <si>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</si>
  <si>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</si>
  <si>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</si>
  <si>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</si>
  <si>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</si>
  <si>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</si>
  <si>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</si>
  <si>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</si>
  <si>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</si>
  <si>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</si>
  <si>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</si>
  <si>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</si>
  <si>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</si>
  <si>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</si>
  <si>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</si>
  <si>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</si>
  <si>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</si>
  <si>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</si>
  <si>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</si>
  <si>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</si>
  <si>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</si>
  <si>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</si>
  <si>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</si>
  <si>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</si>
  <si>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</si>
  <si>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</si>
  <si>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</si>
  <si>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</si>
  <si>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</si>
  <si>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</si>
  <si>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</si>
  <si>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</si>
  <si>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</si>
  <si>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</si>
  <si>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</si>
  <si>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</si>
  <si>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</si>
  <si>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</si>
  <si>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</si>
  <si>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</si>
  <si>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</si>
  <si>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</si>
  <si>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</si>
  <si>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</si>
  <si>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</si>
  <si>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</si>
  <si>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</si>
  <si>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</si>
  <si>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</si>
  <si>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</si>
  <si>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</si>
  <si>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</si>
  <si>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</si>
  <si>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</si>
  <si>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</si>
  <si>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</si>
  <si>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</si>
  <si>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</si>
  <si>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</si>
  <si>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</si>
  <si>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</si>
  <si>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</si>
  <si>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</si>
  <si>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</si>
  <si>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</si>
  <si>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</si>
  <si>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</si>
  <si>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</si>
  <si>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</si>
  <si>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</si>
  <si>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</si>
  <si>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</si>
  <si>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</si>
  <si>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</si>
  <si>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</si>
  <si>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</si>
  <si>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</si>
  <si>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</si>
  <si>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</si>
  <si>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</si>
  <si>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</si>
  <si>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</si>
  <si>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</si>
  <si>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</si>
  <si>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</si>
  <si>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</si>
  <si>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</si>
  <si>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</si>
  <si>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</si>
  <si>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</si>
  <si>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</si>
  <si>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</si>
  <si>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</si>
  <si>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</si>
  <si>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</si>
  <si>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</si>
  <si>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</si>
  <si>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</si>
  <si>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</si>
  <si>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</si>
  <si>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</si>
  <si>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</si>
  <si>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</si>
  <si>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</si>
  <si>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</si>
  <si>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</si>
  <si>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</si>
  <si>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</si>
  <si>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</si>
  <si>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</si>
  <si>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</si>
  <si>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</si>
  <si>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</si>
  <si>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</si>
  <si>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</si>
  <si>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</si>
  <si>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</si>
  <si>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</si>
  <si>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</si>
  <si>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</si>
  <si>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</si>
  <si>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</si>
  <si>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</si>
  <si>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</si>
  <si>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</si>
  <si>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</si>
  <si>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</si>
  <si>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</si>
  <si>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</si>
  <si>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</si>
  <si>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</si>
  <si>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</si>
  <si>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</si>
  <si>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</si>
  <si>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</si>
  <si>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</si>
  <si>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</si>
  <si>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</si>
  <si>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</si>
  <si>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</si>
  <si>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</si>
  <si>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</si>
  <si>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</si>
  <si>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</si>
  <si>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</si>
  <si>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</si>
  <si>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</si>
  <si>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</si>
  <si>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</si>
  <si>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</si>
  <si>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</si>
  <si>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</si>
  <si>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</si>
  <si>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</si>
  <si>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</si>
  <si>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</si>
  <si>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</si>
  <si>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</si>
  <si>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</si>
  <si>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</si>
  <si>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</si>
  <si>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</si>
  <si>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</si>
  <si>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</si>
  <si>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</si>
  <si>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</si>
  <si>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</si>
  <si>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</si>
  <si>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</si>
  <si>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</si>
  <si>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</si>
  <si>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</si>
  <si>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</si>
  <si>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</si>
  <si>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</si>
  <si>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</si>
  <si>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</si>
  <si>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</si>
  <si>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</si>
  <si>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</si>
  <si>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</si>
  <si>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</si>
  <si>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</si>
  <si>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</si>
  <si>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</si>
  <si>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</si>
  <si>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</si>
  <si>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</si>
  <si>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</si>
  <si>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</si>
  <si>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</si>
  <si>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</si>
  <si>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</si>
  <si>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</si>
  <si>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</si>
  <si>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</si>
  <si>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</si>
  <si>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</si>
  <si>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</si>
  <si>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</si>
  <si>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</si>
  <si>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</si>
  <si>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</si>
  <si>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</si>
  <si>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</si>
  <si>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</si>
  <si>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</si>
  <si>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</si>
  <si>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</si>
  <si>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</si>
  <si>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</si>
  <si>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</si>
  <si>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</si>
  <si>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</si>
  <si>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</si>
  <si>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</si>
  <si>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</si>
  <si>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</si>
  <si>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</si>
  <si>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</si>
  <si>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</si>
  <si>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</si>
  <si>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</si>
  <si>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</si>
  <si>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</si>
  <si>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</si>
  <si>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</si>
  <si>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</si>
  <si>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</si>
  <si>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</si>
  <si>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</si>
  <si>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</si>
  <si>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</si>
  <si>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</si>
  <si>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</si>
  <si>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</si>
  <si>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</si>
  <si>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</si>
  <si>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</si>
  <si>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</si>
  <si>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</si>
  <si>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</si>
  <si>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</si>
  <si>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</si>
  <si>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</si>
  <si>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</si>
  <si>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</si>
  <si>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</si>
  <si>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</si>
  <si>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</si>
  <si>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</si>
  <si>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</si>
  <si>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</si>
  <si>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</si>
  <si>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</si>
  <si>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</si>
  <si>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</si>
  <si>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</si>
  <si>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</si>
  <si>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</si>
  <si>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</si>
  <si>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</si>
  <si>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</si>
  <si>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</si>
  <si>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</si>
  <si>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</si>
  <si>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</si>
  <si>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</si>
  <si>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</si>
  <si>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</si>
  <si>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</si>
  <si>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</si>
  <si>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</si>
  <si>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</si>
  <si>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</si>
  <si>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</si>
  <si>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</si>
  <si>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</si>
  <si>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</si>
  <si>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</si>
  <si>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</si>
  <si>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</si>
  <si>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</si>
  <si>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</si>
  <si>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</si>
  <si>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</si>
  <si>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</si>
  <si>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</si>
  <si>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</si>
  <si>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</si>
  <si>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</si>
  <si>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</si>
  <si>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</si>
  <si>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</si>
  <si>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</si>
  <si>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</si>
  <si>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</si>
  <si>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</si>
  <si>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</si>
  <si>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</si>
  <si>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</si>
  <si>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</si>
  <si>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</si>
  <si>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</si>
  <si>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</si>
  <si>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</si>
  <si>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</si>
  <si>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</si>
  <si>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</si>
  <si>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</si>
  <si>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</si>
  <si>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</si>
  <si>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</si>
  <si>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</si>
  <si>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</si>
  <si>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</si>
  <si>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</si>
  <si>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</si>
  <si>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</si>
  <si>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</si>
  <si>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</si>
  <si>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</si>
  <si>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</si>
  <si>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</si>
  <si>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</si>
  <si>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</si>
  <si>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</si>
  <si>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</si>
  <si>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</si>
  <si>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</si>
  <si>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</si>
  <si>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</si>
  <si>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</si>
  <si>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</si>
  <si>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</si>
  <si>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</si>
  <si>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</si>
  <si>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</si>
  <si>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</si>
  <si>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</si>
  <si>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</si>
  <si>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</si>
  <si>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</si>
  <si>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</si>
  <si>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</si>
  <si>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</si>
  <si>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</si>
  <si>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</si>
  <si>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</si>
  <si>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</si>
  <si>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</si>
  <si>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</si>
  <si>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</si>
  <si>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</si>
  <si>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</si>
  <si>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</si>
  <si>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</si>
  <si>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</si>
  <si>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</si>
  <si>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</si>
  <si>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</si>
  <si>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</si>
  <si>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</si>
  <si>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</si>
  <si>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</si>
  <si>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</si>
  <si>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</si>
  <si>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</si>
  <si>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</si>
  <si>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</si>
  <si>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</si>
  <si>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</si>
  <si>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</si>
  <si>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</si>
  <si>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</si>
  <si>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</si>
  <si>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</si>
  <si>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</si>
  <si>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</si>
  <si>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</si>
  <si>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</si>
  <si>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</si>
  <si>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</si>
  <si>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</si>
  <si>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</si>
  <si>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</si>
  <si>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</si>
  <si>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</si>
  <si>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</si>
  <si>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</si>
  <si>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</si>
  <si>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</si>
  <si>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</si>
  <si>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</si>
  <si>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</si>
  <si>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</si>
  <si>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</si>
  <si>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</si>
  <si>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</si>
  <si>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</si>
  <si>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</si>
  <si>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</si>
  <si>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</si>
  <si>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</si>
  <si>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</si>
  <si>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</si>
  <si>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</si>
  <si>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</si>
  <si>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</si>
  <si>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</si>
  <si>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</si>
  <si>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</si>
  <si>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</si>
  <si>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</si>
  <si>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</si>
  <si>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</si>
  <si>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</si>
  <si>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</si>
  <si>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</si>
  <si>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</si>
  <si>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</si>
  <si>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</si>
  <si>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</si>
  <si>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</si>
  <si>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</si>
  <si>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</si>
  <si>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</si>
  <si>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</si>
  <si>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</si>
  <si>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</si>
  <si>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</si>
  <si>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</si>
  <si>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</si>
  <si>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</si>
  <si>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</si>
  <si>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</si>
  <si>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</si>
  <si>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</si>
  <si>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</si>
  <si>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</si>
  <si>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</si>
  <si>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</si>
  <si>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</si>
  <si>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</si>
  <si>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</si>
  <si>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</si>
  <si>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</si>
  <si>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</si>
  <si>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</si>
  <si>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</si>
  <si>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</si>
  <si>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</si>
  <si>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</si>
  <si>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</si>
  <si>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</si>
  <si>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</si>
  <si>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</si>
  <si>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</si>
  <si>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</si>
  <si>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</si>
  <si>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</si>
  <si>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</si>
  <si>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</si>
  <si>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</si>
  <si>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</si>
  <si>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</si>
  <si>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</si>
  <si>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</si>
  <si>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</si>
  <si>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</si>
  <si>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</si>
  <si>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</si>
  <si>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</si>
  <si>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</si>
  <si>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</si>
  <si>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</si>
  <si>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</si>
  <si>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</si>
  <si>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</si>
  <si>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</si>
  <si>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</si>
  <si>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</si>
  <si>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</si>
  <si>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</si>
  <si>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</si>
  <si>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</si>
  <si>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</si>
  <si>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</si>
  <si>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</si>
  <si>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</si>
  <si>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</si>
  <si>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</si>
  <si>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</si>
  <si>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</si>
  <si>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</si>
  <si>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</si>
  <si>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</si>
  <si>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</si>
  <si>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</si>
  <si>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</si>
  <si>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</si>
  <si>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</si>
  <si>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</si>
  <si>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</si>
  <si>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</si>
  <si>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</si>
  <si>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</si>
  <si>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</si>
  <si>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</si>
  <si>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</si>
  <si>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</si>
  <si>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</si>
  <si>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</si>
  <si>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</si>
  <si>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</si>
  <si>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</si>
  <si>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</si>
  <si>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</si>
  <si>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</si>
  <si>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</si>
  <si>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</si>
  <si>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</si>
  <si>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</si>
  <si>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</si>
  <si>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</si>
  <si>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</si>
  <si>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</si>
  <si>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</si>
  <si>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</si>
  <si>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</si>
  <si>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</si>
  <si>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</si>
  <si>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</si>
  <si>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</si>
  <si>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</si>
  <si>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</si>
  <si>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</si>
  <si>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</si>
  <si>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</si>
  <si>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</si>
  <si>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</si>
  <si>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</si>
  <si>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</si>
  <si>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</si>
  <si>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</si>
  <si>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</si>
  <si>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</si>
  <si>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</si>
  <si>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</si>
  <si>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</si>
  <si>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</si>
  <si>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</si>
  <si>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</si>
  <si>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</si>
  <si>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</si>
  <si>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</si>
  <si>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</si>
  <si>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</si>
  <si>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</si>
  <si>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</si>
  <si>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</si>
  <si>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</si>
  <si>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</si>
  <si>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</si>
  <si>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</si>
  <si>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</si>
  <si>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</si>
  <si>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</si>
  <si>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</si>
  <si>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</si>
  <si>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</si>
  <si>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</si>
  <si>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</si>
  <si>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</si>
  <si>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</si>
  <si>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</si>
  <si>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</si>
  <si>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</si>
  <si>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</si>
  <si>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</si>
  <si>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</si>
  <si>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</si>
  <si>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</si>
  <si>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</si>
  <si>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</si>
  <si>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</si>
  <si>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</si>
  <si>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</si>
  <si>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</si>
  <si>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</si>
  <si>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</si>
  <si>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</si>
  <si>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</si>
  <si>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</si>
  <si>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</si>
  <si>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</si>
  <si>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</si>
  <si>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</si>
  <si>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</si>
  <si>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</si>
  <si>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</si>
  <si>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</si>
  <si>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</si>
  <si>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</si>
  <si>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</si>
  <si>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</si>
  <si>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</si>
  <si>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</si>
  <si>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</si>
  <si>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</si>
  <si>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</si>
  <si>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</si>
  <si>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</si>
  <si>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</si>
  <si>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</si>
  <si>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</si>
  <si>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</si>
  <si>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</si>
  <si>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</si>
  <si>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</si>
  <si>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</si>
  <si>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</si>
  <si>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</si>
  <si>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</si>
  <si>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</si>
  <si>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</si>
  <si>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</si>
  <si>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</si>
  <si>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</si>
  <si>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</si>
  <si>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</si>
  <si>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</si>
  <si>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</si>
  <si>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</si>
  <si>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</si>
  <si>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</si>
  <si>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</si>
  <si>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</si>
  <si>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</si>
  <si>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</si>
  <si>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</si>
  <si>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</si>
  <si>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</si>
  <si>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</si>
  <si>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</si>
  <si>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</si>
  <si>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</si>
  <si>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</si>
  <si>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</si>
  <si>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</si>
  <si>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</si>
  <si>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</si>
  <si>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</si>
  <si>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</si>
  <si>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</si>
  <si>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</si>
  <si>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</si>
  <si>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</si>
  <si>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</si>
  <si>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</si>
  <si>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</si>
  <si>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</si>
  <si>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</si>
  <si>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</si>
  <si>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</si>
  <si>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</si>
  <si>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</si>
  <si>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</si>
  <si>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</si>
  <si>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</si>
  <si>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</si>
  <si>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</si>
  <si>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</si>
  <si>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</si>
  <si>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</si>
  <si>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</si>
  <si>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</si>
  <si>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</si>
  <si>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</si>
  <si>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</si>
  <si>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</si>
  <si>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</si>
  <si>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</si>
  <si>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</si>
  <si>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</si>
  <si>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</si>
  <si>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</si>
  <si>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</si>
  <si>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</si>
  <si>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</si>
  <si>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</si>
  <si>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</si>
  <si>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</si>
  <si>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</si>
  <si>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</si>
  <si>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</si>
  <si>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</si>
  <si>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</si>
  <si>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</si>
  <si>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</si>
  <si>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</si>
  <si>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</si>
  <si>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</si>
  <si>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</si>
  <si>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</si>
  <si>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</si>
  <si>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</si>
  <si>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</si>
  <si>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</si>
  <si>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</si>
  <si>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</si>
  <si>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</si>
  <si>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</si>
  <si>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</si>
  <si>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</si>
  <si>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</si>
  <si>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</si>
  <si>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</si>
  <si>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</si>
  <si>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</si>
  <si>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</si>
  <si>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</si>
  <si>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</si>
  <si>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</si>
  <si>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</si>
  <si>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</si>
  <si>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</si>
  <si>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</si>
  <si>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</si>
  <si>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</si>
  <si>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</si>
  <si>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</si>
  <si>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</si>
  <si>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</si>
  <si>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</si>
  <si>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</si>
  <si>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</si>
  <si>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</si>
  <si>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</si>
  <si>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</si>
  <si>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</si>
  <si>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</si>
  <si>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</si>
  <si>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</si>
  <si>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</si>
  <si>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</si>
  <si>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</si>
  <si>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</si>
  <si>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</si>
  <si>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</si>
  <si>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</si>
  <si>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</si>
  <si>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</si>
  <si>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</si>
  <si>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</si>
  <si>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</si>
  <si>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</si>
  <si>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</si>
  <si>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</si>
  <si>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</si>
  <si>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</si>
  <si>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</si>
  <si>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</si>
  <si>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</si>
  <si>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</si>
  <si>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</si>
  <si>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</si>
  <si>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</si>
  <si>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</si>
  <si>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</si>
  <si>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</si>
  <si>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</si>
  <si>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</si>
  <si>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</si>
  <si>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</si>
  <si>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</si>
  <si>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</si>
  <si>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</si>
  <si>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</si>
  <si>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</si>
  <si>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</si>
  <si>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</si>
  <si>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</si>
  <si>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</si>
  <si>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</si>
  <si>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</si>
  <si>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</si>
  <si>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</si>
  <si>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</si>
  <si>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</si>
  <si>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</si>
  <si>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</si>
  <si>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</si>
  <si>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</si>
  <si>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</si>
  <si>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</si>
  <si>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</si>
  <si>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</si>
  <si>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</si>
  <si>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</si>
  <si>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</si>
  <si>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</si>
  <si>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</si>
  <si>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</si>
  <si>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</si>
  <si>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</si>
  <si>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</si>
  <si>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</si>
  <si>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</si>
  <si>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</si>
  <si>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</si>
  <si>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</si>
  <si>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</si>
  <si>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</si>
  <si>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</si>
  <si>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</si>
  <si>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</si>
  <si>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</si>
  <si>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</si>
  <si>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</si>
  <si>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</si>
  <si>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</si>
  <si>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</si>
  <si>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</si>
  <si>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</si>
  <si>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</si>
  <si>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</si>
  <si>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</si>
  <si>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</si>
  <si>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</si>
  <si>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</si>
  <si>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</si>
  <si>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</si>
  <si>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</si>
  <si>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</si>
  <si>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</si>
  <si>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</si>
  <si>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</si>
  <si>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</si>
  <si>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</si>
  <si>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</si>
  <si>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</si>
  <si>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</si>
  <si>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</si>
  <si>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</si>
  <si>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</si>
  <si>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</si>
  <si>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</si>
  <si>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</si>
  <si>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</si>
  <si>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</si>
  <si>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</si>
  <si>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</si>
  <si>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</si>
  <si>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</si>
  <si>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</si>
  <si>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</si>
  <si>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</si>
  <si>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</si>
  <si>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</si>
  <si>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</si>
  <si>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</si>
  <si>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</si>
  <si>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</si>
  <si>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</si>
  <si>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</si>
  <si>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</si>
  <si>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</si>
  <si>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</si>
  <si>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</si>
  <si>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</si>
  <si>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</si>
  <si>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</si>
  <si>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</si>
  <si>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</si>
  <si>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</si>
  <si>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</si>
  <si>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</si>
  <si>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</si>
  <si>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</si>
  <si>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</si>
  <si>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</si>
  <si>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</si>
  <si>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</si>
  <si>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</si>
  <si>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</si>
  <si>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</si>
  <si>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</si>
  <si>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</si>
  <si>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</si>
  <si>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</si>
  <si>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</si>
  <si>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</si>
  <si>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</si>
  <si>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</si>
  <si>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</si>
  <si>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</si>
  <si>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</si>
  <si>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</si>
  <si>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</si>
  <si>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</si>
  <si>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</si>
  <si>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</si>
  <si>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</si>
  <si>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</si>
  <si>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</si>
  <si>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</si>
  <si>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</si>
  <si>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</si>
  <si>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</si>
  <si>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</si>
  <si>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</si>
  <si>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</si>
  <si>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</si>
  <si>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</si>
  <si>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</si>
  <si>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</si>
  <si>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</si>
  <si>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</si>
  <si>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</si>
  <si>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</si>
  <si>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</si>
  <si>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</si>
  <si>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</si>
  <si>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</si>
  <si>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</si>
  <si>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</si>
  <si>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</si>
  <si>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</si>
  <si>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</si>
  <si>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</si>
  <si>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</si>
  <si>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</si>
  <si>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</si>
  <si>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</si>
  <si>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</si>
  <si>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</si>
  <si>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</si>
  <si>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</si>
  <si>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</si>
  <si>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</si>
  <si>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</si>
  <si>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</si>
  <si>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</si>
  <si>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</si>
  <si>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</si>
  <si>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</si>
  <si>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</si>
  <si>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</si>
  <si>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</si>
  <si>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</si>
  <si>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</si>
  <si>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</si>
  <si>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</si>
  <si>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</si>
  <si>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</si>
  <si>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</si>
  <si>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</si>
  <si>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</si>
  <si>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</si>
  <si>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</si>
  <si>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</si>
  <si>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</si>
  <si>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</si>
  <si>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</si>
  <si>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</si>
  <si>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</si>
  <si>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</si>
  <si>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</si>
  <si>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</si>
  <si>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</si>
  <si>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</si>
  <si>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</si>
  <si>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</si>
  <si>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</si>
  <si>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</si>
  <si>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</si>
  <si>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</si>
  <si>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</si>
  <si>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</si>
  <si>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</si>
  <si>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</si>
  <si>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</si>
  <si>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</si>
  <si>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</si>
  <si>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</si>
  <si>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</si>
  <si>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</si>
  <si>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</si>
  <si>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</si>
  <si>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</si>
  <si>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</si>
  <si>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</si>
  <si>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</si>
  <si>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</si>
  <si>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</si>
  <si>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</si>
  <si>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</si>
  <si>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</si>
  <si>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</si>
  <si>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</si>
  <si>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</si>
  <si>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</si>
  <si>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</si>
  <si>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</si>
  <si>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</si>
  <si>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</si>
  <si>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</si>
  <si>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</si>
  <si>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</si>
  <si>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</si>
  <si>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</si>
  <si>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</si>
  <si>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</si>
  <si>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</si>
  <si>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</si>
  <si>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</si>
  <si>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</si>
  <si>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</si>
  <si>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</si>
  <si>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</si>
  <si>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</si>
  <si>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</si>
  <si>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</si>
  <si>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</si>
  <si>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</si>
  <si>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</si>
  <si>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</si>
  <si>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</si>
  <si>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</si>
  <si>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</si>
  <si>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</si>
  <si>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</si>
  <si>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</si>
  <si>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</si>
  <si>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</si>
  <si>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</si>
  <si>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</si>
  <si>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</si>
  <si>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</si>
  <si>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</si>
  <si>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</si>
  <si>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</si>
  <si>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</si>
  <si>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</si>
  <si>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</si>
  <si>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</si>
  <si>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</si>
  <si>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</si>
  <si>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</si>
  <si>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</si>
  <si>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</si>
  <si>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</si>
  <si>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</si>
  <si>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</si>
  <si>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</si>
  <si>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</si>
  <si>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</si>
  <si>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</si>
  <si>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</si>
  <si>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</si>
  <si>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</si>
  <si>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</si>
  <si>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</si>
  <si>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</si>
  <si>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</si>
  <si>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</si>
  <si>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</si>
  <si>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</si>
  <si>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</si>
  <si>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</si>
  <si>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</si>
  <si>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</si>
  <si>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</si>
  <si>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</si>
  <si>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</si>
  <si>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</si>
  <si>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</si>
  <si>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</si>
  <si>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</si>
  <si>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</si>
  <si>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</si>
  <si>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</si>
  <si>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</si>
  <si>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</si>
  <si>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</si>
  <si>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</si>
  <si>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</si>
  <si>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</si>
  <si>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</si>
  <si>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</si>
  <si>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</si>
  <si>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</si>
  <si>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</si>
  <si>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</si>
  <si>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</si>
  <si>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</si>
  <si>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</si>
  <si>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</si>
  <si>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</si>
  <si>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</si>
  <si>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</si>
  <si>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</si>
  <si>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</si>
  <si>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</si>
  <si>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</si>
  <si>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</si>
  <si>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</si>
  <si>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</si>
  <si>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</si>
  <si>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</si>
  <si>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</si>
  <si>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</si>
  <si>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</si>
  <si>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</si>
  <si>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</si>
  <si>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</si>
  <si>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</si>
  <si>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</si>
  <si>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</si>
  <si>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</si>
  <si>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</si>
  <si>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</si>
  <si>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</si>
  <si>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</si>
  <si>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</si>
  <si>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</si>
  <si>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</si>
  <si>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</si>
  <si>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</si>
  <si>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</si>
  <si>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</si>
  <si>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</si>
  <si>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</si>
  <si>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</si>
  <si>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</si>
  <si>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</si>
  <si>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</si>
  <si>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</si>
  <si>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</si>
  <si>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</si>
  <si>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</si>
  <si>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</si>
  <si>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</si>
  <si>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</si>
  <si>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</si>
  <si>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</si>
  <si>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</si>
  <si>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</si>
  <si>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</si>
  <si>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</si>
  <si>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</si>
  <si>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</si>
  <si>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</si>
  <si>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</si>
  <si>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</si>
  <si>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</si>
  <si>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</si>
  <si>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</si>
  <si>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</si>
  <si>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</si>
  <si>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</si>
  <si>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</si>
  <si>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</si>
  <si>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</si>
  <si>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</si>
  <si>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</si>
  <si>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</si>
  <si>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</si>
  <si>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</si>
  <si>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</si>
  <si>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</si>
  <si>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</si>
  <si>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</si>
  <si>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</si>
  <si>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</si>
  <si>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</si>
  <si>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</si>
  <si>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</si>
  <si>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</si>
  <si>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</si>
  <si>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</si>
  <si>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</si>
  <si>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</si>
  <si>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</si>
  <si>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</si>
  <si>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</si>
  <si>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</si>
  <si>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</si>
  <si>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</si>
  <si>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</si>
  <si>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</si>
  <si>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</si>
  <si>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</si>
  <si>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</si>
  <si>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</si>
  <si>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</si>
  <si>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</si>
  <si>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</si>
  <si>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</si>
  <si>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</si>
  <si>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</si>
  <si>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</si>
  <si>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</si>
  <si>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</si>
  <si>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</si>
  <si>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</si>
  <si>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</si>
  <si>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</si>
  <si>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</si>
  <si>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</si>
  <si>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</si>
  <si>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</si>
  <si>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</si>
  <si>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</si>
  <si>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</si>
  <si>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</si>
  <si>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</si>
  <si>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</si>
  <si>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</si>
  <si>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</si>
  <si>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</si>
  <si>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</si>
  <si>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</si>
  <si>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</si>
  <si>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</si>
  <si>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</si>
  <si>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</si>
  <si>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</si>
  <si>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</si>
  <si>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</si>
  <si>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</si>
  <si>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</si>
  <si>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</si>
  <si>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</si>
  <si>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</si>
  <si>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</si>
  <si>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</si>
  <si>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</si>
  <si>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</si>
  <si>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</si>
  <si>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</si>
  <si>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</si>
  <si>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</si>
  <si>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</si>
  <si>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</si>
  <si>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</si>
  <si>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</si>
  <si>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</si>
  <si>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</si>
  <si>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</si>
  <si>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</si>
  <si>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</si>
  <si>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</si>
  <si>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</si>
  <si>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</si>
  <si>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</si>
  <si>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</si>
  <si>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</si>
  <si>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</si>
  <si>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</si>
  <si>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</si>
  <si>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</si>
  <si>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</si>
  <si>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</si>
  <si>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</si>
  <si>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</si>
  <si>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</si>
  <si>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</si>
  <si>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</si>
  <si>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</si>
  <si>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</si>
  <si>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</si>
  <si>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</si>
  <si>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</si>
  <si>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</si>
  <si>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</si>
  <si>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</si>
  <si>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</si>
  <si>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</si>
  <si>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</si>
  <si>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</si>
  <si>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</si>
  <si>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</si>
  <si>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</si>
  <si>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</si>
  <si>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</si>
  <si>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</si>
  <si>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</si>
  <si>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</si>
  <si>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</si>
  <si>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</si>
  <si>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</si>
  <si>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</si>
  <si>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</si>
  <si>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</si>
  <si>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</si>
  <si>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</si>
  <si>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</si>
  <si>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</si>
  <si>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</si>
  <si>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</si>
  <si>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</si>
  <si>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</si>
  <si>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</si>
  <si>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</si>
  <si>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</si>
  <si>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</si>
  <si>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</si>
  <si>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</si>
  <si>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</si>
  <si>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</si>
  <si>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</si>
  <si>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</si>
  <si>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</si>
  <si>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</si>
  <si>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</si>
  <si>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</si>
  <si>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</si>
  <si>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</si>
  <si>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</si>
  <si>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</si>
  <si>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</si>
  <si>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</si>
  <si>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</si>
  <si>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</si>
  <si>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</si>
  <si>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</si>
  <si>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</si>
  <si>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</si>
  <si>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</si>
  <si>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</si>
  <si>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</si>
  <si>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</si>
  <si>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</si>
  <si>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</si>
  <si>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</si>
  <si>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</si>
  <si>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</si>
  <si>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</si>
  <si>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</si>
  <si>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</si>
  <si>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</si>
  <si>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</si>
  <si>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</si>
  <si>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</si>
  <si>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</si>
  <si>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</si>
  <si>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</si>
  <si>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</si>
  <si>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</si>
  <si>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</si>
  <si>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</si>
  <si>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</si>
  <si>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</si>
  <si>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</si>
  <si>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</si>
  <si>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</si>
  <si>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</si>
  <si>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</si>
  <si>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</si>
  <si>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</si>
  <si>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</si>
  <si>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</si>
  <si>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</si>
  <si>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</si>
  <si>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</si>
  <si>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</si>
  <si>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</si>
  <si>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</si>
  <si>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</si>
  <si>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</si>
  <si>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</si>
  <si>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</si>
  <si>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</si>
  <si>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</si>
  <si>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</si>
  <si>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</si>
  <si>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</si>
  <si>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</si>
  <si>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</si>
  <si>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</si>
  <si>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</si>
  <si>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</si>
  <si>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</si>
  <si>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</si>
  <si>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</si>
  <si>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</si>
  <si>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</si>
  <si>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</si>
  <si>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</si>
  <si>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</si>
  <si>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</si>
  <si>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</si>
  <si>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</si>
  <si>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</si>
  <si>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</si>
  <si>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</si>
  <si>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</si>
  <si>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</si>
  <si>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</si>
  <si>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</si>
  <si>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</si>
  <si>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</si>
  <si>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</si>
  <si>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</si>
  <si>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</si>
  <si>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</si>
  <si>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</si>
  <si>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</si>
  <si>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</si>
  <si>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</si>
  <si>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</si>
  <si>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</si>
  <si>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</si>
  <si>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</si>
  <si>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</si>
  <si>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</si>
  <si>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</si>
  <si>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</si>
  <si>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</si>
  <si>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</si>
  <si>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</si>
  <si>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</si>
  <si>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</si>
  <si>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</si>
  <si>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</si>
  <si>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</si>
  <si>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</si>
  <si>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</si>
  <si>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</si>
  <si>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</si>
  <si>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</si>
  <si>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</si>
  <si>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</si>
  <si>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</si>
  <si>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</si>
  <si>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</si>
  <si>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</si>
  <si>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</si>
  <si>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</si>
  <si>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</si>
  <si>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</si>
  <si>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</si>
  <si>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</si>
  <si>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</si>
  <si>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</si>
  <si>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</si>
  <si>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</si>
  <si>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</si>
  <si>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</si>
  <si>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</si>
  <si>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</si>
  <si>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</si>
  <si>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</si>
  <si>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</si>
  <si>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</si>
  <si>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</si>
  <si>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</si>
  <si>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</si>
  <si>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</si>
  <si>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</si>
  <si>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</si>
  <si>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</si>
  <si>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</si>
  <si>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</si>
  <si>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</si>
  <si>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</si>
  <si>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</si>
  <si>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</si>
  <si>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</si>
  <si>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</si>
  <si>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</si>
  <si>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</si>
  <si>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</si>
  <si>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</si>
  <si>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</si>
  <si>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</si>
  <si>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</si>
  <si>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</si>
  <si>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</si>
  <si>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</si>
  <si>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</si>
  <si>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</si>
  <si>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</si>
  <si>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</si>
  <si>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</si>
  <si>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</si>
  <si>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</si>
  <si>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</si>
  <si>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</si>
  <si>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</si>
  <si>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</si>
  <si>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</si>
  <si>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</si>
  <si>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</si>
  <si>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</si>
  <si>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</si>
  <si>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</si>
  <si>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</si>
  <si>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</si>
  <si>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</si>
  <si>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</si>
  <si>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</si>
  <si>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</si>
  <si>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</si>
  <si>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</si>
  <si>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</si>
  <si>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</si>
  <si>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</si>
  <si>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</si>
  <si>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</si>
  <si>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</si>
  <si>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</si>
  <si>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</si>
  <si>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</si>
  <si>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</si>
  <si>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</si>
  <si>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</si>
  <si>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</si>
  <si>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</si>
  <si>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</si>
  <si>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</si>
  <si>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</si>
  <si>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</si>
  <si>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</si>
  <si>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</si>
  <si>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</si>
  <si>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</si>
  <si>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</si>
  <si>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</si>
  <si>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</si>
  <si>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</si>
  <si>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</si>
  <si>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</si>
  <si>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</si>
  <si>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</si>
  <si>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</si>
  <si>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</si>
  <si>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</si>
  <si>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</si>
  <si>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</si>
  <si>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</si>
  <si>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</si>
  <si>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</si>
  <si>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</si>
  <si>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</si>
  <si>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</si>
  <si>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</si>
  <si>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</si>
  <si>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</si>
  <si>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</si>
  <si>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</si>
  <si>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</si>
  <si>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</si>
  <si>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</si>
  <si>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</si>
  <si>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</si>
  <si>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</si>
  <si>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</si>
  <si>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</si>
  <si>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</si>
  <si>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</si>
  <si>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</si>
  <si>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</si>
  <si>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</si>
  <si>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</si>
  <si>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</si>
  <si>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</si>
  <si>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</si>
  <si>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</si>
  <si>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</si>
  <si>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</si>
  <si>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</si>
  <si>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</si>
  <si>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</si>
  <si>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</si>
  <si>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</si>
  <si>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</si>
  <si>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</si>
  <si>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</si>
  <si>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</si>
  <si>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</si>
  <si>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</si>
  <si>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</si>
  <si>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</si>
  <si>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</si>
  <si>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</si>
  <si>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</si>
  <si>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</si>
  <si>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</si>
  <si>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</si>
  <si>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</si>
  <si>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</si>
  <si>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</si>
  <si>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</si>
  <si>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</si>
  <si>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</si>
  <si>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</si>
  <si>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</si>
  <si>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</si>
  <si>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</si>
  <si>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</si>
  <si>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</si>
  <si>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</si>
  <si>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</si>
  <si>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</si>
  <si>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</si>
  <si>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</si>
  <si>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</si>
  <si>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</si>
  <si>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</si>
  <si>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</si>
  <si>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</si>
  <si>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</si>
  <si>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</si>
  <si>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</si>
  <si>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</si>
  <si>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</si>
  <si>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</si>
  <si>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</si>
  <si>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</si>
  <si>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</si>
  <si>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</si>
  <si>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</si>
  <si>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</si>
  <si>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</si>
  <si>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</si>
  <si>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</si>
  <si>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</si>
  <si>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</si>
  <si>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</si>
  <si>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</si>
  <si>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</si>
  <si>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</si>
  <si>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</si>
  <si>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</si>
  <si>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</si>
  <si>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</si>
  <si>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</si>
  <si>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</si>
  <si>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</si>
  <si>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</si>
  <si>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</si>
  <si>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</si>
  <si>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</si>
  <si>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</si>
  <si>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</si>
  <si>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</si>
  <si>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</si>
  <si>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</si>
  <si>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</si>
  <si>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</si>
  <si>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</si>
  <si>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</si>
  <si>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</si>
  <si>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</si>
  <si>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</si>
  <si>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</si>
  <si>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</si>
  <si>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</si>
  <si>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</si>
  <si>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</si>
  <si>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</si>
  <si>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</si>
  <si>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</si>
  <si>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</si>
  <si>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</si>
  <si>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</si>
  <si>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</si>
  <si>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</si>
  <si>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</si>
  <si>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</si>
  <si>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</si>
  <si>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</si>
  <si>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</si>
  <si>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</si>
  <si>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</si>
  <si>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</si>
  <si>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</si>
  <si>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</si>
  <si>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</si>
  <si>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</si>
  <si>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</si>
  <si>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</si>
  <si>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</si>
  <si>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</si>
  <si>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</si>
  <si>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</si>
  <si>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</si>
  <si>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</si>
  <si>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</si>
  <si>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</si>
  <si>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</si>
  <si>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</si>
  <si>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</si>
  <si>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</si>
  <si>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</si>
  <si>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</si>
  <si>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</si>
  <si>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</si>
  <si>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</si>
  <si>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</si>
  <si>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</si>
  <si>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</si>
  <si>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</si>
  <si>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</si>
  <si>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</si>
  <si>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</si>
  <si>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</si>
  <si>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</si>
  <si>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</si>
  <si>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</si>
  <si>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</si>
  <si>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</si>
  <si>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</si>
  <si>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</si>
  <si>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</si>
  <si>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</si>
  <si>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</si>
  <si>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</si>
  <si>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</si>
  <si>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</si>
  <si>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</si>
  <si>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</si>
  <si>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</si>
  <si>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</si>
  <si>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</si>
  <si>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</si>
  <si>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</si>
  <si>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</si>
  <si>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</si>
  <si>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</si>
  <si>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</si>
  <si>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</si>
  <si>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</si>
  <si>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</si>
  <si>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</si>
  <si>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</si>
  <si>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</si>
  <si>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</si>
  <si>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</si>
  <si>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</si>
  <si>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</si>
  <si>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</si>
  <si>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</si>
  <si>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</si>
  <si>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</si>
  <si>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</si>
  <si>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</si>
  <si>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</si>
  <si>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</si>
  <si>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</si>
  <si>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</si>
  <si>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</si>
  <si>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</si>
  <si>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</si>
  <si>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</si>
  <si>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</si>
  <si>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</si>
  <si>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</si>
  <si>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</si>
  <si>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</si>
  <si>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</si>
  <si>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</si>
  <si>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</si>
  <si>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</si>
  <si>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</si>
  <si>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</si>
  <si>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</si>
  <si>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</si>
  <si>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</si>
  <si>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</si>
  <si>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</si>
  <si>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</si>
  <si>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</si>
  <si>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</si>
  <si>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</si>
  <si>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</si>
  <si>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</si>
  <si>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</si>
  <si>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</si>
  <si>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</si>
  <si>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</si>
  <si>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</si>
  <si>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</si>
  <si>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</si>
  <si>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</si>
  <si>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</si>
  <si>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</si>
  <si>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</si>
  <si>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</si>
  <si>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</si>
  <si>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</si>
  <si>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</si>
  <si>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</si>
  <si>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</si>
  <si>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</si>
  <si>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</si>
  <si>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</si>
  <si>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</si>
  <si>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</si>
  <si>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</si>
  <si>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</si>
  <si>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</si>
  <si>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</si>
  <si>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</si>
  <si>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</si>
  <si>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</si>
  <si>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</si>
  <si>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</si>
  <si>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</si>
  <si>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</si>
  <si>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</si>
  <si>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</si>
  <si>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</si>
  <si>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</si>
  <si>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</si>
  <si>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</si>
  <si>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</si>
  <si>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</si>
  <si>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</si>
  <si>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</si>
  <si>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</si>
  <si>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</si>
  <si>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</si>
  <si>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</si>
  <si>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</si>
  <si>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</si>
  <si>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</si>
  <si>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</si>
  <si>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</si>
  <si>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</si>
  <si>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</si>
  <si>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</si>
  <si>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</si>
  <si>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</si>
  <si>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</si>
  <si>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</si>
  <si>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</si>
  <si>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</si>
  <si>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</si>
  <si>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</si>
  <si>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</si>
  <si>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</si>
  <si>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</si>
  <si>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</si>
  <si>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</si>
  <si>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</si>
  <si>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</si>
  <si>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</si>
  <si>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</si>
  <si>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</si>
  <si>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</si>
  <si>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</si>
  <si>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</si>
  <si>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</si>
  <si>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</si>
  <si>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</si>
  <si>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</si>
  <si>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</si>
  <si>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</si>
  <si>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</si>
  <si>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</si>
  <si>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</si>
  <si>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</si>
  <si>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</si>
  <si>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</si>
  <si>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</si>
  <si>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</si>
  <si>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</si>
  <si>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</si>
  <si>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</si>
  <si>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</si>
  <si>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</si>
  <si>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</si>
  <si>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</si>
  <si>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</si>
  <si>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</si>
  <si>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</si>
  <si>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</si>
  <si>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</si>
  <si>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</si>
  <si>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</si>
  <si>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</si>
  <si>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</si>
  <si>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</si>
  <si>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</si>
  <si>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</si>
  <si>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</si>
  <si>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</si>
  <si>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</si>
  <si>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</si>
  <si>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</si>
  <si>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</si>
  <si>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</si>
  <si>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</si>
  <si>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</si>
  <si>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</si>
  <si>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</si>
  <si>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</si>
  <si>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</si>
  <si>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</si>
  <si>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</si>
  <si>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</si>
  <si>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</si>
  <si>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</si>
  <si>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</si>
  <si>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</si>
  <si>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</si>
  <si>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</si>
  <si>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</si>
  <si>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</si>
  <si>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</si>
  <si>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</si>
  <si>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</si>
  <si>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</si>
  <si>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</si>
  <si>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</si>
  <si>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</si>
  <si>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</si>
  <si>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</si>
  <si>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</si>
  <si>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</si>
  <si>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</si>
  <si>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</si>
  <si>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</si>
  <si>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</si>
  <si>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</si>
  <si>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</si>
  <si>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</si>
  <si>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</si>
  <si>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</si>
  <si>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</si>
  <si>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</si>
  <si>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</si>
  <si>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</si>
  <si>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</si>
  <si>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</si>
  <si>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</si>
  <si>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</si>
  <si>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</si>
  <si>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</si>
  <si>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</si>
  <si>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</si>
  <si>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</si>
  <si>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</si>
  <si>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</si>
  <si>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</si>
  <si>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</si>
  <si>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</si>
  <si>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</si>
  <si>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</si>
  <si>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</si>
  <si>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</si>
  <si>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</si>
  <si>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</si>
  <si>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</si>
  <si>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</si>
  <si>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</si>
  <si>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</si>
  <si>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</si>
  <si>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</si>
  <si>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</si>
  <si>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</si>
  <si>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</si>
  <si>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</si>
  <si>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</si>
  <si>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</si>
  <si>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</si>
  <si>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</si>
  <si>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</si>
  <si>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</si>
  <si>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</si>
  <si>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</si>
  <si>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</si>
  <si>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</si>
  <si>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</si>
  <si>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</si>
  <si>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</si>
  <si>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</si>
  <si>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</si>
  <si>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</si>
  <si>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</si>
  <si>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</si>
  <si>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</si>
  <si>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</si>
  <si>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</si>
  <si>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</si>
  <si>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</si>
  <si>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</si>
  <si>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</si>
  <si>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</si>
  <si>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</si>
  <si>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</si>
  <si>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</si>
  <si>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</si>
  <si>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</si>
  <si>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</si>
  <si>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</si>
  <si>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</si>
  <si>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</si>
  <si>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</si>
  <si>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</si>
  <si>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</si>
  <si>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</si>
  <si>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</si>
  <si>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</si>
  <si>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</si>
  <si>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</si>
  <si>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</si>
  <si>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</si>
  <si>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</si>
  <si>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</si>
  <si>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</si>
  <si>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</si>
  <si>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</si>
  <si>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</si>
  <si>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</si>
  <si>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</si>
  <si>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</si>
  <si>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</si>
  <si>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</si>
  <si>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</si>
  <si>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</si>
  <si>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</si>
  <si>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</si>
  <si>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</si>
  <si>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</si>
  <si>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</si>
  <si>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</si>
  <si>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</si>
  <si>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</si>
  <si>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</si>
  <si>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</si>
  <si>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</si>
  <si>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</si>
  <si>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</si>
  <si>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</si>
  <si>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</si>
  <si>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</si>
  <si>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</si>
  <si>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</si>
  <si>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</si>
  <si>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</si>
  <si>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</si>
  <si>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</si>
  <si>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</si>
  <si>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</si>
  <si>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</si>
  <si>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</si>
  <si>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</si>
  <si>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</si>
  <si>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</si>
  <si>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</si>
  <si>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</si>
  <si>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</si>
  <si>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</si>
  <si>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</si>
  <si>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</si>
  <si>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</si>
  <si>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</si>
  <si>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</si>
  <si>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</si>
  <si>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</si>
  <si>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</si>
  <si>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</si>
  <si>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</si>
  <si>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</si>
  <si>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</si>
  <si>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</si>
  <si>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</si>
  <si>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</si>
  <si>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</si>
  <si>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</si>
  <si>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</si>
  <si>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</si>
  <si>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</si>
  <si>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</si>
  <si>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</si>
  <si>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</si>
  <si>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</si>
  <si>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</si>
  <si>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</si>
  <si>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</si>
  <si>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</si>
  <si>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</si>
  <si>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</si>
  <si>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</si>
  <si>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</si>
  <si>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</si>
  <si>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</si>
  <si>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</si>
  <si>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</si>
  <si>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</si>
  <si>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</si>
  <si>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</si>
  <si>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</si>
  <si>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</si>
  <si>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</si>
  <si>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</si>
  <si>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</si>
  <si>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</si>
  <si>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</si>
  <si>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</si>
  <si>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</si>
  <si>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</si>
  <si>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</si>
  <si>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</si>
  <si>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</si>
  <si>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</si>
  <si>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</si>
  <si>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</si>
  <si>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</si>
  <si>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</si>
  <si>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</si>
  <si>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</si>
  <si>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</si>
  <si>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</si>
  <si>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</si>
  <si>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</si>
  <si>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</si>
  <si>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</si>
  <si>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</si>
  <si>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</si>
  <si>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</si>
  <si>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</si>
  <si>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</si>
  <si>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</si>
  <si>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</si>
  <si>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</si>
  <si>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</si>
  <si>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</si>
  <si>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</si>
  <si>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</si>
  <si>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</si>
  <si>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</si>
  <si>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</si>
  <si>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</si>
  <si>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</si>
  <si>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</si>
  <si>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</si>
  <si>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</si>
  <si>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</si>
  <si>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</si>
  <si>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</si>
  <si>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</si>
  <si>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</si>
  <si>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</si>
  <si>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</si>
  <si>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</si>
  <si>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</si>
  <si>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</si>
  <si>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</si>
  <si>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</si>
  <si>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</si>
  <si>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</si>
  <si>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</si>
  <si>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</si>
  <si>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</si>
  <si>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</si>
  <si>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</si>
  <si>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</si>
  <si>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</si>
  <si>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</si>
  <si>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</si>
  <si>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</si>
  <si>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</si>
  <si>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</si>
  <si>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</si>
  <si>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</si>
  <si>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</si>
  <si>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</si>
  <si>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</si>
  <si>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</si>
  <si>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</si>
  <si>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</si>
  <si>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</si>
  <si>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</si>
  <si>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</si>
  <si>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</si>
  <si>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</si>
  <si>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</si>
  <si>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</si>
  <si>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</si>
  <si>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</si>
  <si>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</si>
  <si>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</si>
  <si>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</si>
  <si>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</si>
  <si>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</si>
  <si>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</si>
  <si>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</si>
  <si>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</si>
  <si>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</si>
  <si>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</si>
  <si>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</si>
  <si>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</si>
  <si>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</si>
  <si>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</si>
  <si>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</si>
  <si>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</si>
  <si>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</si>
  <si>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</si>
  <si>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</si>
  <si>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</si>
  <si>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</si>
  <si>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</si>
  <si>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</si>
  <si>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</si>
  <si>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</si>
  <si>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</si>
  <si>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</si>
  <si>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</si>
  <si>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</si>
  <si>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</si>
  <si>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</si>
  <si>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</si>
  <si>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</si>
  <si>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</si>
  <si>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</si>
  <si>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</si>
  <si>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</si>
  <si>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</si>
  <si>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</si>
  <si>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</si>
  <si>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</si>
  <si>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</si>
  <si>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</si>
  <si>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</si>
  <si>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</si>
  <si>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</si>
  <si>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</si>
  <si>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</si>
  <si>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</si>
  <si>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</si>
  <si>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</si>
  <si>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</si>
  <si>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</si>
  <si>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</si>
  <si>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</si>
  <si>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</si>
  <si>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</si>
  <si>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</si>
  <si>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</si>
  <si>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</si>
  <si>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</si>
  <si>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</si>
  <si>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</si>
  <si>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</si>
  <si>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</si>
  <si>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</si>
  <si>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</si>
  <si>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</si>
  <si>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</si>
  <si>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</si>
  <si>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</si>
  <si>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</si>
  <si>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</si>
  <si>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</si>
  <si>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</si>
  <si>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</si>
  <si>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</si>
  <si>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</si>
  <si>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</si>
  <si>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</si>
  <si>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</si>
  <si>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</si>
  <si>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</si>
  <si>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</si>
  <si>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</si>
  <si>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</si>
  <si>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</si>
  <si>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</si>
  <si>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</si>
  <si>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</si>
  <si>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</si>
  <si>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</si>
  <si>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</si>
  <si>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</si>
  <si>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</si>
  <si>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</si>
  <si>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</si>
  <si>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</si>
  <si>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</si>
  <si>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</si>
  <si>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</si>
  <si>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</si>
  <si>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</si>
  <si>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</si>
  <si>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</si>
  <si>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</si>
  <si>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</si>
  <si>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</si>
  <si>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</si>
  <si>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</si>
  <si>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</si>
  <si>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</si>
  <si>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</si>
  <si>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</si>
  <si>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</si>
  <si>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</si>
  <si>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</si>
  <si>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</si>
  <si>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</si>
  <si>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</si>
  <si>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</si>
  <si>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</si>
  <si>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</si>
  <si>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</si>
  <si>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</si>
  <si>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</si>
  <si>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</si>
  <si>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</si>
  <si>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</si>
  <si>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</si>
  <si>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</si>
  <si>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</si>
  <si>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</si>
  <si>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</si>
  <si>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</si>
  <si>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</si>
  <si>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</si>
  <si>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</si>
  <si>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</si>
  <si>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</si>
  <si>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</si>
  <si>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</si>
  <si>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</si>
  <si>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</si>
  <si>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</si>
  <si>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</si>
  <si>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</si>
  <si>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</si>
  <si>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</si>
  <si>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</si>
  <si>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</si>
  <si>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</si>
  <si>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</si>
  <si>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</si>
  <si>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</si>
  <si>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</si>
  <si>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</si>
  <si>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</si>
  <si>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</si>
  <si>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</si>
  <si>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</si>
  <si>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</si>
  <si>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</si>
  <si>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</si>
  <si>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</si>
  <si>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</si>
  <si>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</si>
  <si>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</si>
  <si>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</si>
  <si>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</si>
  <si>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</si>
  <si>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</si>
  <si>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</si>
  <si>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</si>
  <si>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</si>
  <si>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</si>
  <si>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</si>
  <si>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</si>
  <si>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</si>
  <si>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</si>
  <si>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</si>
  <si>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</si>
  <si>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</si>
  <si>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</si>
  <si>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</si>
  <si>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</si>
  <si>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</si>
  <si>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</si>
  <si>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</si>
  <si>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</si>
  <si>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</si>
  <si>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</si>
  <si>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</si>
  <si>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</si>
  <si>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</si>
  <si>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</si>
  <si>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</si>
  <si>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</si>
  <si>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</si>
  <si>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</si>
  <si>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</si>
  <si>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</si>
  <si>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</si>
  <si>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</si>
  <si>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</si>
  <si>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</si>
  <si>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</si>
  <si>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</si>
  <si>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</si>
  <si>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</si>
  <si>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</si>
  <si>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</si>
  <si>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</si>
  <si>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</si>
  <si>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</si>
  <si>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</si>
  <si>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</si>
  <si>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</si>
  <si>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</si>
  <si>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</si>
  <si>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</si>
  <si>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</si>
  <si>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</si>
  <si>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</si>
  <si>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</si>
  <si>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</si>
  <si>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</si>
  <si>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</si>
  <si>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</si>
  <si>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</si>
  <si>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</si>
  <si>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</si>
  <si>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</si>
  <si>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</si>
  <si>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</si>
  <si>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</si>
  <si>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</si>
  <si>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</si>
  <si>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</si>
  <si>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</si>
  <si>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</si>
  <si>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</si>
  <si>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</si>
  <si>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</si>
  <si>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</si>
  <si>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</si>
  <si>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</si>
  <si>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</si>
  <si>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</si>
  <si>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</si>
  <si>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</si>
  <si>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</si>
  <si>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</si>
  <si>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</si>
  <si>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</si>
  <si>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</si>
  <si>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</si>
  <si>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</si>
  <si>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</si>
  <si>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</si>
  <si>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</si>
  <si>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</si>
  <si>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</si>
  <si>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</si>
  <si>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</si>
  <si>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</si>
  <si>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</si>
  <si>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</si>
  <si>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</si>
  <si>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</si>
  <si>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</si>
  <si>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</si>
  <si>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</si>
  <si>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</si>
  <si>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</si>
  <si>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</si>
  <si>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</si>
  <si>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</si>
  <si>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</si>
  <si>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</si>
  <si>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</si>
  <si>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</si>
  <si>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</si>
  <si>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</si>
  <si>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</si>
  <si>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</si>
  <si>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</si>
  <si>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</si>
  <si>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</si>
  <si>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</si>
  <si>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</si>
  <si>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</si>
  <si>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</si>
  <si>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</si>
  <si>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</si>
  <si>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</si>
  <si>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</si>
  <si>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</si>
  <si>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</si>
  <si>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</si>
  <si>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</si>
  <si>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</si>
  <si>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</si>
  <si>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</si>
  <si>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</si>
  <si>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</si>
  <si>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</si>
  <si>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</si>
  <si>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</si>
  <si>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</si>
  <si>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</si>
  <si>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</si>
  <si>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</si>
  <si>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</si>
  <si>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</si>
  <si>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</si>
  <si>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</si>
  <si>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</si>
  <si>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</si>
  <si>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</si>
  <si>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</si>
  <si>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</si>
  <si>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</si>
  <si>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</si>
  <si>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</si>
  <si>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</si>
  <si>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</si>
  <si>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</si>
  <si>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</si>
  <si>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</si>
  <si>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</si>
  <si>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</si>
  <si>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</si>
  <si>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</si>
  <si>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</si>
  <si>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</si>
  <si>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</si>
  <si>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</si>
  <si>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</si>
  <si>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</si>
  <si>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</si>
  <si>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</si>
  <si>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</si>
  <si>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</si>
  <si>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</si>
  <si>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</si>
  <si>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</si>
  <si>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</si>
  <si>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</si>
  <si>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</si>
  <si>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</si>
  <si>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</si>
  <si>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</si>
  <si>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</si>
  <si>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</si>
  <si>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</si>
  <si>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</si>
  <si>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</si>
  <si>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</si>
  <si>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</si>
  <si>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</si>
  <si>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</si>
  <si>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</si>
  <si>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</si>
  <si>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</si>
  <si>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</si>
  <si>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</si>
  <si>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</si>
  <si>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</si>
  <si>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</si>
  <si>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</si>
  <si>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</si>
  <si>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</si>
  <si>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</si>
  <si>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</si>
  <si>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</si>
  <si>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</si>
  <si>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</si>
  <si>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</si>
  <si>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</si>
  <si>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</si>
  <si>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</si>
  <si>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</si>
  <si>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</si>
  <si>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</si>
  <si>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</si>
  <si>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</si>
  <si>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</si>
  <si>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</si>
  <si>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</si>
  <si>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</si>
  <si>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</si>
  <si>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</si>
  <si>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</si>
  <si>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</si>
  <si>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</si>
  <si>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</si>
  <si>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</si>
  <si>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</si>
  <si>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</si>
  <si>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</si>
  <si>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</si>
  <si>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</si>
  <si>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</si>
  <si>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</si>
  <si>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</si>
  <si>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</si>
  <si>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</si>
  <si>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</si>
  <si>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</si>
  <si>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</si>
  <si>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</si>
  <si>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</si>
  <si>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</si>
  <si>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</si>
  <si>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</si>
  <si>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</si>
  <si>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</si>
  <si>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</si>
  <si>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</si>
  <si>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</si>
  <si>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</si>
  <si>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</si>
  <si>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</si>
  <si>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</si>
  <si>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</si>
  <si>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</si>
  <si>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</si>
  <si>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</si>
  <si>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</si>
  <si>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</si>
  <si>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</si>
  <si>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</si>
  <si>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</si>
  <si>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</si>
  <si>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</si>
  <si>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</si>
  <si>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</si>
  <si>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</si>
  <si>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</si>
  <si>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</si>
  <si>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</si>
  <si>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</si>
  <si>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</si>
  <si>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</si>
  <si>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</si>
  <si>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</si>
  <si>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</si>
  <si>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</si>
  <si>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</si>
  <si>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</si>
  <si>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</si>
  <si>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</si>
  <si>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</si>
  <si>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</si>
  <si>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</si>
  <si>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</si>
  <si>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</si>
  <si>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</si>
  <si>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</si>
  <si>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</si>
  <si>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</si>
  <si>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</si>
  <si>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</si>
  <si>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</si>
  <si>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</si>
  <si>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</si>
  <si>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</si>
  <si>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</si>
  <si>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</si>
  <si>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</si>
  <si>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</si>
  <si>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</si>
  <si>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</si>
  <si>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</si>
  <si>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</si>
  <si>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</si>
  <si>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</si>
  <si>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</si>
  <si>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</si>
  <si>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</si>
  <si>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</si>
  <si>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</si>
  <si>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</si>
  <si>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</si>
  <si>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</si>
  <si>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</si>
  <si>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</si>
  <si>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</si>
  <si>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</si>
  <si>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</si>
  <si>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</si>
  <si>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</si>
  <si>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</si>
  <si>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</si>
  <si>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</si>
  <si>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</si>
  <si>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</si>
  <si>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</si>
  <si>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</si>
  <si>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</si>
  <si>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</si>
  <si>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</si>
  <si>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</si>
  <si>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</si>
  <si>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</si>
  <si>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</si>
  <si>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</si>
  <si>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</si>
  <si>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</si>
  <si>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</si>
  <si>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</si>
  <si>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</si>
  <si>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</si>
  <si>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</si>
  <si>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</si>
  <si>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</si>
  <si>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</si>
  <si>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</si>
  <si>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</si>
  <si>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</si>
  <si>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</si>
  <si>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</si>
  <si>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</si>
  <si>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</si>
  <si>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</si>
  <si>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</si>
  <si>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</si>
  <si>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</si>
  <si>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</si>
  <si>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</si>
  <si>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</si>
  <si>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</si>
  <si>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</si>
  <si>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</si>
  <si>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</si>
  <si>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</si>
  <si>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</si>
  <si>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</si>
  <si>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</si>
  <si>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</si>
  <si>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</si>
  <si>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</si>
  <si>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</si>
  <si>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</si>
  <si>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</si>
  <si>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</si>
  <si>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</si>
  <si>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</si>
  <si>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</si>
  <si>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</si>
  <si>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</si>
  <si>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</si>
  <si>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</si>
  <si>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</si>
  <si>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</si>
  <si>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</si>
  <si>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</si>
  <si>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</si>
  <si>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</si>
  <si>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</si>
  <si>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</si>
  <si>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</si>
  <si>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</si>
  <si>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</si>
  <si>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</si>
  <si>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</si>
  <si>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</si>
  <si>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</si>
  <si>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</si>
  <si>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</si>
  <si>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</si>
  <si>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</si>
  <si>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</si>
  <si>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</si>
  <si>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</si>
  <si>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</si>
  <si>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</si>
  <si>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</si>
  <si>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</si>
  <si>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</si>
  <si>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</si>
  <si>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</si>
  <si>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</si>
  <si>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</si>
  <si>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</si>
  <si>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</si>
  <si>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</si>
  <si>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</si>
  <si>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</si>
  <si>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</si>
  <si>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</si>
  <si>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</si>
  <si>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</si>
  <si>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</si>
  <si>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</si>
  <si>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</si>
  <si>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</si>
  <si>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</si>
  <si>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</si>
  <si>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</si>
  <si>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</si>
  <si>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</si>
  <si>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</si>
  <si>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</si>
  <si>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</si>
  <si>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</si>
  <si>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</si>
  <si>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</si>
  <si>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</si>
  <si>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</si>
  <si>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</si>
  <si>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</si>
  <si>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</si>
  <si>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</si>
  <si>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</si>
  <si>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</si>
  <si>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</si>
  <si>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</si>
  <si>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</si>
  <si>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</si>
  <si>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</si>
  <si>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</si>
  <si>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</si>
  <si>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</si>
  <si>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</si>
  <si>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</si>
  <si>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</si>
  <si>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</si>
  <si>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</si>
  <si>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</si>
  <si>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</si>
  <si>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</si>
  <si>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</si>
  <si>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</si>
  <si>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</si>
  <si>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</si>
  <si>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</si>
  <si>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</si>
  <si>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</si>
  <si>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</si>
  <si>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</si>
  <si>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</si>
  <si>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</si>
  <si>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</si>
  <si>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</si>
  <si>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</si>
  <si>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</si>
  <si>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</si>
  <si>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</si>
  <si>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</si>
  <si>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</si>
  <si>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</si>
  <si>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</si>
  <si>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</si>
  <si>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</si>
  <si>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</si>
  <si>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</si>
  <si>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</si>
  <si>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</si>
  <si>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</si>
  <si>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</si>
  <si>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</si>
  <si>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</si>
  <si>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</si>
  <si>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</si>
  <si>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</si>
  <si>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</si>
  <si>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</si>
  <si>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</si>
  <si>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</si>
  <si>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</si>
  <si>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</si>
  <si>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</si>
  <si>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</si>
  <si>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</si>
  <si>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</si>
  <si>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</si>
  <si>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</si>
  <si>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</si>
  <si>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</si>
  <si>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</si>
  <si>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</si>
  <si>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</si>
  <si>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</si>
  <si>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</si>
  <si>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</si>
  <si>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</si>
  <si>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</si>
  <si>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</si>
  <si>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</si>
  <si>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</si>
  <si>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</si>
  <si>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</si>
  <si>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</si>
  <si>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</si>
  <si>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</si>
  <si>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</si>
  <si>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</si>
  <si>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</si>
  <si>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</si>
  <si>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</si>
  <si>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</si>
  <si>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</si>
  <si>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</si>
  <si>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</si>
  <si>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</si>
  <si>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</si>
  <si>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</si>
  <si>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</si>
  <si>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</si>
  <si>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</si>
  <si>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</si>
  <si>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</si>
  <si>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</si>
  <si>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</si>
  <si>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</si>
  <si>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</si>
  <si>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</si>
  <si>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</si>
  <si>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</si>
  <si>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</si>
  <si>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</si>
  <si>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</si>
  <si>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</si>
  <si>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</si>
  <si>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</si>
  <si>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</si>
  <si>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</si>
  <si>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</si>
  <si>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</si>
  <si>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</si>
  <si>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</si>
  <si>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</si>
  <si>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</si>
  <si>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</si>
  <si>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</si>
  <si>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</si>
  <si>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</si>
  <si>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</si>
  <si>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</si>
  <si>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</si>
  <si>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</si>
  <si>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</si>
  <si>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</si>
  <si>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</si>
  <si>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</si>
  <si>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</si>
  <si>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</si>
  <si>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</si>
  <si>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</si>
  <si>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</si>
  <si>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</si>
  <si>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</si>
  <si>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</si>
  <si>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</si>
  <si>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</si>
  <si>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</si>
  <si>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</si>
  <si>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</si>
  <si>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</si>
  <si>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</si>
  <si>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</si>
  <si>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</si>
  <si>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</si>
  <si>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</si>
  <si>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</si>
  <si>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</si>
  <si>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</si>
  <si>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</si>
  <si>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</si>
  <si>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</si>
  <si>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</si>
  <si>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</si>
  <si>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</si>
  <si>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</si>
  <si>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</si>
  <si>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</si>
  <si>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</si>
  <si>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</si>
  <si>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</si>
  <si>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</si>
  <si>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</si>
  <si>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</si>
  <si>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</si>
  <si>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</si>
  <si>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</si>
  <si>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</si>
  <si>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</si>
  <si>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</si>
  <si>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</si>
  <si>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</si>
  <si>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</si>
  <si>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</si>
  <si>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</si>
  <si>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</si>
  <si>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</si>
  <si>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</si>
  <si>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</si>
  <si>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</si>
  <si>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</si>
  <si>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</si>
  <si>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</si>
  <si>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</si>
  <si>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</si>
  <si>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</si>
  <si>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</si>
  <si>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</si>
  <si>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</si>
  <si>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</si>
  <si>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</si>
  <si>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</si>
  <si>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</si>
  <si>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</si>
  <si>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</si>
  <si>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</si>
  <si>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</si>
  <si>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</si>
  <si>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</si>
  <si>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</si>
  <si>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</si>
  <si>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</si>
  <si>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</si>
  <si>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</si>
  <si>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</si>
  <si>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</si>
  <si>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</si>
  <si>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</si>
  <si>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</si>
  <si>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</si>
  <si>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</si>
  <si>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</si>
  <si>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</si>
  <si>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</si>
  <si>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</si>
  <si>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</si>
  <si>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</si>
  <si>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</si>
  <si>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</si>
  <si>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</si>
  <si>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</si>
  <si>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</si>
  <si>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</si>
  <si>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</si>
  <si>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</si>
  <si>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</si>
  <si>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</si>
  <si>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</si>
  <si>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</si>
  <si>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</si>
  <si>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</si>
  <si>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</si>
  <si>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</si>
  <si>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</si>
  <si>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</si>
  <si>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</si>
  <si>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</si>
  <si>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</si>
  <si>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</si>
  <si>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</si>
  <si>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</si>
  <si>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</si>
  <si>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</si>
  <si>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</si>
  <si>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</si>
  <si>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</si>
  <si>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</si>
  <si>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</si>
  <si>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</si>
  <si>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</si>
  <si>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</si>
  <si>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</si>
  <si>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</si>
  <si>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</si>
  <si>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</si>
  <si>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</si>
  <si>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</si>
  <si>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</si>
  <si>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</si>
  <si>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</si>
  <si>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</si>
  <si>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</si>
  <si>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</si>
  <si>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</si>
  <si>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</si>
  <si>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</si>
  <si>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</si>
  <si>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</si>
  <si>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</si>
  <si>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</si>
  <si>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</si>
  <si>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</si>
  <si>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</si>
  <si>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</si>
  <si>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</si>
  <si>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</si>
  <si>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</si>
  <si>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</si>
  <si>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</si>
  <si>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</si>
  <si>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</si>
  <si>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</si>
  <si>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</si>
  <si>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</si>
  <si>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</si>
  <si>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</si>
  <si>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</si>
  <si>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</si>
  <si>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</si>
  <si>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</si>
  <si>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</si>
  <si>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</si>
  <si>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</si>
  <si>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</si>
  <si>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</si>
  <si>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</si>
  <si>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</si>
  <si>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</si>
  <si>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</si>
  <si>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</si>
  <si>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</si>
  <si>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</si>
  <si>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</si>
  <si>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</si>
  <si>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</si>
  <si>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</si>
  <si>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</si>
  <si>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</si>
  <si>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</si>
  <si>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</si>
  <si>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</si>
  <si>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</si>
  <si>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</si>
  <si>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</si>
  <si>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</si>
  <si>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</si>
  <si>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</si>
  <si>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</si>
  <si>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</si>
  <si>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</si>
  <si>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</si>
  <si>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</si>
  <si>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</si>
  <si>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</si>
  <si>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</si>
  <si>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</si>
  <si>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</si>
  <si>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</si>
  <si>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</si>
  <si>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</si>
  <si>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</si>
  <si>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</si>
  <si>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</si>
  <si>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</si>
  <si>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</si>
  <si>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</si>
  <si>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</si>
  <si>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</si>
  <si>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</si>
  <si>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</si>
  <si>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</si>
  <si>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</si>
  <si>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</si>
  <si>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</si>
  <si>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</si>
  <si>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</si>
  <si>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</si>
  <si>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</si>
  <si>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</si>
  <si>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</si>
  <si>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</si>
  <si>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</si>
  <si>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</si>
  <si>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</si>
  <si>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</si>
  <si>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</si>
  <si>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</si>
  <si>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</si>
  <si>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</si>
  <si>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</si>
  <si>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</si>
  <si>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</si>
  <si>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</si>
  <si>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</si>
  <si>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</si>
  <si>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</si>
  <si>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</si>
  <si>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</si>
  <si>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</si>
  <si>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</si>
  <si>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</si>
  <si>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</si>
  <si>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</si>
  <si>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</si>
  <si>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</si>
  <si>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</si>
  <si>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</si>
  <si>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</si>
  <si>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</si>
  <si>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</si>
  <si>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</si>
  <si>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</si>
  <si>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</si>
  <si>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</si>
  <si>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</si>
  <si>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</si>
  <si>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</si>
  <si>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</si>
  <si>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</si>
  <si>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</si>
  <si>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</si>
  <si>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</si>
  <si>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</si>
  <si>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</si>
  <si>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</si>
  <si>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</si>
  <si>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</si>
  <si>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</si>
  <si>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</si>
  <si>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</si>
  <si>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</si>
  <si>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</si>
  <si>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</si>
  <si>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</si>
  <si>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</si>
  <si>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</si>
  <si>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</si>
  <si>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</si>
  <si>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</si>
  <si>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</si>
  <si>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</si>
  <si>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</si>
  <si>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</si>
  <si>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</si>
  <si>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</si>
  <si>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</si>
  <si>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</si>
  <si>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</si>
  <si>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</si>
  <si>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</si>
  <si>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</si>
  <si>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</si>
  <si>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</si>
  <si>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</si>
  <si>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</si>
  <si>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</si>
  <si>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</si>
  <si>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</si>
  <si>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</si>
  <si>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</si>
  <si>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</si>
  <si>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</si>
  <si>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</si>
  <si>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</si>
  <si>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</si>
  <si>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</si>
  <si>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</si>
  <si>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</si>
  <si>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</si>
  <si>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</si>
  <si>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</si>
  <si>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</si>
  <si>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</si>
  <si>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</si>
  <si>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</si>
  <si>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</si>
  <si>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</si>
  <si>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</si>
  <si>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</si>
  <si>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</si>
  <si>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</si>
  <si>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</si>
  <si>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</si>
  <si>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</si>
  <si>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</si>
  <si>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</si>
  <si>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</si>
  <si>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</si>
  <si>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</si>
  <si>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</si>
  <si>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</si>
  <si>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</si>
  <si>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</si>
  <si>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</si>
  <si>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</si>
  <si>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</si>
  <si>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</si>
  <si>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</si>
  <si>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</si>
  <si>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</si>
  <si>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</si>
  <si>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</si>
  <si>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</si>
  <si>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</si>
  <si>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</si>
  <si>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</si>
  <si>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</si>
  <si>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</si>
  <si>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</si>
  <si>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</si>
  <si>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</si>
  <si>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</si>
  <si>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</si>
  <si>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</si>
  <si>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</si>
  <si>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</si>
  <si>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</si>
  <si>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</si>
  <si>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</si>
  <si>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</si>
  <si>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</si>
  <si>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</si>
  <si>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</si>
  <si>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</si>
  <si>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</si>
  <si>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</si>
  <si>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</si>
  <si>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</si>
  <si>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</si>
  <si>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</si>
  <si>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</si>
  <si>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</si>
  <si>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</si>
  <si>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</si>
  <si>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</si>
  <si>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</si>
  <si>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</si>
  <si>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</si>
  <si>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</si>
  <si>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</si>
  <si>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</si>
  <si>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</si>
  <si>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</si>
  <si>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</si>
  <si>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</si>
  <si>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</si>
  <si>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</si>
  <si>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</si>
  <si>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</si>
  <si>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</si>
  <si>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</si>
  <si>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</si>
  <si>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</si>
  <si>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</si>
  <si>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</si>
  <si>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</si>
  <si>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</si>
  <si>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</si>
  <si>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</si>
  <si>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</si>
  <si>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</si>
  <si>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</si>
  <si>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</si>
  <si>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</si>
  <si>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</si>
  <si>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</si>
  <si>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</si>
  <si>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</si>
  <si>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</si>
  <si>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</si>
  <si>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</si>
  <si>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</si>
  <si>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</si>
  <si>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</si>
  <si>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</si>
  <si>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</si>
  <si>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</si>
  <si>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</si>
  <si>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</si>
  <si>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</si>
  <si>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</si>
  <si>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</si>
  <si>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</si>
  <si>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</si>
  <si>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</si>
  <si>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</si>
  <si>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</si>
  <si>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</si>
  <si>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</si>
  <si>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</si>
  <si>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</si>
  <si>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</si>
  <si>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</si>
  <si>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</si>
  <si>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</si>
  <si>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</si>
  <si>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</si>
  <si>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</si>
  <si>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</si>
  <si>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</si>
  <si>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</si>
  <si>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</si>
  <si>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</si>
  <si>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</si>
  <si>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</si>
  <si>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</si>
  <si>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</si>
  <si>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</si>
  <si>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</si>
  <si>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</si>
  <si>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</si>
  <si>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</si>
  <si>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</si>
  <si>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</si>
  <si>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</si>
  <si>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</si>
  <si>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</si>
  <si>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</si>
  <si>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</si>
  <si>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</si>
  <si>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</si>
  <si>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</si>
  <si>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</si>
  <si>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</si>
  <si>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</si>
  <si>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</si>
  <si>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</si>
  <si>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</si>
  <si>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</si>
  <si>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</si>
  <si>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</si>
  <si>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</si>
  <si>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</si>
  <si>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</si>
  <si>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</si>
  <si>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</si>
  <si>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</si>
  <si>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</si>
  <si>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</si>
  <si>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</si>
  <si>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</si>
  <si>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</si>
  <si>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</si>
  <si>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</si>
  <si>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</si>
  <si>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</si>
  <si>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</si>
  <si>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</si>
  <si>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</si>
  <si>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</si>
  <si>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</si>
  <si>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</si>
  <si>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</si>
  <si>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</si>
  <si>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</si>
  <si>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</si>
  <si>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</si>
  <si>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</si>
  <si>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</si>
  <si>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</si>
  <si>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</si>
  <si>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</si>
  <si>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</si>
  <si>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</si>
  <si>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</si>
  <si>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</si>
  <si>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</si>
  <si>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</si>
  <si>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</si>
  <si>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</si>
  <si>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</si>
  <si>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</si>
  <si>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</si>
  <si>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</si>
  <si>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</si>
  <si>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</si>
  <si>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</si>
  <si>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</si>
  <si>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</si>
  <si>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</si>
  <si>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</si>
  <si>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</si>
  <si>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</si>
  <si>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</si>
  <si>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</si>
  <si>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</si>
  <si>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</si>
  <si>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</si>
  <si>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</si>
  <si>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</si>
  <si>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</si>
  <si>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</si>
  <si>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</si>
  <si>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</si>
  <si>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</si>
  <si>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</si>
  <si>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</si>
  <si>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</si>
  <si>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</si>
  <si>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</si>
  <si>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</si>
  <si>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</si>
  <si>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</si>
  <si>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</si>
  <si>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</si>
  <si>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</si>
  <si>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</si>
  <si>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</si>
  <si>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</si>
  <si>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</si>
  <si>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</si>
  <si>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</si>
  <si>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</si>
  <si>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</si>
  <si>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</si>
  <si>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</si>
  <si>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</si>
  <si>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</si>
  <si>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</si>
  <si>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</si>
  <si>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</si>
  <si>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</si>
  <si>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</si>
  <si>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</si>
  <si>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</si>
  <si>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</si>
  <si>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</si>
  <si>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</si>
  <si>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</si>
  <si>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</si>
  <si>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</si>
  <si>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</si>
  <si>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</si>
  <si>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</si>
  <si>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</si>
  <si>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</si>
  <si>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</si>
  <si>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</si>
  <si>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</si>
  <si>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</si>
  <si>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</si>
  <si>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</si>
  <si>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</si>
  <si>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</si>
  <si>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</si>
  <si>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</si>
  <si>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</si>
  <si>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</si>
  <si>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</si>
  <si>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</si>
  <si>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</si>
  <si>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</si>
  <si>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</si>
  <si>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</si>
  <si>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</si>
  <si>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</si>
  <si>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</si>
  <si>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</si>
  <si>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</si>
  <si>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</si>
  <si>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</si>
  <si>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</si>
  <si>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</si>
  <si>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</si>
  <si>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</si>
  <si>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</si>
  <si>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</si>
  <si>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</si>
  <si>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</si>
  <si>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</si>
  <si>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</si>
  <si>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</si>
  <si>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</si>
  <si>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</si>
  <si>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</si>
  <si>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</si>
  <si>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</si>
  <si>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</si>
  <si>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</si>
  <si>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</si>
  <si>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</si>
  <si>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</si>
  <si>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</si>
  <si>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</si>
  <si>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</si>
  <si>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</si>
  <si>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</si>
  <si>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</si>
  <si>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</si>
  <si>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</si>
  <si>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</si>
  <si>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</si>
  <si>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</si>
  <si>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</si>
  <si>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</si>
  <si>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</si>
  <si>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</si>
  <si>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</si>
  <si>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</si>
  <si>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</si>
  <si>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</si>
  <si>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</si>
  <si>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</si>
  <si>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</si>
  <si>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</si>
  <si>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</si>
  <si>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</si>
  <si>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</si>
  <si>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</si>
  <si>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</si>
  <si>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</si>
  <si>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</si>
  <si>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</si>
  <si>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</si>
  <si>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</si>
  <si>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</si>
  <si>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</si>
  <si>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</si>
  <si>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</si>
  <si>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</si>
  <si>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</si>
  <si>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</si>
  <si>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</si>
  <si>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</si>
  <si>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</si>
  <si>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</si>
  <si>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</si>
  <si>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</si>
  <si>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</si>
  <si>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</si>
  <si>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</si>
  <si>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</si>
  <si>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</si>
  <si>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</si>
  <si>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</si>
  <si>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</si>
  <si>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</si>
  <si>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</si>
  <si>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</si>
  <si>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</si>
  <si>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</si>
  <si>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</si>
  <si>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</si>
  <si>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</si>
  <si>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</si>
  <si>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</si>
  <si>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</si>
  <si>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</si>
  <si>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</si>
  <si>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</si>
  <si>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</si>
  <si>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</si>
  <si>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</si>
  <si>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</si>
  <si>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</si>
  <si>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</si>
  <si>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</si>
  <si>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</si>
  <si>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</si>
  <si>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</si>
  <si>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</si>
  <si>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</si>
  <si>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</si>
  <si>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</si>
  <si>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</si>
  <si>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</si>
  <si>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</si>
  <si>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</si>
  <si>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</si>
  <si>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</si>
  <si>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</si>
  <si>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</si>
  <si>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</si>
  <si>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</si>
  <si>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</si>
  <si>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</si>
  <si>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</si>
  <si>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</si>
  <si>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</si>
  <si>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</si>
  <si>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</si>
  <si>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</si>
  <si>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</si>
  <si>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</si>
  <si>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</si>
  <si>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</si>
  <si>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</si>
  <si>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</si>
  <si>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</si>
  <si>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</si>
  <si>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</si>
  <si>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</si>
  <si>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</si>
  <si>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</si>
  <si>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</si>
  <si>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</si>
  <si>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</si>
  <si>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</si>
  <si>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</si>
  <si>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</si>
  <si>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</si>
  <si>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</si>
  <si>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</si>
  <si>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</si>
  <si>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</si>
  <si>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</si>
  <si>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</si>
  <si>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</si>
  <si>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</si>
  <si>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</si>
  <si>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</si>
  <si>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</si>
  <si>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</si>
  <si>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</si>
  <si>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</si>
  <si>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</si>
  <si>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</si>
  <si>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</si>
  <si>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</si>
  <si>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</si>
  <si>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</si>
  <si>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</si>
  <si>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</si>
  <si>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</si>
  <si>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</si>
  <si>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</si>
  <si>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</si>
  <si>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</si>
  <si>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</si>
  <si>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</si>
  <si>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</si>
  <si>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</si>
  <si>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</si>
  <si>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</si>
  <si>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</si>
  <si>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</si>
  <si>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</si>
  <si>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</si>
  <si>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</si>
  <si>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</si>
  <si>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</si>
  <si>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</si>
  <si>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</si>
  <si>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</si>
  <si>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</si>
  <si>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</si>
  <si>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</si>
  <si>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</si>
  <si>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</si>
  <si>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</si>
  <si>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</si>
  <si>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</si>
  <si>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</si>
  <si>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</si>
  <si>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</si>
  <si>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</si>
  <si>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</si>
  <si>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</si>
  <si>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</si>
  <si>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</si>
  <si>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</si>
  <si>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</si>
  <si>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</si>
  <si>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</si>
  <si>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</si>
  <si>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</si>
  <si>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</si>
  <si>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</si>
  <si>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</si>
  <si>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</si>
  <si>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</si>
  <si>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</si>
  <si>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</si>
  <si>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</si>
  <si>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</si>
  <si>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</si>
  <si>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</si>
  <si>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</si>
  <si>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</si>
  <si>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</si>
  <si>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</si>
  <si>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</si>
  <si>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</si>
  <si>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</si>
  <si>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</si>
  <si>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</si>
  <si>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</si>
  <si>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</si>
  <si>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</si>
  <si>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</si>
  <si>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</si>
  <si>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</si>
  <si>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</si>
  <si>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</si>
  <si>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</si>
  <si>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</si>
  <si>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</si>
  <si>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</si>
  <si>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</si>
  <si>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</si>
  <si>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</si>
  <si>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</si>
  <si>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</si>
  <si>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</si>
  <si>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</si>
  <si>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</si>
  <si>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</si>
  <si>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</si>
  <si>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</si>
  <si>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</si>
  <si>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</si>
  <si>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</si>
  <si>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</si>
  <si>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</si>
  <si>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</si>
  <si>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</si>
  <si>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</si>
  <si>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</si>
  <si>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</si>
  <si>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</si>
  <si>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</si>
  <si>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</si>
  <si>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</si>
  <si>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</si>
  <si>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</si>
  <si>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</si>
  <si>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</si>
  <si>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</si>
  <si>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</si>
  <si>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</si>
  <si>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</si>
  <si>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</si>
  <si>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</si>
  <si>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</si>
  <si>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</si>
  <si>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</si>
  <si>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</si>
  <si>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</si>
  <si>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</si>
  <si>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</si>
  <si>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</si>
  <si>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</si>
  <si>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</si>
  <si>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</si>
  <si>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</si>
  <si>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</si>
  <si>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</si>
  <si>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</si>
  <si>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</si>
  <si>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</si>
  <si>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</si>
  <si>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</si>
  <si>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</si>
  <si>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</si>
  <si>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</si>
  <si>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</si>
  <si>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</si>
  <si>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</si>
  <si>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</si>
  <si>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</si>
  <si>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</si>
  <si>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</si>
  <si>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</si>
  <si>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</si>
  <si>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</si>
  <si>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</si>
  <si>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</si>
  <si>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</si>
  <si>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</si>
  <si>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</si>
  <si>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</si>
  <si>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</si>
  <si>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</si>
  <si>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</si>
  <si>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</si>
  <si>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</si>
  <si>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</si>
  <si>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</si>
  <si>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</si>
  <si>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</si>
  <si>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</si>
  <si>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</si>
  <si>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</si>
  <si>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</si>
  <si>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</si>
  <si>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</si>
  <si>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</si>
  <si>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</si>
  <si>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</si>
  <si>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</si>
  <si>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</si>
  <si>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</si>
  <si>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</si>
  <si>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</si>
  <si>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</si>
  <si>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</si>
  <si>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</si>
  <si>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</si>
  <si>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</si>
  <si>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</si>
  <si>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</si>
  <si>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</si>
  <si>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</si>
  <si>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</si>
  <si>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</si>
  <si>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</si>
  <si>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</si>
  <si>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</si>
  <si>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</si>
  <si>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</si>
  <si>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</si>
  <si>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</si>
  <si>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</si>
  <si>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</si>
  <si>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</si>
  <si>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</si>
  <si>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</si>
  <si>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</si>
  <si>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</si>
  <si>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</si>
  <si>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</si>
  <si>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</si>
  <si>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</si>
  <si>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</si>
  <si>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</si>
  <si>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</si>
  <si>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</si>
  <si>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</si>
  <si>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</si>
  <si>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</si>
  <si>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</si>
  <si>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</si>
  <si>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</si>
  <si>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</si>
  <si>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</si>
  <si>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</si>
  <si>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</si>
  <si>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</si>
  <si>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</si>
  <si>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</si>
  <si>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</si>
  <si>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</si>
  <si>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</si>
  <si>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</si>
  <si>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</si>
  <si>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</si>
  <si>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</si>
  <si>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</si>
  <si>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</si>
  <si>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</si>
  <si>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</si>
  <si>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</si>
  <si>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</si>
  <si>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</si>
  <si>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</si>
  <si>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</si>
  <si>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</si>
  <si>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</si>
  <si>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</si>
  <si>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</si>
  <si>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</si>
  <si>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</si>
  <si>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</si>
  <si>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</si>
  <si>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</si>
  <si>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</si>
  <si>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</si>
  <si>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</si>
  <si>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</si>
  <si>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</si>
  <si>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</si>
  <si>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</si>
  <si>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</si>
  <si>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</si>
  <si>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</si>
  <si>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</si>
  <si>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</si>
  <si>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</si>
  <si>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</si>
  <si>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</si>
  <si>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</si>
  <si>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</si>
  <si>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</si>
  <si>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</si>
  <si>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</si>
  <si>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</si>
  <si>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</si>
  <si>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</si>
  <si>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</si>
  <si>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</si>
  <si>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</si>
  <si>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</si>
  <si>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</si>
  <si>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</si>
  <si>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</si>
  <si>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</si>
  <si>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</si>
  <si>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</si>
  <si>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</si>
  <si>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</si>
  <si>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</si>
  <si>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</si>
  <si>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</si>
  <si>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</si>
  <si>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</si>
  <si>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</si>
  <si>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</si>
  <si>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</si>
  <si>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</si>
  <si>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</si>
  <si>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</si>
  <si>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</si>
  <si>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</si>
  <si>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</si>
  <si>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</si>
  <si>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</si>
  <si>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</si>
  <si>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</si>
  <si>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</si>
  <si>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</si>
  <si>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</si>
  <si>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</si>
  <si>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</si>
  <si>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</si>
  <si>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</si>
  <si>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</si>
  <si>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</si>
  <si>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</si>
  <si>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</si>
  <si>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</si>
  <si>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</si>
  <si>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</si>
  <si>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</si>
  <si>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</si>
  <si>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</si>
  <si>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</si>
  <si>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</si>
  <si>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</si>
  <si>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</si>
  <si>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</si>
  <si>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</si>
  <si>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</si>
  <si>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</si>
  <si>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</si>
  <si>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</si>
  <si>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</si>
  <si>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</si>
  <si>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</si>
  <si>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</si>
  <si>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</si>
  <si>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</si>
  <si>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</si>
  <si>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</si>
  <si>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</si>
  <si>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</si>
  <si>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</si>
  <si>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</si>
  <si>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</si>
  <si>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</si>
  <si>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</si>
  <si>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</si>
  <si>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</si>
  <si>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</si>
  <si>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</si>
  <si>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</si>
  <si>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</si>
  <si>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</si>
  <si>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</si>
  <si>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</si>
  <si>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</si>
  <si>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</si>
  <si>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</si>
  <si>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</si>
  <si>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</si>
  <si>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</si>
  <si>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</si>
  <si>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</si>
  <si>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</si>
  <si>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</si>
  <si>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</si>
  <si>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</si>
  <si>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</si>
  <si>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</si>
  <si>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</si>
  <si>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</si>
  <si>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</si>
  <si>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</si>
  <si>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</si>
  <si>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</si>
  <si>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</si>
  <si>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</si>
  <si>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</si>
  <si>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</si>
  <si>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</si>
  <si>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</si>
  <si>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</si>
  <si>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</si>
  <si>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</si>
  <si>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</si>
  <si>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</si>
  <si>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</si>
  <si>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</si>
  <si>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</si>
  <si>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</si>
  <si>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</si>
  <si>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</si>
  <si>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</si>
  <si>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</si>
  <si>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</si>
  <si>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</si>
  <si>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</si>
  <si>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</si>
  <si>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</si>
  <si>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</si>
  <si>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</si>
  <si>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</si>
  <si>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</si>
  <si>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</si>
  <si>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</si>
  <si>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</si>
  <si>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</si>
  <si>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</si>
  <si>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</si>
  <si>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</si>
  <si>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</si>
  <si>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</si>
  <si>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</si>
  <si>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</si>
  <si>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</si>
  <si>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</si>
  <si>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</si>
  <si>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</si>
  <si>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</si>
  <si>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</si>
  <si>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</si>
  <si>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</si>
  <si>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</si>
  <si>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</si>
  <si>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</si>
  <si>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</si>
  <si>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</si>
  <si>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</si>
  <si>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</si>
  <si>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</si>
  <si>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</si>
  <si>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</si>
  <si>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</si>
  <si>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</si>
  <si>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</si>
  <si>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</si>
  <si>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</si>
  <si>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</si>
  <si>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</si>
  <si>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</si>
  <si>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</si>
  <si>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</si>
  <si>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</si>
  <si>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</si>
  <si>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</si>
  <si>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</si>
  <si>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</si>
  <si>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</si>
  <si>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</si>
  <si>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</si>
  <si>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</si>
  <si>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</si>
  <si>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</si>
  <si>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</si>
  <si>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</si>
  <si>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</si>
  <si>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</si>
  <si>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</si>
  <si>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</si>
  <si>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</si>
  <si>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</si>
  <si>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</si>
  <si>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</si>
  <si>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</si>
  <si>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</si>
  <si>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</si>
  <si>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</si>
  <si>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</si>
  <si>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</si>
  <si>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</si>
  <si>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</si>
  <si>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</si>
  <si>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</si>
  <si>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</si>
  <si>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</si>
  <si>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</si>
  <si>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</si>
  <si>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</si>
  <si>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</si>
  <si>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</si>
  <si>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</si>
  <si>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</si>
  <si>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</si>
  <si>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</si>
  <si>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</si>
  <si>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</si>
  <si>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</si>
  <si>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</si>
  <si>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</si>
  <si>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</si>
  <si>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</si>
  <si>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</si>
  <si>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</si>
  <si>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</si>
  <si>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</si>
  <si>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</si>
  <si>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</si>
  <si>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</si>
  <si>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</si>
  <si>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</si>
  <si>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</si>
  <si>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</si>
  <si>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</si>
  <si>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</si>
  <si>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</si>
  <si>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</si>
  <si>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</si>
  <si>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</si>
  <si>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</si>
  <si>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</si>
  <si>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</si>
  <si>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</si>
  <si>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</si>
  <si>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</si>
  <si>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</si>
  <si>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</si>
  <si>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</si>
  <si>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</si>
  <si>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</si>
  <si>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</si>
  <si>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</si>
  <si>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</si>
  <si>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</si>
  <si>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</si>
  <si>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</si>
  <si>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</si>
  <si>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</si>
  <si>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</si>
  <si>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</si>
  <si>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</si>
  <si>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</si>
  <si>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</si>
  <si>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</si>
  <si>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</si>
  <si>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</si>
  <si>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</si>
  <si>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</si>
  <si>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</si>
  <si>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</si>
  <si>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</si>
  <si>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</si>
  <si>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</si>
  <si>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</si>
  <si>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</si>
  <si>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</si>
  <si>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</si>
  <si>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</si>
  <si>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</si>
  <si>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</si>
  <si>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</si>
  <si>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</si>
  <si>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</si>
  <si>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</si>
  <si>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</si>
  <si>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</si>
  <si>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</si>
  <si>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</si>
  <si>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</si>
  <si>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</si>
  <si>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</si>
  <si>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</si>
  <si>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</si>
  <si>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</si>
  <si>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</si>
  <si>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</si>
  <si>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</si>
  <si>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</si>
  <si>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</si>
  <si>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</si>
  <si>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</si>
  <si>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</si>
  <si>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</si>
  <si>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</si>
  <si>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</si>
  <si>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</si>
  <si>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</si>
  <si>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</si>
  <si>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</si>
  <si>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</si>
  <si>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</si>
  <si>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</si>
  <si>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</si>
  <si>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</si>
  <si>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</si>
  <si>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</si>
  <si>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</si>
  <si>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</si>
  <si>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</si>
  <si>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</si>
  <si>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</si>
  <si>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</si>
  <si>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</si>
  <si>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</si>
  <si>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</si>
  <si>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</si>
  <si>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</si>
  <si>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</si>
  <si>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</si>
  <si>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</si>
  <si>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</si>
  <si>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</si>
  <si>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</si>
  <si>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</si>
  <si>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</si>
  <si>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</si>
  <si>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</si>
  <si>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</si>
  <si>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</si>
  <si>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</si>
  <si>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</si>
  <si>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</si>
  <si>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</si>
  <si>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</si>
  <si>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</si>
  <si>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</si>
  <si>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</si>
  <si>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</si>
  <si>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</si>
  <si>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</si>
  <si>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</si>
  <si>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</si>
  <si>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</si>
  <si>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</si>
  <si>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</si>
  <si>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</si>
  <si>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</si>
  <si>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</si>
  <si>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</si>
  <si>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</si>
  <si>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</si>
  <si>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</si>
  <si>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</si>
  <si>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</si>
  <si>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</si>
  <si>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</si>
  <si>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</si>
  <si>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</si>
  <si>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</si>
  <si>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</si>
  <si>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</si>
  <si>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</si>
  <si>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</si>
  <si>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</si>
  <si>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</si>
  <si>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</si>
  <si>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</si>
  <si>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</si>
  <si>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</si>
  <si>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</si>
  <si>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</si>
  <si>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</si>
  <si>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</si>
  <si>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</si>
  <si>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</si>
  <si>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</si>
  <si>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</si>
  <si>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</si>
  <si>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</si>
  <si>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</si>
  <si>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</si>
  <si>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</si>
  <si>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</si>
  <si>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</si>
  <si>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</si>
  <si>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</si>
  <si>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</si>
  <si>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</si>
  <si>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</si>
  <si>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</si>
  <si>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</si>
  <si>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</si>
  <si>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</si>
  <si>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</si>
  <si>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</si>
  <si>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</si>
  <si>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</si>
  <si>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</si>
  <si>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</si>
  <si>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</si>
  <si>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</si>
  <si>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</si>
  <si>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</si>
  <si>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</si>
  <si>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</si>
  <si>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</si>
  <si>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</si>
  <si>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</si>
  <si>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</si>
  <si>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</si>
  <si>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</si>
  <si>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</si>
  <si>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</si>
  <si>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</si>
  <si>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</si>
  <si>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</si>
  <si>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</si>
  <si>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</si>
  <si>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</si>
  <si>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</si>
  <si>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</si>
  <si>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</si>
  <si>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</si>
  <si>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</si>
  <si>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</si>
  <si>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</si>
  <si>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</si>
  <si>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</si>
  <si>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</si>
  <si>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</si>
  <si>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</si>
  <si>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</si>
  <si>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</si>
  <si>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</si>
  <si>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</si>
  <si>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</si>
  <si>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</si>
  <si>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</si>
  <si>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</si>
  <si>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</si>
  <si>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</si>
  <si>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</si>
  <si>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</si>
  <si>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</si>
  <si>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</si>
  <si>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</si>
  <si>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</si>
  <si>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</si>
  <si>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</si>
  <si>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</si>
  <si>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</si>
  <si>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</si>
  <si>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</si>
  <si>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</si>
  <si>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</si>
  <si>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</si>
  <si>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</si>
  <si>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</si>
  <si>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</si>
  <si>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</si>
  <si>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</si>
  <si>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</si>
  <si>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</si>
  <si>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</si>
  <si>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</si>
  <si>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</si>
  <si>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</si>
  <si>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</si>
  <si>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</si>
  <si>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</si>
  <si>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</si>
  <si>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</si>
  <si>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</si>
  <si>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</si>
  <si>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</si>
  <si>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</si>
  <si>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</si>
  <si>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</si>
  <si>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</si>
  <si>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</si>
  <si>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</si>
  <si>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</si>
  <si>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</si>
  <si>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</si>
  <si>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</si>
  <si>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</si>
  <si>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</si>
  <si>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</si>
  <si>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</si>
  <si>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</si>
  <si>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</si>
  <si>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</si>
  <si>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</si>
  <si>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</si>
  <si>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</si>
  <si>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</si>
  <si>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</si>
  <si>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</si>
  <si>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</si>
  <si>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</si>
  <si>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</si>
  <si>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</si>
  <si>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</si>
  <si>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</si>
  <si>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</si>
  <si>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</si>
  <si>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</si>
  <si>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</si>
  <si>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</si>
  <si>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</si>
  <si>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</si>
  <si>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</si>
  <si>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</si>
  <si>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</si>
  <si>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</si>
  <si>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</si>
  <si>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</si>
  <si>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</si>
  <si>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</si>
  <si>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</si>
  <si>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</si>
  <si>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</si>
  <si>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</si>
  <si>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</si>
  <si>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</si>
  <si>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</si>
  <si>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</si>
  <si>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</si>
  <si>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</si>
  <si>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</si>
  <si>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</si>
  <si>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</si>
  <si>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</si>
  <si>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</si>
  <si>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</si>
  <si>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</si>
  <si>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</si>
  <si>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</si>
  <si>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</si>
  <si>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</si>
  <si>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</si>
  <si>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</si>
  <si>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</si>
  <si>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</si>
  <si>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</si>
  <si>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</si>
  <si>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</si>
  <si>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</si>
  <si>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</si>
  <si>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</si>
  <si>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</si>
  <si>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</si>
  <si>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</si>
  <si>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</si>
  <si>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</si>
  <si>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</si>
  <si>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</si>
  <si>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</si>
  <si>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</si>
  <si>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</si>
  <si>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</si>
  <si>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</si>
  <si>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</si>
  <si>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</si>
  <si>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</si>
  <si>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</si>
  <si>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</si>
  <si>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</si>
  <si>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</si>
  <si>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</si>
  <si>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</si>
  <si>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</si>
  <si>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</si>
  <si>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</si>
  <si>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</si>
  <si>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</si>
  <si>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</si>
  <si>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</si>
  <si>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</si>
  <si>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</si>
  <si>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</si>
  <si>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</si>
  <si>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</si>
  <si>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</si>
  <si>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</si>
  <si>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</si>
  <si>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</si>
  <si>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</si>
  <si>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</si>
  <si>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</si>
  <si>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</si>
  <si>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</si>
  <si>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</si>
  <si>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</si>
  <si>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</si>
  <si>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</si>
  <si>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</si>
  <si>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</si>
  <si>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</si>
  <si>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</si>
  <si>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</si>
  <si>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</si>
  <si>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</si>
  <si>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</si>
  <si>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</si>
  <si>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</si>
  <si>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</si>
  <si>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</si>
  <si>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</si>
  <si>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</si>
  <si>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</si>
  <si>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</si>
  <si>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</si>
  <si>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</si>
  <si>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</si>
  <si>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</si>
  <si>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</si>
  <si>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</si>
  <si>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</si>
  <si>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</si>
  <si>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</si>
  <si>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</si>
  <si>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</si>
  <si>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</si>
  <si>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</si>
  <si>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</si>
  <si>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</si>
  <si>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</si>
  <si>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</si>
  <si>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</si>
  <si>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</si>
  <si>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</si>
  <si>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</si>
  <si>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</si>
  <si>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</si>
  <si>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</si>
  <si>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</si>
  <si>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</si>
  <si>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</si>
  <si>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</si>
  <si>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</si>
  <si>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</si>
  <si>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</si>
  <si>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</si>
  <si>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</si>
  <si>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</si>
  <si>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</si>
  <si>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</si>
  <si>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</si>
  <si>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</si>
  <si>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</si>
  <si>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</si>
  <si>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</si>
  <si>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</si>
  <si>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</si>
  <si>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</si>
  <si>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</si>
  <si>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</si>
  <si>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</si>
  <si>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</si>
  <si>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</si>
  <si>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</si>
  <si>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</si>
  <si>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</si>
  <si>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</si>
  <si>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</si>
  <si>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</si>
  <si>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</si>
  <si>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</si>
  <si>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</si>
  <si>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</si>
  <si>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</si>
  <si>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</si>
  <si>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</si>
  <si>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</si>
  <si>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</si>
  <si>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</si>
  <si>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</si>
  <si>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</si>
  <si>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</si>
  <si>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</si>
  <si>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</si>
  <si>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</si>
  <si>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</si>
  <si>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</si>
  <si>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</si>
  <si>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</si>
  <si>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</si>
  <si>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</si>
  <si>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</si>
  <si>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</si>
  <si>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</si>
  <si>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</si>
  <si>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</si>
  <si>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</si>
  <si>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</si>
  <si>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</si>
  <si>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</si>
  <si>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</si>
  <si>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</si>
  <si>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</si>
  <si>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</si>
  <si>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</si>
  <si>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</si>
  <si>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</si>
  <si>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</si>
  <si>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</si>
  <si>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</si>
  <si>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</si>
  <si>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</si>
  <si>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</si>
  <si>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</si>
  <si>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</si>
  <si>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</si>
  <si>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</si>
  <si>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</si>
  <si>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</si>
  <si>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</si>
  <si>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</si>
  <si>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</si>
  <si>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</si>
  <si>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</si>
  <si>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</si>
  <si>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</si>
  <si>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</si>
  <si>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</si>
  <si>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</si>
  <si>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</si>
  <si>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</si>
  <si>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</si>
  <si>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</si>
  <si>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</si>
  <si>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</si>
  <si>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</si>
  <si>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</si>
  <si>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</si>
  <si>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</si>
  <si>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</si>
  <si>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</si>
  <si>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</si>
  <si>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</si>
  <si>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</si>
  <si>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</si>
  <si>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</si>
  <si>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</si>
  <si>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</si>
  <si>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</si>
  <si>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</si>
  <si>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</si>
  <si>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</si>
  <si>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</si>
  <si>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</si>
  <si>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</si>
  <si>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</si>
  <si>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</si>
  <si>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</si>
  <si>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</si>
  <si>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</si>
  <si>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</si>
  <si>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</si>
  <si>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</si>
  <si>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</si>
  <si>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</si>
  <si>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</si>
  <si>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</si>
  <si>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</si>
  <si>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</si>
  <si>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</si>
  <si>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</si>
  <si>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</si>
  <si>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</si>
  <si>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</si>
  <si>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</si>
  <si>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</si>
  <si>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</si>
  <si>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</si>
  <si>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</si>
  <si>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</si>
  <si>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</si>
  <si>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</si>
  <si>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</si>
  <si>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</si>
  <si>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</si>
  <si>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</si>
  <si>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</si>
  <si>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</si>
  <si>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</si>
  <si>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</si>
  <si>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</si>
  <si>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</si>
  <si>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</si>
  <si>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</si>
  <si>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</si>
  <si>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</si>
  <si>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</si>
  <si>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</si>
  <si>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</si>
  <si>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</si>
  <si>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</si>
  <si>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</si>
  <si>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</si>
  <si>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</si>
  <si>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</si>
  <si>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</si>
  <si>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</si>
  <si>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</si>
  <si>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</si>
  <si>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</si>
  <si>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</si>
  <si>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</si>
  <si>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</si>
  <si>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</si>
  <si>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</si>
  <si>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</si>
  <si>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</si>
  <si>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</si>
  <si>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</si>
  <si>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</si>
  <si>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</si>
  <si>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</si>
  <si>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</si>
  <si>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</si>
  <si>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</si>
  <si>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</si>
  <si>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</si>
  <si>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</si>
  <si>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</si>
  <si>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</si>
  <si>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</si>
  <si>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</si>
  <si>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</si>
  <si>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</si>
  <si>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</si>
  <si>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</si>
  <si>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</si>
  <si>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</si>
  <si>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</si>
  <si>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</si>
  <si>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</si>
  <si>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</si>
  <si>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</si>
  <si>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</si>
  <si>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</si>
  <si>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</si>
  <si>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</si>
  <si>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</si>
  <si>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</si>
  <si>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</si>
  <si>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</si>
  <si>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</si>
  <si>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</si>
  <si>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</si>
  <si>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</si>
  <si>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</si>
  <si>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</si>
  <si>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</si>
  <si>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</si>
  <si>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</si>
  <si>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</si>
  <si>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</si>
  <si>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</si>
  <si>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</si>
  <si>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</si>
  <si>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</si>
  <si>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</si>
  <si>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</si>
  <si>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</si>
  <si>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</si>
  <si>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</si>
  <si>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</si>
  <si>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</si>
  <si>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</si>
  <si>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Sub-Category</t>
  </si>
  <si>
    <t>(All)</t>
  </si>
  <si>
    <t>Column Labels</t>
  </si>
  <si>
    <t>Grand Total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</si>
  <si>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</si>
  <si>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</si>
  <si>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</si>
  <si>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</si>
  <si>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</si>
  <si>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</si>
  <si>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</si>
  <si>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</si>
  <si>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</si>
  <si>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</si>
  <si>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Count of state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</si>
  <si>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</si>
  <si>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</si>
  <si>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</si>
  <si>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</si>
  <si>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</si>
  <si>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</si>
  <si>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</si>
  <si>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</si>
  <si>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</si>
  <si>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</si>
  <si>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</si>
  <si>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</si>
  <si>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</si>
  <si>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</si>
  <si>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</si>
  <si>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</si>
  <si>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</si>
  <si>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</si>
  <si>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</si>
  <si>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</si>
  <si>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</si>
  <si>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</si>
  <si>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</si>
  <si>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</si>
  <si>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</si>
  <si>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</si>
  <si>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</si>
  <si>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</si>
  <si>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</si>
  <si>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</si>
  <si>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</si>
  <si>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</si>
  <si>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</si>
  <si>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</si>
  <si>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</si>
  <si>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</si>
  <si>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</si>
  <si>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</si>
  <si>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</si>
  <si>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</si>
  <si>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</si>
  <si>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</si>
  <si>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</si>
  <si>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</si>
  <si>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</si>
  <si>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</si>
  <si>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</si>
  <si>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</si>
  <si>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</si>
  <si>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</si>
  <si>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</si>
  <si>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</si>
  <si>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</si>
  <si>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</si>
  <si>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</si>
  <si>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</si>
  <si>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Count of Sub-Category</t>
  </si>
  <si>
    <t>Sum of goal</t>
  </si>
  <si>
    <t>Sum of pledged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</si>
  <si>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</si>
  <si>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</si>
  <si>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</si>
  <si>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</si>
  <si>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</si>
  <si>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</si>
  <si>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</si>
  <si>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</si>
  <si>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</si>
  <si>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</si>
  <si>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</si>
  <si>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</si>
  <si>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</si>
  <si>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</si>
  <si>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</si>
  <si>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</si>
  <si>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</si>
  <si>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</si>
  <si>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</si>
  <si>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</si>
  <si>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Parent Category</t>
  </si>
  <si>
    <t>(Multiple Items)</t>
  </si>
  <si>
    <t>film &amp; video Total</t>
  </si>
  <si>
    <t>food Total</t>
  </si>
  <si>
    <t>games Total</t>
  </si>
  <si>
    <t>journalism Total</t>
  </si>
  <si>
    <t>music Total</t>
  </si>
  <si>
    <t>photography Total</t>
  </si>
  <si>
    <t>publishing Total</t>
  </si>
  <si>
    <t>technology Total</t>
  </si>
  <si>
    <t>theater Total</t>
  </si>
  <si>
    <t>Average Backer Donation</t>
  </si>
  <si>
    <t>Average of Average Backer Donation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</si>
</sst>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(* #,##0.00_);_(* \(#,##0.00\);_(* &quot;-&quot;??_);_(@_)"/>
    <numFmt numFmtId="164" formatCode="_(* #,##0.000_);_(* \(#,##0.000\);_(* &quot;-&quot;??_);_(@_)"/>
    <numFmt numFmtId="166" formatCode="_(* #,##0_);_(* \(#,##0\);_(* &quot;-&quot;??_);_(@_)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0" tint="-0.249977111117893"/>
        <bgColor indexed="64"/>
      </patternFill>
    </fill>
  </fills>
  <borders count="7">
    <border>
      <left/>
      <right/>
      <top/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25">
    <xf numFmtId="0" fontId="0" fillId="0" borderId="0" xfId="0"/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3" fontId="0" fillId="0" borderId="0" xfId="1" applyFont="1"/>
    <xf numFmtId="43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3" fillId="0" borderId="0" xfId="0" applyNumberFormat="1" applyFont="1"/>
    <xf numFmtId="0" fontId="1" fillId="0" borderId="0" xfId="0" applyFont="1" applyAlignment="1">
      <alignment horizontal="center" vertical="top" wrapText="1"/>
    </xf>
    <xf numFmtId="43" fontId="1" fillId="0" borderId="0" xfId="1" applyFont="1" applyAlignment="1">
      <alignment horizontal="center" vertical="top" wrapText="1"/>
    </xf>
    <xf numFmtId="0" fontId="0" fillId="0" borderId="0" xfId="0" applyAlignment="1">
      <alignment vertical="top" wrapText="1"/>
    </xf>
    <xf numFmtId="14" fontId="0" fillId="0" borderId="0" xfId="0" applyNumberFormat="1" applyAlignment="1">
      <alignment horizontal="left"/>
    </xf>
    <xf numFmtId="164" fontId="0" fillId="0" borderId="0" xfId="0" applyNumberFormat="1"/>
    <xf numFmtId="0" fontId="1" fillId="0" borderId="0" xfId="0" applyFont="1" applyAlignment="1">
      <alignment vertical="top" wrapText="1"/>
    </xf>
    <xf numFmtId="9" fontId="0" fillId="0" borderId="0" xfId="2" applyFont="1"/>
    <xf numFmtId="9" fontId="0" fillId="0" borderId="1" xfId="2" applyFont="1" applyBorder="1"/>
    <xf numFmtId="9" fontId="0" fillId="0" borderId="2" xfId="2" applyFont="1" applyBorder="1"/>
    <xf numFmtId="9" fontId="0" fillId="0" borderId="3" xfId="2" applyFont="1" applyBorder="1"/>
    <xf numFmtId="9" fontId="0" fillId="0" borderId="4" xfId="2" applyFont="1" applyBorder="1"/>
    <xf numFmtId="9" fontId="0" fillId="0" borderId="5" xfId="2" applyFont="1" applyBorder="1"/>
    <xf numFmtId="0" fontId="1" fillId="2" borderId="6" xfId="0" applyFont="1" applyFill="1" applyBorder="1" applyAlignment="1">
      <alignment vertical="top" wrapText="1"/>
    </xf>
    <xf numFmtId="166" fontId="1" fillId="0" borderId="0" xfId="1" applyNumberFormat="1" applyFont="1" applyAlignment="1">
      <alignment horizontal="center" vertical="top" wrapText="1"/>
    </xf>
    <xf numFmtId="166" fontId="0" fillId="0" borderId="0" xfId="1" applyNumberFormat="1" applyFont="1"/>
    <xf numFmtId="0" fontId="0" fillId="3" borderId="0" xfId="0" applyFill="1"/>
    <xf numFmtId="43" fontId="0" fillId="3" borderId="0" xfId="0" applyNumberFormat="1" applyFill="1"/>
  </cellXfs>
  <cellStyles count="3">
    <cellStyle name="Comma" xfId="1" builtinId="3"/>
    <cellStyle name="Normal" xfId="0" builtinId="0"/>
    <cellStyle name="Percent" xfId="2" builtinId="5"/>
  </cellStyles>
  <dxfs count="8"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theme="8" tint="0.39994506668294322"/>
        </patternFill>
      </fill>
    </dxf>
    <dxf>
      <fill>
        <patternFill patternType="solid">
          <bgColor theme="0" tint="-0.249977111117893"/>
        </patternFill>
      </fill>
    </dxf>
    <dxf>
      <alignment wrapText="1"/>
    </dxf>
    <dxf>
      <numFmt numFmtId="164" formatCode="_(* #,##0.000_);_(* \(#,##0.000\);_(* &quot;-&quot;??_);_(@_)"/>
    </dxf>
    <dxf>
      <numFmt numFmtId="35" formatCode="_(* #,##0.00_);_(* \(#,##0.00\);_(* &quot;-&quot;??_);_(@_)"/>
    </dxf>
  </dxfs>
  <tableStyles count="0" defaultTableStyle="TableStyleMedium2" defaultPivotStyle="PivotStyleLight16"/>
  <colors>
    <mruColors>
      <color rgb="FFFF9900"/>
      <color rgb="FFEB701D"/>
      <color rgb="FF0033CC"/>
      <color rgb="FF0000FF"/>
      <color rgb="FFFF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Alex Koynoff.xlsx]Pivot 1!PivotTable1</c:name>
    <c:fmtId val="0"/>
  </c:pivotSource>
  <c:chart>
    <c:autoTitleDeleted val="0"/>
    <c:pivotFmts>
      <c:pivotFmt>
        <c:idx val="0"/>
        <c:spPr>
          <a:solidFill>
            <a:srgbClr val="92D050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rgbClr val="00B0F0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rgbClr val="FFC000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rgbClr val="0033CC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1'!$B$3:$B$4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strRef>
              <c:f>'Pivot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769-4E07-9236-7FFA32A390FA}"/>
            </c:ext>
          </c:extLst>
        </c:ser>
        <c:ser>
          <c:idx val="1"/>
          <c:order val="1"/>
          <c:tx>
            <c:strRef>
              <c:f>'Pivot 1'!$C$3:$C$4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strRef>
              <c:f>'Pivot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769-4E07-9236-7FFA32A390FA}"/>
            </c:ext>
          </c:extLst>
        </c:ser>
        <c:ser>
          <c:idx val="2"/>
          <c:order val="2"/>
          <c:tx>
            <c:strRef>
              <c:f>'Pivot 1'!$D$3:$D$4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strRef>
              <c:f>'Pivot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769-4E07-9236-7FFA32A390FA}"/>
            </c:ext>
          </c:extLst>
        </c:ser>
        <c:ser>
          <c:idx val="3"/>
          <c:order val="3"/>
          <c:tx>
            <c:strRef>
              <c:f>'Pivot 1'!$E$3:$E$4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0033CC"/>
            </a:solidFill>
            <a:ln>
              <a:noFill/>
            </a:ln>
            <a:effectLst/>
          </c:spPr>
          <c:invertIfNegative val="0"/>
          <c:cat>
            <c:strRef>
              <c:f>'Pivot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769-4E07-9236-7FFA32A390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71897328"/>
        <c:axId val="771897968"/>
      </c:barChart>
      <c:catAx>
        <c:axId val="7718973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1897968"/>
        <c:crosses val="autoZero"/>
        <c:auto val="1"/>
        <c:lblAlgn val="ctr"/>
        <c:lblOffset val="100"/>
        <c:noMultiLvlLbl val="0"/>
      </c:catAx>
      <c:valAx>
        <c:axId val="771897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18973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Alex Koynoff.xlsx]Pivot 2!PivotTable2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rgbClr val="EB701D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rgbClr val="0033CC"/>
          </a:solidFill>
          <a:ln>
            <a:noFill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4.3522178128987628E-2"/>
          <c:y val="6.8519814081979616E-2"/>
          <c:w val="0.8706359297850681"/>
          <c:h val="0.71474551651192864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'Pivot 2'!$B$4:$B$5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33CC"/>
            </a:solidFill>
            <a:ln>
              <a:noFill/>
            </a:ln>
            <a:effectLst/>
          </c:spPr>
          <c:invertIfNegative val="0"/>
          <c:cat>
            <c:strRef>
              <c:f>'Pivot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9FA-4BE7-A541-9B304E831033}"/>
            </c:ext>
          </c:extLst>
        </c:ser>
        <c:ser>
          <c:idx val="1"/>
          <c:order val="1"/>
          <c:tx>
            <c:strRef>
              <c:f>'Pivot 2'!$C$4:$C$5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EB701D"/>
            </a:solidFill>
            <a:ln>
              <a:noFill/>
            </a:ln>
            <a:effectLst/>
          </c:spPr>
          <c:invertIfNegative val="0"/>
          <c:cat>
            <c:strRef>
              <c:f>'Pivot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9FA-4BE7-A541-9B304E831033}"/>
            </c:ext>
          </c:extLst>
        </c:ser>
        <c:ser>
          <c:idx val="2"/>
          <c:order val="2"/>
          <c:tx>
            <c:strRef>
              <c:f>'Pivot 2'!$D$4:$D$5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16C-432E-AFF0-855F10C3C0A8}"/>
            </c:ext>
          </c:extLst>
        </c:ser>
        <c:ser>
          <c:idx val="3"/>
          <c:order val="3"/>
          <c:tx>
            <c:strRef>
              <c:f>'Pivot 2'!$E$4:$E$5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16C-432E-AFF0-855F10C3C0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11933680"/>
        <c:axId val="768850168"/>
      </c:barChart>
      <c:catAx>
        <c:axId val="5119336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8850168"/>
        <c:crosses val="autoZero"/>
        <c:auto val="1"/>
        <c:lblAlgn val="ctr"/>
        <c:lblOffset val="100"/>
        <c:noMultiLvlLbl val="0"/>
      </c:catAx>
      <c:valAx>
        <c:axId val="768850168"/>
        <c:scaling>
          <c:orientation val="minMax"/>
          <c:max val="12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19336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0622791991413132"/>
          <c:y val="0.33571545065014013"/>
          <c:w val="8.8959773920129867E-2"/>
          <c:h val="0.239295450857304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Alex Koynoff.xlsx]Pivot 3!PivotTable1</c:name>
    <c:fmtId val="0"/>
  </c:pivotSource>
  <c:chart>
    <c:autoTitleDeleted val="0"/>
    <c:pivotFmts>
      <c:pivotFmt>
        <c:idx val="0"/>
        <c:spPr>
          <a:ln w="57150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57150">
              <a:solidFill>
                <a:schemeClr val="accent6"/>
              </a:solidFill>
            </a:ln>
            <a:effectLst/>
          </c:spPr>
        </c:marker>
      </c:pivotFmt>
      <c:pivotFmt>
        <c:idx val="1"/>
        <c:spPr>
          <a:ln w="57150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57150">
              <a:solidFill>
                <a:schemeClr val="accent1"/>
              </a:solidFill>
            </a:ln>
            <a:effectLst/>
          </c:spPr>
        </c:marker>
      </c:pivotFmt>
      <c:pivotFmt>
        <c:idx val="2"/>
        <c:spPr>
          <a:ln w="57150" cap="rnd">
            <a:solidFill>
              <a:srgbClr val="FF9900"/>
            </a:solidFill>
            <a:round/>
          </a:ln>
          <a:effectLst/>
        </c:spPr>
        <c:marker>
          <c:symbol val="circle"/>
          <c:size val="5"/>
          <c:spPr>
            <a:solidFill>
              <a:srgbClr val="FF9900"/>
            </a:solidFill>
            <a:ln w="57150">
              <a:solidFill>
                <a:srgbClr val="FF9900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3'!$B$4:$B$5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571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57150">
                <a:solidFill>
                  <a:schemeClr val="accent6"/>
                </a:solidFill>
              </a:ln>
              <a:effectLst/>
            </c:spPr>
          </c:marker>
          <c:cat>
            <c:strRef>
              <c:f>'Pivot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C05-4BFC-8D06-6AD22736579B}"/>
            </c:ext>
          </c:extLst>
        </c:ser>
        <c:ser>
          <c:idx val="1"/>
          <c:order val="1"/>
          <c:tx>
            <c:strRef>
              <c:f>'Pivot 3'!$C$4:$C$5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571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57150">
                <a:solidFill>
                  <a:schemeClr val="accent1"/>
                </a:solidFill>
              </a:ln>
              <a:effectLst/>
            </c:spPr>
          </c:marker>
          <c:cat>
            <c:strRef>
              <c:f>'Pivot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C05-4BFC-8D06-6AD22736579B}"/>
            </c:ext>
          </c:extLst>
        </c:ser>
        <c:ser>
          <c:idx val="2"/>
          <c:order val="2"/>
          <c:tx>
            <c:strRef>
              <c:f>'Pivot 3'!$D$4:$D$5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57150" cap="rnd">
              <a:solidFill>
                <a:srgbClr val="FF99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9900"/>
              </a:solidFill>
              <a:ln w="57150">
                <a:solidFill>
                  <a:srgbClr val="FF9900"/>
                </a:solidFill>
              </a:ln>
              <a:effectLst/>
            </c:spPr>
          </c:marker>
          <c:cat>
            <c:strRef>
              <c:f>'Pivot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C05-4BFC-8D06-6AD2273657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74641080"/>
        <c:axId val="974647480"/>
      </c:lineChart>
      <c:catAx>
        <c:axId val="9746410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4647480"/>
        <c:crosses val="autoZero"/>
        <c:auto val="1"/>
        <c:lblAlgn val="ctr"/>
        <c:lblOffset val="100"/>
        <c:noMultiLvlLbl val="0"/>
      </c:catAx>
      <c:valAx>
        <c:axId val="974647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46410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Outcomes Based</a:t>
            </a:r>
            <a:r>
              <a:rPr lang="en-US" b="1" baseline="0"/>
              <a:t> on Goal</a:t>
            </a:r>
            <a:endParaRPr 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Bonus!$J$1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Bonus!$J$2:$J$13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FFC-4B9A-96FE-5304EAA95BB0}"/>
            </c:ext>
          </c:extLst>
        </c:ser>
        <c:ser>
          <c:idx val="1"/>
          <c:order val="1"/>
          <c:tx>
            <c:strRef>
              <c:f>Bonus!$K$1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Bonus!$K$2:$K$13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FFC-4B9A-96FE-5304EAA95BB0}"/>
            </c:ext>
          </c:extLst>
        </c:ser>
        <c:ser>
          <c:idx val="2"/>
          <c:order val="2"/>
          <c:tx>
            <c:strRef>
              <c:f>Bonus!$L$1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Bonus!$L$2:$L$13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FFC-4B9A-96FE-5304EAA95B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39647800"/>
        <c:axId val="839650360"/>
      </c:lineChart>
      <c:catAx>
        <c:axId val="8396478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9650360"/>
        <c:crosses val="autoZero"/>
        <c:auto val="1"/>
        <c:lblAlgn val="ctr"/>
        <c:lblOffset val="100"/>
        <c:noMultiLvlLbl val="0"/>
      </c:catAx>
      <c:valAx>
        <c:axId val="839650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96478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Alex Koynoff.xlsx]Other 1!PivotTable2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rgbClr val="FF9900"/>
          </a:solidFill>
          <a:ln>
            <a:noFill/>
          </a:ln>
          <a:effectLst/>
        </c:spP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'Other 1'!$C$4</c:f>
              <c:strCache>
                <c:ptCount val="1"/>
                <c:pt idx="0">
                  <c:v>Sum of goal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'Other 1'!$A$5:$B$40</c:f>
              <c:multiLvlStrCache>
                <c:ptCount val="26"/>
                <c:lvl>
                  <c:pt idx="0">
                    <c:v>canceled</c:v>
                  </c:pt>
                  <c:pt idx="1">
                    <c:v>failed</c:v>
                  </c:pt>
                  <c:pt idx="2">
                    <c:v>successful</c:v>
                  </c:pt>
                  <c:pt idx="3">
                    <c:v>canceled</c:v>
                  </c:pt>
                  <c:pt idx="4">
                    <c:v>failed</c:v>
                  </c:pt>
                  <c:pt idx="5">
                    <c:v>live</c:v>
                  </c:pt>
                  <c:pt idx="6">
                    <c:v>successful</c:v>
                  </c:pt>
                  <c:pt idx="7">
                    <c:v>failed</c:v>
                  </c:pt>
                  <c:pt idx="8">
                    <c:v>successful</c:v>
                  </c:pt>
                  <c:pt idx="9">
                    <c:v>canceled</c:v>
                  </c:pt>
                  <c:pt idx="10">
                    <c:v>canceled</c:v>
                  </c:pt>
                  <c:pt idx="11">
                    <c:v>failed</c:v>
                  </c:pt>
                  <c:pt idx="12">
                    <c:v>live</c:v>
                  </c:pt>
                  <c:pt idx="13">
                    <c:v>successful</c:v>
                  </c:pt>
                  <c:pt idx="14">
                    <c:v>failed</c:v>
                  </c:pt>
                  <c:pt idx="15">
                    <c:v>successful</c:v>
                  </c:pt>
                  <c:pt idx="16">
                    <c:v>canceled</c:v>
                  </c:pt>
                  <c:pt idx="17">
                    <c:v>failed</c:v>
                  </c:pt>
                  <c:pt idx="18">
                    <c:v>successful</c:v>
                  </c:pt>
                  <c:pt idx="19">
                    <c:v>canceled</c:v>
                  </c:pt>
                  <c:pt idx="20">
                    <c:v>failed</c:v>
                  </c:pt>
                  <c:pt idx="21">
                    <c:v>successful</c:v>
                  </c:pt>
                  <c:pt idx="22">
                    <c:v>canceled</c:v>
                  </c:pt>
                  <c:pt idx="23">
                    <c:v>failed</c:v>
                  </c:pt>
                  <c:pt idx="24">
                    <c:v>live</c:v>
                  </c:pt>
                  <c:pt idx="25">
                    <c:v>successful</c:v>
                  </c:pt>
                </c:lvl>
                <c:lvl>
                  <c:pt idx="0">
                    <c:v>film &amp; video</c:v>
                  </c:pt>
                  <c:pt idx="3">
                    <c:v>food</c:v>
                  </c:pt>
                  <c:pt idx="7">
                    <c:v>games</c:v>
                  </c:pt>
                  <c:pt idx="9">
                    <c:v>journalism</c:v>
                  </c:pt>
                  <c:pt idx="10">
                    <c:v>music</c:v>
                  </c:pt>
                  <c:pt idx="14">
                    <c:v>photography</c:v>
                  </c:pt>
                  <c:pt idx="16">
                    <c:v>publishing</c:v>
                  </c:pt>
                  <c:pt idx="19">
                    <c:v>technology</c:v>
                  </c:pt>
                  <c:pt idx="22">
                    <c:v>theater</c:v>
                  </c:pt>
                </c:lvl>
              </c:multiLvlStrCache>
            </c:multiLvlStrRef>
          </c:cat>
          <c:val>
            <c:numRef>
              <c:f>'Other 1'!$C$5:$C$40</c:f>
              <c:numCache>
                <c:formatCode>_(* #,##0.00_);_(* \(#,##0.00\);_(* "-"??_);_(@_)</c:formatCode>
                <c:ptCount val="26"/>
                <c:pt idx="0">
                  <c:v>103248459</c:v>
                </c:pt>
                <c:pt idx="1">
                  <c:v>12106736</c:v>
                </c:pt>
                <c:pt idx="2">
                  <c:v>4115075</c:v>
                </c:pt>
                <c:pt idx="3">
                  <c:v>496000</c:v>
                </c:pt>
                <c:pt idx="4">
                  <c:v>3029410</c:v>
                </c:pt>
                <c:pt idx="5">
                  <c:v>18950</c:v>
                </c:pt>
                <c:pt idx="6">
                  <c:v>488900</c:v>
                </c:pt>
                <c:pt idx="7">
                  <c:v>6145835</c:v>
                </c:pt>
                <c:pt idx="8">
                  <c:v>522652</c:v>
                </c:pt>
                <c:pt idx="9">
                  <c:v>317835</c:v>
                </c:pt>
                <c:pt idx="10">
                  <c:v>653195</c:v>
                </c:pt>
                <c:pt idx="11">
                  <c:v>912325</c:v>
                </c:pt>
                <c:pt idx="12">
                  <c:v>617855</c:v>
                </c:pt>
                <c:pt idx="13">
                  <c:v>2332245.02</c:v>
                </c:pt>
                <c:pt idx="14">
                  <c:v>1075411</c:v>
                </c:pt>
                <c:pt idx="15">
                  <c:v>731475</c:v>
                </c:pt>
                <c:pt idx="16">
                  <c:v>25228430</c:v>
                </c:pt>
                <c:pt idx="17">
                  <c:v>1281100</c:v>
                </c:pt>
                <c:pt idx="18">
                  <c:v>679536</c:v>
                </c:pt>
                <c:pt idx="19">
                  <c:v>11731779</c:v>
                </c:pt>
                <c:pt idx="20">
                  <c:v>5975239</c:v>
                </c:pt>
                <c:pt idx="21">
                  <c:v>4993556.79</c:v>
                </c:pt>
                <c:pt idx="22">
                  <c:v>33614910</c:v>
                </c:pt>
                <c:pt idx="23">
                  <c:v>23131493</c:v>
                </c:pt>
                <c:pt idx="24">
                  <c:v>143127</c:v>
                </c:pt>
                <c:pt idx="25">
                  <c:v>3560852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C85-464E-8E1A-1BE8BFF01272}"/>
            </c:ext>
          </c:extLst>
        </c:ser>
        <c:ser>
          <c:idx val="1"/>
          <c:order val="1"/>
          <c:tx>
            <c:strRef>
              <c:f>'Other 1'!$D$4</c:f>
              <c:strCache>
                <c:ptCount val="1"/>
                <c:pt idx="0">
                  <c:v>Sum of pledged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Pt>
            <c:idx val="21"/>
            <c:invertIfNegative val="0"/>
            <c:bubble3D val="0"/>
            <c:spPr>
              <a:solidFill>
                <a:srgbClr val="FF99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0-4292-4345-BDE9-D7A1C15A6DC6}"/>
              </c:ext>
            </c:extLst>
          </c:dPt>
          <c:cat>
            <c:multiLvlStrRef>
              <c:f>'Other 1'!$A$5:$B$40</c:f>
              <c:multiLvlStrCache>
                <c:ptCount val="26"/>
                <c:lvl>
                  <c:pt idx="0">
                    <c:v>canceled</c:v>
                  </c:pt>
                  <c:pt idx="1">
                    <c:v>failed</c:v>
                  </c:pt>
                  <c:pt idx="2">
                    <c:v>successful</c:v>
                  </c:pt>
                  <c:pt idx="3">
                    <c:v>canceled</c:v>
                  </c:pt>
                  <c:pt idx="4">
                    <c:v>failed</c:v>
                  </c:pt>
                  <c:pt idx="5">
                    <c:v>live</c:v>
                  </c:pt>
                  <c:pt idx="6">
                    <c:v>successful</c:v>
                  </c:pt>
                  <c:pt idx="7">
                    <c:v>failed</c:v>
                  </c:pt>
                  <c:pt idx="8">
                    <c:v>successful</c:v>
                  </c:pt>
                  <c:pt idx="9">
                    <c:v>canceled</c:v>
                  </c:pt>
                  <c:pt idx="10">
                    <c:v>canceled</c:v>
                  </c:pt>
                  <c:pt idx="11">
                    <c:v>failed</c:v>
                  </c:pt>
                  <c:pt idx="12">
                    <c:v>live</c:v>
                  </c:pt>
                  <c:pt idx="13">
                    <c:v>successful</c:v>
                  </c:pt>
                  <c:pt idx="14">
                    <c:v>failed</c:v>
                  </c:pt>
                  <c:pt idx="15">
                    <c:v>successful</c:v>
                  </c:pt>
                  <c:pt idx="16">
                    <c:v>canceled</c:v>
                  </c:pt>
                  <c:pt idx="17">
                    <c:v>failed</c:v>
                  </c:pt>
                  <c:pt idx="18">
                    <c:v>successful</c:v>
                  </c:pt>
                  <c:pt idx="19">
                    <c:v>canceled</c:v>
                  </c:pt>
                  <c:pt idx="20">
                    <c:v>failed</c:v>
                  </c:pt>
                  <c:pt idx="21">
                    <c:v>successful</c:v>
                  </c:pt>
                  <c:pt idx="22">
                    <c:v>canceled</c:v>
                  </c:pt>
                  <c:pt idx="23">
                    <c:v>failed</c:v>
                  </c:pt>
                  <c:pt idx="24">
                    <c:v>live</c:v>
                  </c:pt>
                  <c:pt idx="25">
                    <c:v>successful</c:v>
                  </c:pt>
                </c:lvl>
                <c:lvl>
                  <c:pt idx="0">
                    <c:v>film &amp; video</c:v>
                  </c:pt>
                  <c:pt idx="3">
                    <c:v>food</c:v>
                  </c:pt>
                  <c:pt idx="7">
                    <c:v>games</c:v>
                  </c:pt>
                  <c:pt idx="9">
                    <c:v>journalism</c:v>
                  </c:pt>
                  <c:pt idx="10">
                    <c:v>music</c:v>
                  </c:pt>
                  <c:pt idx="14">
                    <c:v>photography</c:v>
                  </c:pt>
                  <c:pt idx="16">
                    <c:v>publishing</c:v>
                  </c:pt>
                  <c:pt idx="19">
                    <c:v>technology</c:v>
                  </c:pt>
                  <c:pt idx="22">
                    <c:v>theater</c:v>
                  </c:pt>
                </c:lvl>
              </c:multiLvlStrCache>
            </c:multiLvlStrRef>
          </c:cat>
          <c:val>
            <c:numRef>
              <c:f>'Other 1'!$D$5:$D$40</c:f>
              <c:numCache>
                <c:formatCode>_(* #,##0.00_);_(* \(#,##0.00\);_(* "-"??_);_(@_)</c:formatCode>
                <c:ptCount val="26"/>
                <c:pt idx="0">
                  <c:v>49394</c:v>
                </c:pt>
                <c:pt idx="1">
                  <c:v>140959.77000000002</c:v>
                </c:pt>
                <c:pt idx="2">
                  <c:v>4843607.91</c:v>
                </c:pt>
                <c:pt idx="3">
                  <c:v>752</c:v>
                </c:pt>
                <c:pt idx="4">
                  <c:v>62040.51</c:v>
                </c:pt>
                <c:pt idx="5">
                  <c:v>393</c:v>
                </c:pt>
                <c:pt idx="6">
                  <c:v>849487.14</c:v>
                </c:pt>
                <c:pt idx="7">
                  <c:v>227182.07999999996</c:v>
                </c:pt>
                <c:pt idx="8">
                  <c:v>2105603.33</c:v>
                </c:pt>
                <c:pt idx="9">
                  <c:v>9537</c:v>
                </c:pt>
                <c:pt idx="10">
                  <c:v>9637</c:v>
                </c:pt>
                <c:pt idx="11">
                  <c:v>62652.32</c:v>
                </c:pt>
                <c:pt idx="12">
                  <c:v>104742.38</c:v>
                </c:pt>
                <c:pt idx="13">
                  <c:v>2896093.8</c:v>
                </c:pt>
                <c:pt idx="14">
                  <c:v>161224.47999999998</c:v>
                </c:pt>
                <c:pt idx="15">
                  <c:v>1026157.39</c:v>
                </c:pt>
                <c:pt idx="16">
                  <c:v>18108</c:v>
                </c:pt>
                <c:pt idx="17">
                  <c:v>35333.25</c:v>
                </c:pt>
                <c:pt idx="18">
                  <c:v>1475855.9</c:v>
                </c:pt>
                <c:pt idx="19">
                  <c:v>2282516.5099999998</c:v>
                </c:pt>
                <c:pt idx="20">
                  <c:v>703603.41</c:v>
                </c:pt>
                <c:pt idx="21">
                  <c:v>14602194.850000005</c:v>
                </c:pt>
                <c:pt idx="22">
                  <c:v>95300</c:v>
                </c:pt>
                <c:pt idx="23">
                  <c:v>277465.90000000002</c:v>
                </c:pt>
                <c:pt idx="24">
                  <c:v>31408</c:v>
                </c:pt>
                <c:pt idx="25">
                  <c:v>4111402.6399999992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C85-464E-8E1A-1BE8BFF012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32"/>
        <c:axId val="974653240"/>
        <c:axId val="974653880"/>
      </c:barChart>
      <c:catAx>
        <c:axId val="9746532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4653880"/>
        <c:crosses val="autoZero"/>
        <c:auto val="1"/>
        <c:lblAlgn val="ctr"/>
        <c:lblOffset val="100"/>
        <c:noMultiLvlLbl val="0"/>
      </c:catAx>
      <c:valAx>
        <c:axId val="974653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4653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Alex Koynoff.xlsx]Other 2!PivotTable3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Average donation by Parent Category</a:t>
            </a:r>
          </a:p>
        </c:rich>
      </c:tx>
      <c:layout>
        <c:manualLayout>
          <c:xMode val="edge"/>
          <c:yMode val="edge"/>
          <c:x val="0.32598939208486333"/>
          <c:y val="4.477380246921204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'Other 2'!$B$4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'Other 2'!$A$5:$A$13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'Other 2'!$B$5:$B$13</c:f>
              <c:numCache>
                <c:formatCode>_(* #,##0.000_);_(* \(#,##0.000\);_(* "-"??_);_(@_)</c:formatCode>
                <c:ptCount val="9"/>
                <c:pt idx="0">
                  <c:v>105.44051571067541</c:v>
                </c:pt>
                <c:pt idx="1">
                  <c:v>59.414067378578707</c:v>
                </c:pt>
                <c:pt idx="2">
                  <c:v>47.484108239383183</c:v>
                </c:pt>
                <c:pt idx="3">
                  <c:v>49.198630136986296</c:v>
                </c:pt>
                <c:pt idx="4">
                  <c:v>71.93002103468676</c:v>
                </c:pt>
                <c:pt idx="5">
                  <c:v>88.42282521089318</c:v>
                </c:pt>
                <c:pt idx="6">
                  <c:v>59.79094139896273</c:v>
                </c:pt>
                <c:pt idx="7">
                  <c:v>134.55596971737538</c:v>
                </c:pt>
                <c:pt idx="8">
                  <c:v>86.088237417992929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8E4-4E88-9502-62524CFB4F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081058256"/>
        <c:axId val="1081056336"/>
      </c:barChart>
      <c:catAx>
        <c:axId val="10810582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1056336"/>
        <c:crosses val="autoZero"/>
        <c:auto val="1"/>
        <c:lblAlgn val="ctr"/>
        <c:lblOffset val="100"/>
        <c:noMultiLvlLbl val="0"/>
      </c:catAx>
      <c:valAx>
        <c:axId val="1081056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0_);_(* \(#,##0.0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10582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38100</xdr:colOff>
      <xdr:row>15</xdr:row>
      <xdr:rowOff>19050</xdr:rowOff>
    </xdr:from>
    <xdr:to>
      <xdr:col>12</xdr:col>
      <xdr:colOff>647699</xdr:colOff>
      <xdr:row>38</xdr:row>
      <xdr:rowOff>42863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C246A74-74F6-4ECD-AB57-2803DD8ABCA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281214</xdr:colOff>
      <xdr:row>3</xdr:row>
      <xdr:rowOff>4762</xdr:rowOff>
    </xdr:from>
    <xdr:to>
      <xdr:col>33</xdr:col>
      <xdr:colOff>444500</xdr:colOff>
      <xdr:row>63</xdr:row>
      <xdr:rowOff>163512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3E7FE42-DA15-4F7D-BB5D-A51EE15D3E1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9524</xdr:colOff>
      <xdr:row>0</xdr:row>
      <xdr:rowOff>9524</xdr:rowOff>
    </xdr:from>
    <xdr:to>
      <xdr:col>17</xdr:col>
      <xdr:colOff>457200</xdr:colOff>
      <xdr:row>23</xdr:row>
      <xdr:rowOff>28575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57F57F0-9E6C-4A54-BEA7-74EFE4258DC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40478</xdr:colOff>
      <xdr:row>15</xdr:row>
      <xdr:rowOff>28574</xdr:rowOff>
    </xdr:from>
    <xdr:to>
      <xdr:col>12</xdr:col>
      <xdr:colOff>542924</xdr:colOff>
      <xdr:row>37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CD90A01-DDA7-4E3C-9167-A175875143F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838200</xdr:colOff>
      <xdr:row>1</xdr:row>
      <xdr:rowOff>0</xdr:rowOff>
    </xdr:from>
    <xdr:to>
      <xdr:col>18</xdr:col>
      <xdr:colOff>264319</xdr:colOff>
      <xdr:row>25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251BD7B-3D1F-4828-984B-F4090DEA288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9525</xdr:colOff>
      <xdr:row>0</xdr:row>
      <xdr:rowOff>0</xdr:rowOff>
    </xdr:from>
    <xdr:to>
      <xdr:col>15</xdr:col>
      <xdr:colOff>295275</xdr:colOff>
      <xdr:row>19</xdr:row>
      <xdr:rowOff>123826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46CDAE1-B622-493B-9FE9-9C95E2262D6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ex Koynoff" refreshedDate="43520.684954629629" createdVersion="6" refreshedVersion="6" minRefreshableVersion="3" recordCount="4114" xr:uid="{CD3DD0E3-A52C-4E58-ACE9-2E827F3D1D33}">
  <cacheSource type="worksheet">
    <worksheetSource ref="A1:T4115" sheet="Data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3">
      <sharedItems containsSemiMixedTypes="0" containsString="0" containsNumber="1" minValue="1" maxValue="100000000"/>
    </cacheField>
    <cacheField name="pledged" numFmtId="43">
      <sharedItems containsSemiMixedTypes="0" containsString="0" containsNumber="1" minValue="0" maxValue="2344134.67" count="2548">
        <n v="11633"/>
        <n v="14653"/>
        <n v="525"/>
        <n v="10390"/>
        <n v="54116.28"/>
        <n v="4390"/>
        <n v="8519"/>
        <n v="9110"/>
        <n v="3501.52"/>
        <n v="629.99"/>
        <n v="3015"/>
        <n v="6025"/>
        <n v="49588"/>
        <n v="5599"/>
        <n v="6056"/>
        <n v="2132"/>
        <n v="12029"/>
        <n v="1510"/>
        <n v="31896.33"/>
        <n v="1235"/>
        <n v="2004"/>
        <n v="20190"/>
        <n v="410"/>
        <n v="2370"/>
        <n v="38082.69"/>
        <n v="800"/>
        <n v="1940"/>
        <n v="22345"/>
        <n v="12042"/>
        <n v="3700"/>
        <n v="4051.99"/>
        <n v="13"/>
        <n v="28520"/>
        <n v="5360"/>
        <n v="3392"/>
        <n v="1665"/>
        <n v="8529"/>
        <n v="40357"/>
        <n v="2751"/>
        <n v="32745"/>
        <n v="2027"/>
        <n v="2000"/>
        <n v="19860"/>
        <n v="30866"/>
        <n v="6000"/>
        <n v="8750"/>
        <n v="5380.55"/>
        <n v="2159"/>
        <n v="12000"/>
        <n v="600"/>
        <n v="14082"/>
        <n v="11621"/>
        <n v="3289"/>
        <n v="10100"/>
        <n v="11090"/>
        <n v="8581"/>
        <n v="15285"/>
        <n v="10291"/>
        <n v="20025.14"/>
        <n v="4648.33"/>
        <n v="7415"/>
        <n v="4642"/>
        <n v="2270.37"/>
        <n v="2080"/>
        <n v="7527"/>
        <n v="2372"/>
        <n v="2325"/>
        <n v="763"/>
        <n v="11094.23"/>
        <n v="636"/>
        <n v="2231"/>
        <n v="2385"/>
        <n v="900"/>
        <n v="564.66"/>
        <n v="4040"/>
        <n v="460"/>
        <n v="1570"/>
        <n v="1351"/>
        <n v="1651"/>
        <n v="12870"/>
        <n v="1485"/>
        <n v="4000.5"/>
        <n v="205"/>
        <n v="500"/>
        <n v="1506"/>
        <n v="6388"/>
        <n v="2615"/>
        <n v="3600"/>
        <n v="6904"/>
        <n v="502"/>
        <n v="5260"/>
        <n v="1106"/>
        <n v="260"/>
        <n v="1720"/>
        <n v="425"/>
        <n v="3400"/>
        <n v="1590.29"/>
        <n v="5000"/>
        <n v="3500"/>
        <n v="7665"/>
        <n v="1367"/>
        <n v="2363"/>
        <n v="5025"/>
        <n v="7685"/>
        <n v="2195"/>
        <n v="1700"/>
        <n v="5410"/>
        <n v="5200"/>
        <n v="7050"/>
        <n v="3100"/>
        <n v="632"/>
        <n v="3978"/>
        <n v="4522.22"/>
        <n v="5651.58"/>
        <n v="3398.1"/>
        <n v="10"/>
        <n v="1"/>
        <n v="0"/>
        <n v="151"/>
        <n v="70"/>
        <n v="1387"/>
        <n v="190"/>
        <n v="1867"/>
        <n v="7655"/>
        <n v="403"/>
        <n v="4712"/>
        <n v="1293"/>
        <n v="2070"/>
        <n v="338"/>
        <n v="115"/>
        <n v="40"/>
        <n v="92"/>
        <n v="30112"/>
        <n v="140"/>
        <n v="30"/>
        <n v="359"/>
        <n v="81"/>
        <n v="1785"/>
        <n v="8"/>
        <n v="5"/>
        <n v="435"/>
        <n v="640"/>
        <n v="3000"/>
        <n v="11"/>
        <n v="325"/>
        <n v="560"/>
        <n v="1297"/>
        <n v="180"/>
        <n v="200"/>
        <n v="401"/>
        <n v="722"/>
        <n v="4482"/>
        <n v="51"/>
        <n v="2200"/>
        <n v="345"/>
        <n v="50"/>
        <n v="250"/>
        <n v="17"/>
        <n v="3"/>
        <n v="1465"/>
        <n v="262"/>
        <n v="279"/>
        <n v="1571.55"/>
        <n v="380"/>
        <n v="746"/>
        <n v="152165"/>
        <n v="1300"/>
        <n v="2130"/>
        <n v="3030"/>
        <n v="2230"/>
        <n v="20"/>
        <n v="27849.22"/>
        <n v="11943"/>
        <n v="100"/>
        <n v="8815"/>
        <n v="360"/>
        <n v="130"/>
        <n v="60"/>
        <n v="110"/>
        <n v="16145.12"/>
        <n v="41000"/>
        <n v="14750"/>
        <n v="25648"/>
        <n v="3981.5"/>
        <n v="5186"/>
        <n v="15273"/>
        <n v="6705"/>
        <n v="86133"/>
        <n v="11292"/>
        <n v="31675"/>
        <n v="4395"/>
        <n v="9228"/>
        <n v="1511"/>
        <n v="28067.34"/>
        <n v="8538.66"/>
        <n v="18083"/>
        <n v="37354.269999999997"/>
        <n v="57342"/>
        <n v="98953.42"/>
        <n v="10640"/>
        <n v="21480"/>
        <n v="29520.27"/>
        <n v="5910"/>
        <n v="5555"/>
        <n v="1455"/>
        <n v="12965.44"/>
        <n v="5570"/>
        <n v="147233.76999999999"/>
        <n v="3510"/>
        <n v="31404"/>
        <n v="5323.01"/>
        <n v="5388.79"/>
        <n v="6240"/>
        <n v="21679"/>
        <n v="5904"/>
        <n v="71748"/>
        <n v="40594"/>
        <n v="26744.11"/>
        <n v="117108"/>
        <n v="6632.32"/>
        <n v="45535"/>
        <n v="20569.05"/>
        <n v="41850.46"/>
        <n v="32035.51"/>
        <n v="16373"/>
        <n v="26445"/>
        <n v="51605.31"/>
        <n v="15723"/>
        <n v="4800.8"/>
        <n v="6001"/>
        <n v="76130.2"/>
        <n v="26360"/>
        <n v="66554.559999999998"/>
        <n v="29681.55"/>
        <n v="20128"/>
        <n v="137254.84"/>
        <n v="17895.25"/>
        <n v="25430.66"/>
        <n v="15435.55"/>
        <n v="10046"/>
        <n v="4124"/>
        <n v="7876"/>
        <n v="9775"/>
        <n v="2929"/>
        <n v="24490"/>
        <n v="12668"/>
        <n v="21410"/>
        <n v="1041.29"/>
        <n v="20820.330000000002"/>
        <n v="8950"/>
        <n v="17805"/>
        <n v="3851.5"/>
        <n v="25312"/>
        <n v="17066"/>
        <n v="30241"/>
        <n v="14166"/>
        <n v="5634"/>
        <n v="21316"/>
        <n v="35932"/>
        <n v="26978"/>
        <n v="6646"/>
        <n v="8636"/>
        <n v="52198"/>
        <n v="169394.6"/>
        <n v="5456"/>
        <n v="77710.8"/>
        <n v="10550"/>
        <n v="35640"/>
        <n v="42642"/>
        <n v="113015"/>
        <n v="50091"/>
        <n v="10119"/>
        <n v="8735"/>
        <n v="29209.78"/>
        <n v="3035.05"/>
        <n v="16520.04"/>
        <n v="6485"/>
        <n v="43758"/>
        <n v="3735"/>
        <n v="55201.52"/>
        <n v="30608.59"/>
        <n v="34198"/>
        <n v="17875"/>
        <n v="17028.88"/>
        <n v="44636.2"/>
        <n v="10300"/>
        <n v="12007.18"/>
        <n v="28690"/>
        <n v="43296"/>
        <n v="11656"/>
        <n v="63460.18"/>
        <n v="3638"/>
        <n v="40690"/>
        <n v="7701.93"/>
        <n v="26100"/>
        <n v="51544"/>
        <n v="25375"/>
        <n v="12165"/>
        <n v="38876.949999999997"/>
        <n v="9044"/>
        <n v="7711.3"/>
        <n v="15596"/>
        <n v="38500"/>
        <n v="10335.01"/>
        <n v="13014"/>
        <n v="7160.12"/>
        <n v="30505"/>
        <n v="171253"/>
        <n v="376"/>
        <n v="8000"/>
        <n v="7839"/>
        <n v="2596"/>
        <n v="13728"/>
        <n v="3353"/>
        <n v="17412"/>
        <n v="5660"/>
        <n v="26182.5"/>
        <n v="1535"/>
        <n v="2065"/>
        <n v="22421"/>
        <n v="26495.5"/>
        <n v="601"/>
        <n v="81316"/>
        <n v="6308"/>
        <n v="123444.12"/>
        <n v="1000"/>
        <n v="20122"/>
        <n v="18667"/>
        <n v="55223"/>
        <n v="5259"/>
        <n v="10804.45"/>
        <n v="16000"/>
        <n v="12929.35"/>
        <n v="9387"/>
        <n v="21361"/>
        <n v="11230.25"/>
        <n v="51906"/>
        <n v="2833"/>
        <n v="5263"/>
        <n v="36082"/>
        <n v="3036"/>
        <n v="3015.73"/>
        <n v="2031"/>
        <n v="6086.26"/>
        <n v="684"/>
        <n v="1283"/>
        <n v="30315"/>
        <n v="3171"/>
        <n v="13451"/>
        <n v="19028"/>
        <n v="1430.06"/>
        <n v="1202.17"/>
        <n v="10526"/>
        <n v="22542"/>
        <n v="8035"/>
        <n v="14.5"/>
        <n v="301"/>
        <n v="430"/>
        <n v="153"/>
        <n v="203.9"/>
        <n v="6"/>
        <n v="133"/>
        <n v="676"/>
        <n v="24"/>
        <n v="415"/>
        <n v="570"/>
        <n v="125"/>
        <n v="1876"/>
        <n v="6691"/>
        <n v="2"/>
        <n v="766"/>
        <n v="82.01"/>
        <n v="45"/>
        <n v="396"/>
        <n v="480"/>
        <n v="26"/>
        <n v="82"/>
        <n v="61"/>
        <n v="821"/>
        <n v="25"/>
        <n v="1250"/>
        <n v="138"/>
        <n v="76"/>
        <n v="4315"/>
        <n v="6541"/>
        <n v="141"/>
        <n v="861"/>
        <n v="4906.59"/>
        <n v="4884"/>
        <n v="7764"/>
        <n v="1830"/>
        <n v="7530"/>
        <n v="149"/>
        <n v="8315.01"/>
        <n v="215"/>
        <n v="31"/>
        <n v="2994"/>
        <n v="1910"/>
        <n v="230"/>
        <n v="114"/>
        <n v="335"/>
        <n v="52"/>
        <n v="400"/>
        <n v="150"/>
        <n v="6962"/>
        <n v="24651"/>
        <n v="2746"/>
        <n v="5105"/>
        <n v="5232"/>
        <n v="3440"/>
        <n v="6030"/>
        <n v="3803.55"/>
        <n v="1710"/>
        <n v="10085"/>
        <n v="1330"/>
        <n v="1565"/>
        <n v="3670"/>
        <n v="4000"/>
        <n v="12325"/>
        <n v="15700"/>
        <n v="2050"/>
        <n v="3902.5"/>
        <n v="2410"/>
        <n v="15121"/>
        <n v="503.22"/>
        <n v="13692"/>
        <n v="9"/>
        <n v="68"/>
        <n v="35"/>
        <n v="3781"/>
        <n v="123"/>
        <n v="1416"/>
        <n v="1366"/>
        <n v="12"/>
        <n v="55"/>
        <n v="245"/>
        <n v="142"/>
        <n v="106"/>
        <n v="346"/>
        <n v="80"/>
        <n v="259"/>
        <n v="14"/>
        <n v="175"/>
        <n v="56"/>
        <n v="2725"/>
        <n v="223"/>
        <n v="426"/>
        <n v="850"/>
        <n v="590.02"/>
        <n v="131"/>
        <n v="1461"/>
        <n v="12818"/>
        <n v="300"/>
        <n v="261"/>
        <n v="341"/>
        <n v="4345"/>
        <n v="90"/>
        <n v="350"/>
        <n v="690"/>
        <n v="1245"/>
        <n v="4"/>
        <n v="18"/>
        <n v="101"/>
        <n v="47665"/>
        <n v="292097"/>
        <n v="26452"/>
        <n v="75029.48"/>
        <n v="5574"/>
        <n v="1055.01"/>
        <n v="2141"/>
        <n v="44388"/>
        <n v="3499"/>
        <n v="1686"/>
        <n v="25132"/>
        <n v="3014"/>
        <n v="106084.5"/>
        <n v="32075"/>
        <n v="11751"/>
        <n v="10678"/>
        <n v="18855"/>
        <n v="30177"/>
        <n v="3017"/>
        <n v="1529"/>
        <n v="95"/>
        <n v="156"/>
        <n v="700"/>
        <n v="904"/>
        <n v="1864"/>
        <n v="5010"/>
        <n v="43015"/>
        <n v="26349"/>
        <n v="11828"/>
        <n v="10814"/>
        <n v="15"/>
        <n v="891"/>
        <n v="1471"/>
        <n v="12792"/>
        <n v="1108"/>
        <n v="8827"/>
        <n v="19434"/>
        <n v="53"/>
        <n v="298"/>
        <n v="23948"/>
        <n v="553"/>
        <n v="3550"/>
        <n v="14598"/>
        <n v="115297.5"/>
        <n v="2468"/>
        <n v="1306"/>
        <n v="35338"/>
        <n v="590"/>
        <n v="2319"/>
        <n v="15390"/>
        <n v="107148.74"/>
        <n v="6118"/>
        <n v="4622.01"/>
        <n v="837"/>
        <n v="481"/>
        <n v="977"/>
        <n v="53670.6"/>
        <n v="8837"/>
        <n v="33791"/>
        <n v="105"/>
        <n v="199"/>
        <n v="2249"/>
        <n v="1389"/>
        <n v="715"/>
        <n v="305"/>
        <n v="194"/>
        <n v="2735"/>
        <n v="10013"/>
        <n v="33006"/>
        <n v="5469"/>
        <n v="7383.01"/>
        <n v="20070"/>
        <n v="2535"/>
        <n v="5443"/>
        <n v="7917.45"/>
        <n v="5226"/>
        <n v="26438"/>
        <n v="6300"/>
        <n v="64"/>
        <n v="3012"/>
        <n v="10670"/>
        <n v="53771"/>
        <n v="11345"/>
        <n v="6120"/>
        <n v="1601"/>
        <n v="9500"/>
        <n v="3222"/>
        <n v="13293.8"/>
        <n v="1550"/>
        <n v="814"/>
        <n v="5116"/>
        <n v="3976"/>
        <n v="3318"/>
        <n v="7003"/>
        <n v="2005"/>
        <n v="10556"/>
        <n v="4559"/>
        <n v="3555"/>
        <n v="5585"/>
        <n v="12800"/>
        <n v="2075"/>
        <n v="2547.69"/>
        <n v="824"/>
        <n v="595"/>
        <n v="2550"/>
        <n v="5096"/>
        <n v="235"/>
        <n v="2521"/>
        <n v="177"/>
        <n v="1656"/>
        <n v="32"/>
        <n v="351"/>
        <n v="170"/>
        <n v="3598"/>
        <n v="21"/>
        <n v="1040"/>
        <n v="1065.23"/>
        <n v="2222"/>
        <n v="1025"/>
        <n v="903.14"/>
        <n v="7140"/>
        <n v="1370"/>
        <n v="2035.05"/>
        <n v="1860"/>
        <n v="14437.46"/>
        <n v="7790"/>
        <n v="2511.11"/>
        <n v="2826.43"/>
        <n v="8425"/>
        <n v="15650"/>
        <n v="10135"/>
        <n v="3226"/>
        <n v="4021"/>
        <n v="5001"/>
        <n v="2282"/>
        <n v="2230.4299999999998"/>
        <n v="6080"/>
        <n v="2835"/>
        <n v="5500"/>
        <n v="3150"/>
        <n v="8355"/>
        <n v="4205"/>
        <n v="4500"/>
        <n v="4151"/>
        <n v="1575"/>
        <n v="911"/>
        <n v="2399.94"/>
        <n v="1273"/>
        <n v="4280"/>
        <n v="8058.55"/>
        <n v="2056.66"/>
        <n v="545"/>
        <n v="2681"/>
        <n v="17482"/>
        <n v="3575"/>
        <n v="1436"/>
        <n v="2150.1"/>
        <n v="12554"/>
        <n v="5580"/>
        <n v="310"/>
        <n v="1391"/>
        <n v="520"/>
        <n v="1941"/>
        <n v="15091.06"/>
        <n v="6100"/>
        <n v="7206"/>
        <n v="2345"/>
        <n v="5046.5200000000004"/>
        <n v="3045"/>
        <n v="2908"/>
        <n v="5830.83"/>
        <n v="12041.66"/>
        <n v="5066"/>
        <n v="2608"/>
        <n v="8014"/>
        <n v="5824"/>
        <n v="6019.01"/>
        <n v="1342.01"/>
        <n v="4796"/>
        <n v="6207"/>
        <n v="2609"/>
        <n v="3674"/>
        <n v="32865.300000000003"/>
        <n v="1500"/>
        <n v="1200"/>
        <n v="1728.07"/>
        <n v="4187"/>
        <n v="2540"/>
        <n v="2700"/>
        <n v="1201"/>
        <n v="62"/>
        <n v="65"/>
        <n v="730"/>
        <n v="1286"/>
        <n v="644"/>
        <n v="113"/>
        <n v="302"/>
        <n v="2001"/>
        <n v="750"/>
        <n v="72"/>
        <n v="2360.3200000000002"/>
        <n v="2445"/>
        <n v="7834"/>
        <n v="195"/>
        <n v="3200"/>
        <n v="280"/>
        <n v="160"/>
        <n v="196"/>
        <n v="1982"/>
        <n v="375"/>
        <n v="4635"/>
        <n v="5680"/>
        <n v="330"/>
        <n v="327"/>
        <n v="1381"/>
        <n v="120"/>
        <n v="1520"/>
        <n v="1544"/>
        <n v="1161"/>
        <n v="668"/>
        <n v="289"/>
        <n v="6663"/>
        <n v="2484"/>
        <n v="286"/>
        <n v="273"/>
        <n v="1402"/>
        <n v="19195"/>
        <n v="19572"/>
        <n v="126"/>
        <n v="6511"/>
        <n v="16984"/>
        <n v="233"/>
        <n v="881"/>
        <n v="19430"/>
        <n v="25655"/>
        <n v="40079"/>
        <n v="712"/>
        <n v="377"/>
        <n v="879"/>
        <n v="1776"/>
        <n v="3562"/>
        <n v="14000"/>
        <n v="2296"/>
        <n v="226"/>
        <n v="6925"/>
        <n v="411"/>
        <n v="2607"/>
        <n v="2889"/>
        <n v="909"/>
        <n v="97273"/>
        <n v="28986.16"/>
        <n v="1486"/>
        <n v="30751"/>
        <n v="1888"/>
        <n v="6610"/>
        <n v="1677"/>
        <n v="212"/>
        <n v="467"/>
        <n v="17561"/>
        <n v="4669"/>
        <n v="726"/>
        <n v="35135"/>
        <n v="11683"/>
        <n v="19824"/>
        <n v="2960"/>
        <n v="3211"/>
        <n v="20552"/>
        <n v="150102"/>
        <n v="234"/>
        <n v="13296"/>
        <n v="6565"/>
        <n v="220"/>
        <n v="75"/>
        <n v="1076751.05"/>
        <n v="8632"/>
        <n v="3060"/>
        <n v="240"/>
        <n v="2842"/>
        <n v="57197"/>
        <n v="621"/>
        <n v="21300"/>
        <n v="3186"/>
        <n v="10554.11"/>
        <n v="2298"/>
        <n v="4743"/>
        <n v="23727.55"/>
        <n v="76949.820000000007"/>
        <n v="7000.58"/>
        <n v="7733"/>
        <n v="11727"/>
        <n v="11176"/>
        <n v="6842"/>
        <n v="10740"/>
        <n v="5858.84"/>
        <n v="6500.09"/>
        <n v="4952"/>
        <n v="5056.22"/>
        <n v="1021"/>
        <n v="2180"/>
        <n v="641"/>
        <n v="8537"/>
        <n v="266"/>
        <n v="8077"/>
        <n v="5051"/>
        <n v="3407"/>
        <n v="47074"/>
        <n v="7344"/>
        <n v="678"/>
        <n v="1821"/>
        <n v="1026"/>
        <n v="6382.34"/>
        <n v="1174"/>
        <n v="42.25"/>
        <n v="3294.01"/>
        <n v="25174"/>
        <n v="2152"/>
        <n v="47"/>
        <n v="1803"/>
        <n v="41"/>
        <n v="243"/>
        <n v="2971"/>
        <n v="1431"/>
        <n v="165"/>
        <n v="732.5"/>
        <n v="255"/>
        <n v="31272.92"/>
        <n v="178.52"/>
        <n v="83"/>
        <n v="109"/>
        <n v="29"/>
        <n v="585"/>
        <n v="1438"/>
        <n v="270"/>
        <n v="9875"/>
        <n v="186"/>
        <n v="530"/>
        <n v="73"/>
        <n v="252"/>
        <n v="188"/>
        <n v="1155"/>
        <n v="2070.5"/>
        <n v="2871"/>
        <n v="979"/>
        <n v="1020"/>
        <n v="886"/>
        <n v="5875"/>
        <n v="42"/>
        <n v="23086"/>
        <n v="13180"/>
        <n v="8005"/>
        <n v="9111"/>
        <n v="9700"/>
        <n v="675"/>
        <n v="2945"/>
        <n v="290"/>
        <n v="21831"/>
        <n v="40280"/>
        <n v="13500"/>
        <n v="39137"/>
        <n v="37994"/>
        <n v="9121"/>
        <n v="2693"/>
        <n v="6029"/>
        <n v="6146.27"/>
        <n v="49811"/>
        <n v="16700"/>
        <n v="13383"/>
        <n v="13112"/>
        <n v="1035"/>
        <n v="17396"/>
        <n v="15530"/>
        <n v="6360"/>
        <n v="50863"/>
        <n v="1011"/>
        <n v="6645"/>
        <n v="2636"/>
        <n v="39304.01"/>
        <n v="20398"/>
        <n v="27189"/>
        <n v="15505"/>
        <n v="26024"/>
        <n v="15565"/>
        <n v="2451.0100000000002"/>
        <n v="11215"/>
        <n v="22197"/>
        <n v="1060"/>
        <n v="132"/>
        <n v="1937"/>
        <n v="116"/>
        <n v="210"/>
        <n v="178"/>
        <n v="241"/>
        <n v="2537"/>
        <n v="1691"/>
        <n v="2076"/>
        <n v="2405"/>
        <n v="2340"/>
        <n v="4275"/>
        <n v="3791"/>
        <n v="5222"/>
        <n v="60046"/>
        <n v="6108"/>
        <n v="4818"/>
        <n v="30383.32"/>
        <n v="13323"/>
        <n v="6071"/>
        <n v="35389.129999999997"/>
        <n v="16210"/>
        <n v="25577.56"/>
        <n v="2606"/>
        <n v="3751"/>
        <n v="2025"/>
        <n v="8152"/>
        <n v="1082"/>
        <n v="4170.17"/>
        <n v="9545"/>
        <n v="22396"/>
        <n v="20426"/>
        <n v="11472"/>
        <n v="7635"/>
        <n v="5300"/>
        <n v="4140"/>
        <n v="38743.839999999997"/>
        <n v="24321.1"/>
        <n v="3132.63"/>
        <n v="15918.65"/>
        <n v="10071"/>
        <n v="13864.17"/>
        <n v="16636.78"/>
        <n v="7750"/>
        <n v="18542"/>
        <n v="2110.5"/>
        <n v="2020"/>
        <n v="2033"/>
        <n v="1625"/>
        <n v="605"/>
        <n v="4018"/>
        <n v="3800"/>
        <n v="4371"/>
        <n v="1870"/>
        <n v="15335"/>
        <n v="610"/>
        <n v="2549"/>
        <n v="21905"/>
        <n v="2093"/>
        <n v="4340"/>
        <n v="4050"/>
        <n v="2055"/>
        <n v="2500"/>
        <n v="4559.13"/>
        <n v="15851"/>
        <n v="7793"/>
        <n v="71771"/>
        <n v="5757"/>
        <n v="1136"/>
        <n v="12879"/>
        <n v="80070"/>
        <n v="28"/>
        <n v="12446"/>
        <n v="2028"/>
        <n v="40404"/>
        <n v="11467"/>
        <n v="6130"/>
        <n v="876"/>
        <n v="503"/>
        <n v="6019"/>
        <n v="1332"/>
        <n v="4920"/>
        <n v="486"/>
        <n v="1130"/>
        <n v="1705"/>
        <n v="1748"/>
        <n v="408"/>
        <n v="7873"/>
        <n v="3417"/>
        <n v="14303"/>
        <n v="4940"/>
        <n v="84947"/>
        <n v="24691"/>
        <n v="991"/>
        <n v="3317"/>
        <n v="17590"/>
        <n v="51149"/>
        <n v="5666"/>
        <n v="7219"/>
        <n v="2555"/>
        <n v="5985"/>
        <n v="10210"/>
        <n v="5202.5"/>
        <n v="20253"/>
        <n v="13614"/>
        <n v="1336"/>
        <n v="1563"/>
        <n v="3067"/>
        <n v="6215.56"/>
        <n v="2506"/>
        <n v="3350"/>
        <n v="764"/>
        <n v="2598"/>
        <n v="7559"/>
        <n v="1091"/>
        <n v="49830"/>
        <n v="7520"/>
        <n v="9486.69"/>
        <n v="5713"/>
        <n v="5535"/>
        <n v="34090.629999999997"/>
        <n v="1555"/>
        <n v="7495"/>
        <n v="620"/>
        <n v="10501"/>
        <n v="6853"/>
        <n v="9342"/>
        <n v="4067"/>
        <n v="11160"/>
        <n v="5355"/>
        <n v="8349"/>
        <n v="4673"/>
        <n v="4343"/>
        <n v="8832.49"/>
        <n v="875"/>
        <n v="5465"/>
        <n v="6740.37"/>
        <n v="727"/>
        <n v="3055"/>
        <n v="551"/>
        <n v="2841"/>
        <n v="10235"/>
        <n v="916"/>
        <n v="3916"/>
        <n v="6438"/>
        <n v="11385"/>
        <n v="4826"/>
        <n v="11353"/>
        <n v="586"/>
        <n v="12413"/>
        <n v="2729"/>
        <n v="4103"/>
        <n v="7"/>
        <n v="320"/>
        <n v="445"/>
        <n v="1527"/>
        <n v="419"/>
        <n v="5431"/>
        <n v="805"/>
        <n v="8190"/>
        <n v="77"/>
        <n v="807"/>
        <n v="145"/>
        <n v="15186.69"/>
        <n v="4340.7"/>
        <n v="8160"/>
        <n v="136924.35"/>
        <n v="17260.37"/>
        <n v="46032"/>
        <n v="9725"/>
        <n v="47978"/>
        <n v="1877"/>
        <n v="33229"/>
        <n v="34676"/>
        <n v="1807.74"/>
        <n v="3368"/>
        <n v="28300.45"/>
        <n v="39693.279999999999"/>
        <n v="33393"/>
        <n v="590807.11"/>
        <n v="2198"/>
        <n v="58520.2"/>
        <n v="48"/>
        <n v="895"/>
        <n v="57"/>
        <n v="701"/>
        <n v="86492"/>
        <n v="22318"/>
        <n v="4045.93"/>
        <n v="18066"/>
        <n v="16573"/>
        <n v="1671"/>
        <n v="2580"/>
        <n v="20491"/>
        <n v="21637.22"/>
        <n v="16165.6"/>
        <n v="15651"/>
        <n v="19557"/>
        <n v="12001.5"/>
        <n v="26619"/>
        <n v="471567"/>
        <n v="18472"/>
        <n v="24297"/>
        <n v="30805"/>
        <n v="9302.75"/>
        <n v="18625"/>
        <n v="40055"/>
        <n v="60450.1"/>
        <n v="23096"/>
        <n v="6210"/>
        <n v="4524.1499999999996"/>
        <n v="27675"/>
        <n v="3865.55"/>
        <n v="8447"/>
        <n v="19129"/>
        <n v="47189"/>
        <n v="4135"/>
        <n v="24201"/>
        <n v="65313"/>
        <n v="31330"/>
        <n v="5297"/>
        <n v="30037.01"/>
        <n v="21588"/>
        <n v="7184"/>
        <n v="27197.22"/>
        <n v="17680"/>
        <n v="2115"/>
        <n v="677"/>
        <n v="94"/>
        <n v="67"/>
        <n v="85"/>
        <n v="6375"/>
        <n v="3410"/>
        <n v="506"/>
        <n v="2291"/>
        <n v="650"/>
        <n v="93"/>
        <n v="1580"/>
        <n v="4092"/>
        <n v="367"/>
        <n v="2706.23"/>
        <n v="1502.5"/>
        <n v="2000.66"/>
        <n v="3419"/>
        <n v="6041.6"/>
        <n v="8080.33"/>
        <n v="14511"/>
        <n v="1215"/>
        <n v="1775"/>
        <n v="5437"/>
        <n v="1001"/>
        <n v="550"/>
        <n v="1015"/>
        <n v="5135"/>
        <n v="9130"/>
        <n v="10420"/>
        <n v="1576"/>
        <n v="6060"/>
        <n v="7019"/>
        <n v="758"/>
        <n v="1180"/>
        <n v="11650"/>
        <n v="8095"/>
        <n v="4037"/>
        <n v="6220"/>
        <n v="10610"/>
        <n v="15591"/>
        <n v="4065"/>
        <n v="10000"/>
        <n v="2010"/>
        <n v="4660"/>
        <n v="519"/>
        <n v="1050"/>
        <n v="1800"/>
        <n v="679.44"/>
        <n v="6235"/>
        <n v="10950"/>
        <n v="5540"/>
        <n v="2204"/>
        <n v="5236"/>
        <n v="2881"/>
        <n v="3822.33"/>
        <n v="2831"/>
        <n v="2015"/>
        <n v="4530"/>
        <n v="8711.52"/>
        <n v="1319"/>
        <n v="2143"/>
        <n v="7525.12"/>
        <n v="26233.45"/>
        <n v="7934"/>
        <n v="564"/>
        <n v="1003"/>
        <n v="8098"/>
        <n v="8211"/>
        <n v="1080"/>
        <n v="3060.22"/>
        <n v="4181"/>
        <n v="4022"/>
        <n v="4313"/>
        <n v="2795"/>
        <n v="2013.47"/>
        <n v="1920"/>
        <n v="2690"/>
        <n v="1374.16"/>
        <n v="3460"/>
        <n v="6700"/>
        <n v="1175"/>
        <n v="65924.38"/>
        <n v="760"/>
        <n v="8730"/>
        <n v="3125"/>
        <n v="1772"/>
        <n v="2400"/>
        <n v="635"/>
        <n v="10042"/>
        <n v="2390"/>
        <n v="1405"/>
        <n v="2526"/>
        <n v="216"/>
        <n v="5212"/>
        <n v="1302"/>
        <n v="487"/>
        <n v="34"/>
        <n v="1967"/>
        <n v="1395"/>
        <n v="225"/>
        <n v="2196"/>
        <n v="855"/>
        <n v="22"/>
        <n v="2175"/>
        <n v="6515"/>
        <n v="7981"/>
        <n v="22215"/>
        <n v="9446"/>
        <n v="64974"/>
        <n v="12410.5"/>
        <n v="10081"/>
        <n v="10290"/>
        <n v="3122"/>
        <n v="16200"/>
        <n v="9395"/>
        <n v="5655.6"/>
        <n v="5800"/>
        <n v="1147"/>
        <n v="5330"/>
        <n v="8272"/>
        <n v="155"/>
        <n v="885"/>
        <n v="12229"/>
        <n v="2156"/>
        <n v="7433.48"/>
        <n v="2286"/>
        <n v="187"/>
        <n v="1081"/>
        <n v="13846"/>
        <n v="858"/>
        <n v="1148"/>
        <n v="21158"/>
        <n v="651"/>
        <n v="995"/>
        <n v="3986"/>
        <n v="11923"/>
        <n v="1417"/>
        <n v="5422"/>
        <n v="9477"/>
        <n v="1988"/>
        <n v="4853"/>
        <n v="905"/>
        <n v="1533"/>
        <n v="1636"/>
        <n v="107"/>
        <n v="15281"/>
        <n v="997"/>
        <n v="10846"/>
        <n v="4190"/>
        <n v="6755"/>
        <n v="2182"/>
        <n v="69.83"/>
        <n v="9460"/>
        <n v="2355"/>
        <n v="1697"/>
        <n v="5390"/>
        <n v="5452"/>
        <n v="8191"/>
        <n v="591"/>
        <n v="11594"/>
        <n v="865"/>
        <n v="5902"/>
        <n v="509"/>
        <n v="9419"/>
        <n v="1707"/>
        <n v="3372.25"/>
        <n v="811"/>
        <n v="3002"/>
        <n v="2101"/>
        <n v="8053"/>
        <n v="20032"/>
        <n v="2500.25"/>
        <n v="15230"/>
        <n v="1030"/>
        <n v="11805"/>
        <n v="10017"/>
        <n v="1841"/>
        <n v="1001.49"/>
        <n v="2053"/>
        <n v="980"/>
        <n v="2035"/>
        <n v="2505"/>
        <n v="12400.61"/>
        <n v="1521"/>
        <n v="20689"/>
        <n v="3022"/>
        <n v="3221"/>
        <n v="9137"/>
        <n v="1301"/>
        <n v="17545"/>
        <n v="815"/>
        <n v="15318.55"/>
        <n v="13480.16"/>
        <n v="6041.55"/>
        <n v="3955"/>
        <n v="2788"/>
        <n v="1217"/>
        <n v="361"/>
        <n v="4666"/>
        <n v="36"/>
        <n v="1004"/>
        <n v="3453.69"/>
        <n v="3380"/>
        <n v="1047"/>
        <n v="5322"/>
        <n v="1225"/>
        <n v="3335"/>
        <n v="4152"/>
        <n v="17350.13"/>
        <n v="10555"/>
        <n v="683"/>
        <n v="2600"/>
        <n v="1145"/>
        <n v="559"/>
        <n v="6506"/>
        <n v="1445"/>
        <n v="2734.11"/>
        <n v="2670"/>
        <n v="1398"/>
        <n v="21380"/>
        <n v="433"/>
        <n v="4939"/>
        <n v="33486"/>
        <n v="2965"/>
        <n v="637"/>
        <n v="102"/>
        <n v="205025"/>
        <n v="237"/>
        <n v="4303"/>
        <n v="2052"/>
        <n v="2311"/>
        <n v="3432"/>
        <n v="1655"/>
        <n v="2930.69"/>
        <n v="2630"/>
        <n v="3210"/>
        <n v="1270"/>
        <n v="2412.02"/>
        <n v="5617"/>
        <n v="10346"/>
        <n v="6181"/>
        <n v="2710"/>
        <n v="8739.01"/>
        <n v="1123.47"/>
        <n v="17390"/>
        <n v="11070"/>
        <n v="1111"/>
        <n v="315295.89"/>
        <n v="8306.42"/>
        <n v="170525"/>
        <n v="315222.2"/>
        <n v="348018"/>
        <n v="11231"/>
        <n v="805.07"/>
        <n v="800211"/>
        <n v="53001.3"/>
        <n v="96248.960000000006"/>
        <n v="106222"/>
        <n v="69465.33"/>
        <n v="33892"/>
        <n v="349474"/>
        <n v="167410.01999999999"/>
        <n v="176420"/>
        <n v="50251.41"/>
        <n v="100490.02"/>
        <n v="15673.44"/>
        <n v="82532"/>
        <n v="110538.12"/>
        <n v="19292.5"/>
        <n v="24108"/>
        <n v="231543.12"/>
        <n v="13114"/>
        <n v="206743.09"/>
        <n v="74026"/>
        <n v="142483"/>
        <n v="115816"/>
        <n v="56590"/>
        <n v="1052110.8700000001"/>
        <n v="16862"/>
        <n v="508525.01"/>
        <n v="75099.199999999997"/>
        <n v="33393.339999999997"/>
        <n v="13864"/>
        <n v="201165"/>
        <n v="513422.57"/>
        <n v="229802.31"/>
        <n v="177412.01"/>
        <n v="381"/>
        <n v="1419"/>
        <n v="3172"/>
        <n v="2336"/>
        <n v="78"/>
        <n v="655"/>
        <n v="236"/>
        <n v="625"/>
        <n v="210171"/>
        <n v="108397.11"/>
        <n v="1560"/>
        <n v="117210.24000000001"/>
        <n v="37104.03"/>
        <n v="123920"/>
        <n v="11570.92"/>
        <n v="1839"/>
        <n v="152579"/>
        <n v="96015.9"/>
        <n v="409782"/>
        <n v="11745"/>
        <n v="791862"/>
        <n v="2344134.67"/>
        <n v="8136.01"/>
        <n v="92154.22"/>
        <n v="31275.599999999999"/>
        <n v="66458.23"/>
        <n v="193963.9"/>
        <n v="2885"/>
        <n v="14055"/>
        <n v="125137"/>
        <n v="161459"/>
        <n v="23414"/>
        <n v="160920"/>
        <n v="33370.769999999997"/>
        <n v="120249"/>
        <n v="3785"/>
        <n v="9030"/>
        <n v="74134"/>
        <n v="60175"/>
        <n v="76047"/>
        <n v="44669"/>
        <n v="301719.59000000003"/>
        <n v="168829.14"/>
        <n v="39500.5"/>
        <n v="30047.64"/>
        <n v="33641"/>
        <n v="170271"/>
        <n v="7445.14"/>
        <n v="17277"/>
        <n v="12353"/>
        <n v="7011"/>
        <n v="16232"/>
        <n v="40140.01"/>
        <n v="12110"/>
        <n v="100939"/>
        <n v="126082.45"/>
        <n v="60095.35"/>
        <n v="47327"/>
        <n v="10429"/>
        <n v="176524"/>
        <n v="39757"/>
        <n v="10045"/>
        <n v="76726"/>
        <n v="30334.83"/>
        <n v="4308"/>
        <n v="43037"/>
        <n v="49100"/>
        <n v="5396"/>
        <n v="114977"/>
        <n v="5922"/>
        <n v="500784.27"/>
        <n v="79686.05"/>
        <n v="4372"/>
        <n v="628"/>
        <n v="26305.97"/>
        <n v="64203.33"/>
        <n v="396659"/>
        <n v="56146"/>
        <n v="79173"/>
        <n v="152604.29999999999"/>
        <n v="615"/>
        <n v="167820.6"/>
        <n v="972594.99"/>
        <n v="57754"/>
        <n v="26241"/>
        <n v="28817"/>
        <n v="5078"/>
        <n v="4010"/>
        <n v="1661"/>
        <n v="3250"/>
        <n v="7412"/>
        <n v="4028"/>
        <n v="1553"/>
        <n v="3465.32"/>
        <n v="3010.01"/>
        <n v="9203.23"/>
        <n v="21684.2"/>
        <n v="6077"/>
        <n v="1537"/>
        <n v="4219"/>
        <n v="6020"/>
        <n v="3971"/>
        <n v="820"/>
        <n v="2265"/>
        <n v="1360"/>
        <n v="11364"/>
        <n v="1036"/>
        <n v="5080"/>
        <n v="2154.66"/>
        <n v="17170"/>
        <n v="4261"/>
        <n v="2007"/>
        <n v="7340"/>
        <n v="5235"/>
        <n v="3385"/>
        <n v="48434"/>
        <n v="1773"/>
        <n v="1346.11"/>
        <n v="8070.43"/>
        <n v="284"/>
        <n v="852"/>
        <n v="8076"/>
        <n v="2112.9899999999998"/>
        <n v="16"/>
        <n v="104"/>
        <n v="478"/>
        <n v="47.69"/>
        <n v="14203"/>
        <n v="128"/>
        <n v="1626"/>
        <n v="607"/>
        <n v="4565"/>
        <n v="2716"/>
        <n v="405"/>
        <n v="118"/>
        <n v="1493"/>
        <n v="21144"/>
        <n v="19770.11"/>
        <n v="463"/>
        <n v="5052"/>
        <n v="3305"/>
        <n v="5645"/>
        <n v="3466"/>
        <n v="2932"/>
        <n v="21884.69"/>
        <n v="633"/>
        <n v="4243"/>
        <n v="5331"/>
        <n v="4119"/>
        <n v="1750"/>
        <n v="6301"/>
        <n v="2503"/>
        <n v="34660"/>
        <n v="1614"/>
        <n v="5359.21"/>
        <n v="3062"/>
        <n v="15725"/>
        <n v="8807"/>
        <n v="28474"/>
        <n v="92848.5"/>
        <n v="21935"/>
        <n v="202928.5"/>
        <n v="22645"/>
        <n v="6039"/>
        <n v="35076"/>
        <n v="898"/>
        <n v="129748.82"/>
        <n v="67856"/>
        <n v="53737"/>
        <n v="15937"/>
        <n v="285309.33"/>
        <n v="53157"/>
        <n v="13228"/>
        <n v="10843"/>
        <n v="420.99"/>
        <n v="28167.25"/>
        <n v="2191"/>
        <n v="1993"/>
        <n v="1140"/>
        <n v="1016"/>
        <n v="754"/>
        <n v="4457"/>
        <n v="4890"/>
        <n v="6863"/>
        <n v="1755.01"/>
        <n v="860"/>
        <n v="317"/>
        <n v="2456.66"/>
        <n v="3540"/>
        <n v="8109"/>
        <n v="813"/>
        <n v="20631"/>
        <n v="24315"/>
        <n v="198415.01"/>
        <n v="19523.310000000001"/>
        <n v="20459"/>
        <n v="11744.9"/>
        <n v="13704.33"/>
        <n v="10706"/>
        <n v="30303.24"/>
        <n v="24790"/>
        <n v="8301"/>
        <n v="1165"/>
        <n v="19931"/>
        <n v="15039"/>
        <n v="63527"/>
        <n v="5496"/>
        <n v="32006.67"/>
        <n v="13534"/>
        <n v="8064"/>
        <n v="136009.76"/>
        <n v="9302.5"/>
        <n v="18851"/>
        <n v="105881"/>
        <n v="19324"/>
        <n v="7505"/>
        <n v="5907"/>
        <n v="243778"/>
        <n v="11428.19"/>
        <n v="24505"/>
        <n v="9015"/>
        <n v="2299"/>
        <n v="11323"/>
        <n v="1069"/>
        <n v="15903.5"/>
        <n v="3223"/>
        <n v="18671"/>
        <n v="8173"/>
        <n v="7795"/>
        <n v="5087"/>
        <n v="8666"/>
        <n v="10802"/>
        <n v="597"/>
        <n v="4804"/>
        <n v="76105"/>
        <n v="28728"/>
        <n v="45041"/>
        <n v="180062"/>
        <n v="56618"/>
        <n v="13566"/>
        <n v="5509"/>
        <n v="2990"/>
        <n v="2650.5"/>
        <n v="4856"/>
        <n v="11992"/>
        <n v="5414"/>
        <n v="1538"/>
        <n v="39550.5"/>
        <n v="555"/>
        <n v="1390"/>
        <n v="3025.66"/>
        <n v="6373.27"/>
        <n v="3641"/>
        <n v="1501"/>
        <n v="5398.99"/>
        <n v="1611"/>
        <n v="1561"/>
        <n v="4320"/>
        <n v="2145.0100000000002"/>
        <n v="920"/>
        <n v="7304.04"/>
        <n v="1503"/>
        <n v="10435"/>
        <n v="1006"/>
        <n v="31522"/>
        <n v="1050.5"/>
        <n v="810"/>
        <n v="6680.22"/>
        <n v="3925"/>
        <n v="7053.61"/>
        <n v="6042.02"/>
        <n v="18221"/>
        <n v="3736.55"/>
        <n v="2095.2600000000002"/>
        <n v="50653.11"/>
        <n v="6400.47"/>
        <n v="79335.360000000001"/>
        <n v="9370"/>
        <n v="3236"/>
        <n v="8792.02"/>
        <n v="1883.64"/>
        <n v="2565"/>
        <n v="15606.4"/>
        <n v="416"/>
        <n v="6053"/>
        <n v="3231"/>
        <n v="5433"/>
        <n v="4130"/>
        <n v="108"/>
        <n v="184133.01"/>
        <n v="25445"/>
        <n v="26480"/>
        <n v="35848"/>
        <n v="11545.1"/>
        <n v="26577"/>
        <n v="4078"/>
        <n v="25568"/>
        <n v="104146.51"/>
        <n v="13279"/>
        <n v="15171.5"/>
        <n v="73552"/>
        <n v="42311"/>
        <n v="39"/>
        <n v="1101"/>
        <n v="670"/>
        <n v="326.33"/>
        <n v="1571"/>
        <n v="788"/>
        <n v="201"/>
        <n v="202"/>
        <n v="1126"/>
        <n v="1345"/>
        <n v="5557"/>
        <n v="2501"/>
        <n v="1224"/>
        <n v="8091"/>
        <n v="30226"/>
        <n v="40502.99"/>
        <n v="3258"/>
        <n v="8640"/>
        <n v="8399"/>
        <n v="10680"/>
        <n v="10800"/>
        <n v="15230.03"/>
        <n v="11545"/>
        <n v="801"/>
        <n v="4641"/>
        <n v="35296"/>
        <n v="546"/>
        <n v="2713"/>
        <n v="23530"/>
        <n v="30675"/>
        <n v="8567"/>
        <n v="7785"/>
        <n v="3321.25"/>
        <n v="1261"/>
        <n v="1185"/>
        <n v="2144.34"/>
        <n v="1364"/>
        <n v="1031.6400000000001"/>
        <n v="10182.02"/>
        <n v="5000.18"/>
        <n v="2618"/>
        <n v="3360.72"/>
        <n v="1285"/>
        <n v="10200"/>
        <n v="400.33"/>
        <n v="4516.4399999999996"/>
        <n v="1251"/>
        <n v="4176.1099999999997"/>
        <n v="797"/>
        <n v="1500.76"/>
        <n v="3201"/>
        <n v="4678.5"/>
        <n v="516"/>
        <n v="25740"/>
        <n v="1515.08"/>
        <n v="1913.05"/>
        <n v="4510.8599999999997"/>
        <n v="1056"/>
        <n v="8105"/>
        <n v="680"/>
        <n v="281"/>
        <n v="86"/>
        <n v="930"/>
        <n v="1767"/>
        <n v="13685.99"/>
        <n v="1408"/>
        <n v="7620"/>
        <n v="8026"/>
        <n v="4518"/>
        <n v="4085"/>
        <n v="4289.99"/>
        <n v="6257"/>
        <n v="6500"/>
        <n v="5045"/>
        <n v="8300"/>
        <n v="2100"/>
        <n v="20755"/>
        <n v="1100"/>
        <n v="20343.169999999998"/>
        <n v="10025"/>
        <n v="2585"/>
        <n v="3746"/>
        <n v="725"/>
        <n v="391"/>
        <n v="5041"/>
        <n v="3906"/>
        <n v="3910"/>
        <n v="6592"/>
        <n v="6111"/>
        <n v="6555"/>
        <n v="3775.5"/>
        <n v="3195"/>
        <n v="2333"/>
        <n v="3684"/>
        <n v="2147"/>
        <n v="786"/>
        <n v="1066"/>
        <n v="1361"/>
        <n v="890"/>
        <n v="3003"/>
        <n v="59"/>
        <n v="277"/>
        <n v="1825"/>
        <n v="8256"/>
        <n v="1170"/>
        <n v="3307"/>
        <n v="39131"/>
        <n v="20843.599999999999"/>
        <n v="107421.57"/>
        <n v="12106"/>
        <n v="32616"/>
        <n v="17914"/>
        <n v="106330.39"/>
        <n v="32172.66"/>
        <n v="306970"/>
        <n v="17176.13"/>
        <n v="7576"/>
        <n v="10710"/>
        <n v="3397"/>
        <n v="28633.5"/>
        <n v="4388"/>
        <n v="15808"/>
        <n v="1884"/>
        <n v="93374"/>
        <n v="21882"/>
        <n v="1967.76"/>
        <n v="2280"/>
        <n v="110353.65"/>
        <n v="1434"/>
        <n v="2800"/>
        <n v="970"/>
        <n v="926"/>
        <n v="6387"/>
        <n v="3158"/>
        <n v="22933.05"/>
        <n v="1466"/>
        <n v="17731"/>
        <n v="986"/>
        <n v="11500"/>
        <n v="1873"/>
        <n v="831"/>
        <n v="353"/>
        <n v="492"/>
        <n v="3170"/>
        <n v="335597.31"/>
        <n v="42086.42"/>
        <n v="124"/>
        <n v="358"/>
        <n v="5233"/>
        <n v="5876"/>
        <n v="3155"/>
        <n v="17155"/>
        <n v="5621.38"/>
        <n v="91"/>
        <n v="1333"/>
        <n v="19"/>
        <n v="5145"/>
        <n v="21360"/>
        <n v="20919.25"/>
        <n v="18100"/>
        <n v="4310"/>
        <n v="15929.51"/>
        <n v="1660"/>
        <n v="2495"/>
        <n v="2836"/>
        <n v="3319"/>
        <n v="11032"/>
        <n v="21994"/>
        <n v="1897"/>
        <n v="1058"/>
        <n v="3415"/>
        <n v="276"/>
        <n v="1698"/>
        <n v="74"/>
        <n v="8586"/>
        <n v="71"/>
        <n v="3390"/>
        <n v="6061"/>
        <n v="26.01"/>
        <n v="3441"/>
        <n v="41500"/>
        <n v="1739"/>
        <n v="39304"/>
        <n v="28067.57"/>
        <n v="46643.07"/>
        <n v="50803"/>
        <n v="92340.21"/>
        <n v="3938"/>
        <n v="7226"/>
        <n v="153362"/>
        <n v="29089"/>
        <n v="31754.69"/>
        <n v="11998.01"/>
        <n v="30026"/>
        <n v="18645"/>
        <n v="6530"/>
        <n v="29531"/>
        <n v="10965"/>
        <n v="12627"/>
        <n v="16806"/>
        <n v="7326.88"/>
        <n v="57817"/>
        <n v="105745"/>
        <n v="49321"/>
        <n v="30274"/>
        <n v="7833"/>
        <n v="45979.01"/>
        <n v="31291"/>
        <n v="14190"/>
        <n v="53769"/>
        <n v="22603"/>
        <n v="7336.01"/>
        <n v="9832"/>
        <n v="73818.240000000005"/>
        <n v="7397"/>
        <n v="4225"/>
        <n v="731"/>
        <n v="835"/>
        <n v="1751"/>
        <n v="1048"/>
        <n v="1002"/>
        <n v="2082.25"/>
        <n v="1316"/>
        <n v="5234"/>
        <n v="2946"/>
        <n v="1197"/>
        <n v="3035"/>
        <n v="3160"/>
        <n v="11056.75"/>
        <n v="924"/>
        <n v="8211.61"/>
        <n v="5070"/>
        <n v="5831.74"/>
        <n v="666"/>
        <n v="12795"/>
        <n v="1150"/>
        <n v="440"/>
        <n v="3363"/>
        <n v="4511"/>
        <n v="2560"/>
        <n v="2705"/>
        <n v="10027"/>
        <n v="5665"/>
        <n v="3572.12"/>
        <n v="1616"/>
        <n v="4247"/>
        <n v="780"/>
        <n v="10603"/>
        <n v="5240"/>
        <n v="272"/>
        <n v="2155"/>
        <n v="9536"/>
        <n v="2663"/>
        <n v="3320"/>
        <n v="2867.99"/>
        <n v="2923"/>
        <n v="1870.99"/>
        <n v="485"/>
        <n v="3900"/>
        <n v="2366"/>
        <n v="311"/>
        <n v="417"/>
        <n v="146"/>
        <n v="7500"/>
        <n v="504"/>
        <n v="6301.76"/>
        <n v="953"/>
        <n v="271"/>
        <n v="63"/>
        <n v="1908"/>
        <n v="185"/>
        <n v="1142"/>
        <n v="23"/>
        <n v="316"/>
        <n v="3405"/>
        <n v="622"/>
        <n v="565"/>
        <n v="264"/>
        <n v="657"/>
        <n v="2030"/>
        <n v="611"/>
        <n v="437"/>
        <n v="1362"/>
        <n v="671"/>
        <n v="129"/>
        <n v="25800"/>
        <n v="46100.69"/>
        <n v="3750"/>
        <n v="8165.55"/>
        <n v="10092"/>
        <n v="795"/>
        <n v="2569"/>
        <n v="3531"/>
        <n v="1280"/>
        <n v="4055"/>
        <n v="8230"/>
        <n v="40850"/>
        <n v="1072"/>
        <n v="1096"/>
        <n v="1605"/>
        <n v="1322"/>
        <n v="5481"/>
        <n v="1218"/>
        <n v="10685"/>
        <n v="5035.6899999999996"/>
        <n v="1635"/>
        <n v="11363"/>
        <n v="5696"/>
        <n v="3710"/>
        <n v="3205"/>
        <n v="2107"/>
        <n v="8740"/>
        <n v="5100"/>
        <n v="8010"/>
        <n v="971"/>
        <n v="3275"/>
        <n v="5157"/>
        <n v="5103"/>
        <n v="169985.91"/>
        <n v="25088"/>
        <n v="2532"/>
        <n v="27600.2"/>
        <n v="35307"/>
        <n v="8780"/>
        <n v="3135"/>
        <n v="1373.24"/>
        <n v="15744"/>
        <n v="60180"/>
        <n v="10373"/>
        <n v="51514.5"/>
        <n v="22991.01"/>
        <n v="7595.43"/>
        <n v="45126"/>
        <n v="12772.6"/>
        <n v="8620"/>
        <n v="29939"/>
        <n v="371"/>
        <n v="4685"/>
        <n v="15696"/>
        <n v="28276"/>
        <n v="3508"/>
        <n v="8722"/>
        <n v="23285"/>
        <n v="4230"/>
        <n v="18185"/>
        <n v="7040"/>
        <n v="5221"/>
        <n v="10088"/>
        <n v="721"/>
        <n v="12321"/>
        <n v="7555"/>
        <n v="1290"/>
        <n v="52576"/>
        <n v="8401"/>
        <n v="32903"/>
        <n v="1272"/>
        <n v="4396"/>
        <n v="112536"/>
        <n v="27196.71"/>
        <n v="31683"/>
        <n v="1005"/>
        <n v="21742.78"/>
        <n v="3225"/>
        <n v="9170"/>
        <n v="16501"/>
        <n v="13121"/>
        <n v="5308.26"/>
        <n v="15077"/>
        <n v="745"/>
        <n v="8320"/>
        <n v="827"/>
        <n v="451"/>
        <n v="6684"/>
        <n v="587"/>
        <n v="8471"/>
        <n v="41950"/>
        <n v="334"/>
        <n v="7173"/>
        <n v="645"/>
        <n v="1296"/>
        <n v="11226"/>
        <n v="2103"/>
        <n v="470"/>
        <n v="5854"/>
        <n v="11432"/>
        <n v="796"/>
        <n v="1183.19"/>
        <n v="910"/>
        <n v="1715"/>
        <n v="1758"/>
        <n v="278"/>
        <n v="1827"/>
        <n v="6258"/>
        <n v="2476"/>
        <n v="7905"/>
        <n v="6633"/>
        <n v="5328"/>
        <n v="521"/>
        <n v="85192"/>
        <n v="16291"/>
        <n v="540"/>
        <n v="162"/>
        <n v="639"/>
        <n v="96"/>
        <n v="258"/>
        <n v="7540"/>
        <n v="5250"/>
        <n v="23505"/>
        <n v="2361"/>
        <n v="3535"/>
        <n v="3514"/>
        <n v="2331"/>
        <n v="10067.5"/>
        <n v="9425.23"/>
        <n v="5600"/>
        <n v="5700"/>
        <n v="2002.22"/>
        <n v="4569"/>
        <n v="2102"/>
        <n v="5086"/>
        <n v="14450"/>
        <n v="2669"/>
        <n v="1220"/>
        <n v="56079.83"/>
        <n v="3485"/>
        <n v="3105"/>
        <n v="8241"/>
        <n v="2245"/>
        <n v="7617"/>
        <n v="2300"/>
        <n v="3034"/>
        <n v="5478"/>
        <n v="2935"/>
        <n v="2576"/>
        <n v="4794.82"/>
        <n v="1437"/>
        <n v="7062"/>
        <n v="4610"/>
        <n v="3270"/>
        <n v="17444"/>
        <n v="6780"/>
        <n v="2726"/>
        <n v="5175"/>
        <n v="11335.7"/>
        <n v="3773"/>
        <n v="27541"/>
        <n v="5050"/>
        <n v="6007"/>
        <n v="12256"/>
        <n v="35123"/>
        <n v="12252"/>
        <n v="20022"/>
        <n v="15126"/>
        <n v="4137"/>
        <n v="3120"/>
        <n v="3395"/>
        <n v="30610"/>
        <n v="2047"/>
        <n v="7164"/>
        <n v="21573"/>
        <n v="2857"/>
        <n v="1610"/>
        <n v="1312"/>
        <n v="5940"/>
        <n v="4015.71"/>
        <n v="15481"/>
        <n v="20120"/>
        <n v="35275.64"/>
        <n v="3145"/>
        <n v="6208.98"/>
        <n v="9801"/>
        <n v="12730.42"/>
        <n v="8227"/>
        <n v="1647"/>
        <n v="21904"/>
        <n v="11122"/>
        <n v="2646.5"/>
        <n v="12095"/>
        <n v="5771"/>
        <n v="25388"/>
        <n v="2876"/>
        <n v="20365"/>
        <n v="13163.5"/>
        <n v="12806"/>
        <n v="2125.9899999999998"/>
        <n v="7365"/>
        <n v="24418.6"/>
        <n v="5462"/>
        <n v="3315"/>
        <n v="12571"/>
        <n v="2804.16"/>
        <n v="2575"/>
        <n v="4428"/>
        <n v="7877"/>
        <n v="15315"/>
        <n v="8120"/>
        <n v="1950"/>
        <n v="15443"/>
        <n v="4296"/>
        <n v="15705"/>
        <n v="1805"/>
        <n v="5258"/>
        <n v="5430"/>
        <n v="6628"/>
        <n v="2060"/>
        <n v="31820.5"/>
        <n v="838"/>
        <n v="3048"/>
        <n v="5604"/>
        <n v="15265"/>
        <n v="10026.49"/>
        <n v="665.21"/>
        <n v="2424"/>
        <n v="7670"/>
        <n v="710"/>
        <n v="720.01"/>
        <n v="2161"/>
        <n v="5504"/>
        <n v="10173"/>
        <n v="3486"/>
        <n v="4004"/>
        <n v="8685"/>
        <n v="2086"/>
        <n v="15677.5"/>
        <n v="4081"/>
        <n v="1066.8"/>
        <n v="558"/>
        <n v="6505"/>
        <n v="2321"/>
        <n v="4400"/>
        <n v="11747.18"/>
        <n v="1115"/>
        <n v="2512"/>
        <n v="2525"/>
        <n v="537"/>
        <n v="1259"/>
        <n v="1525"/>
        <n v="450"/>
        <n v="8110"/>
        <n v="2635"/>
        <n v="1168"/>
        <n v="1594"/>
        <n v="3660"/>
        <n v="5366"/>
        <n v="5016"/>
        <n v="2755"/>
        <n v="15327"/>
        <n v="8348"/>
        <n v="4145"/>
        <n v="1650"/>
        <n v="2389"/>
        <n v="5516"/>
        <n v="1534"/>
        <n v="3655"/>
        <n v="5055"/>
        <n v="5376"/>
        <n v="3058"/>
        <n v="2210"/>
        <n v="10299"/>
        <n v="4250"/>
        <n v="9124"/>
        <n v="5673"/>
        <n v="1090"/>
        <n v="7860"/>
        <n v="3178"/>
        <n v="1105"/>
        <n v="1046"/>
        <n v="5195"/>
        <n v="1766"/>
        <n v="3730"/>
        <n v="8001"/>
        <n v="8084"/>
        <n v="592"/>
        <n v="2073"/>
        <n v="3133"/>
        <n v="4090"/>
        <n v="3526"/>
        <n v="1955"/>
        <n v="6000.66"/>
        <n v="3506"/>
        <n v="1557"/>
        <n v="11450"/>
        <n v="1536"/>
        <n v="1587"/>
        <n v="783"/>
        <n v="4443"/>
        <n v="10041"/>
        <n v="2954"/>
        <n v="16465"/>
        <n v="481.5"/>
        <n v="10031"/>
        <n v="2142"/>
        <n v="1055"/>
        <n v="618"/>
        <n v="3255"/>
        <n v="15535"/>
        <n v="4784"/>
        <n v="1700.01"/>
        <n v="4035"/>
        <n v="2930"/>
        <n v="966"/>
        <n v="10115"/>
        <n v="3273"/>
        <n v="6215"/>
        <n v="30891.1"/>
        <n v="2170.9899999999998"/>
        <n v="2193"/>
        <n v="9525"/>
        <n v="1120"/>
        <n v="5295"/>
        <n v="2605"/>
        <n v="1616.14"/>
        <n v="5260.92"/>
        <n v="1855"/>
        <n v="867"/>
        <n v="1078"/>
        <n v="2305"/>
        <n v="1365"/>
        <n v="658"/>
        <n v="1532"/>
        <n v="385"/>
        <n v="705"/>
        <n v="10065"/>
        <n v="5739"/>
        <n v="2804"/>
        <n v="1216"/>
        <n v="631"/>
        <n v="950"/>
        <n v="695"/>
        <n v="505"/>
        <n v="10338"/>
        <n v="5116.18"/>
        <n v="4450"/>
        <n v="12178"/>
        <n v="3175"/>
        <n v="1073"/>
        <n v="2041"/>
        <n v="4900"/>
        <n v="340"/>
        <n v="312"/>
        <n v="2257"/>
        <n v="1918"/>
        <n v="2140"/>
        <n v="11880"/>
        <n v="4150"/>
        <n v="5358"/>
        <n v="2856"/>
        <n v="4656"/>
        <n v="3636"/>
        <n v="5635"/>
        <n v="1275"/>
        <n v="791"/>
        <n v="4000.22"/>
        <n v="5343"/>
        <n v="3732"/>
        <n v="1690"/>
        <n v="2110"/>
        <n v="1063"/>
        <n v="4216"/>
        <n v="2689"/>
        <n v="2594"/>
        <n v="10440"/>
        <n v="3190"/>
        <n v="1518"/>
        <n v="3080"/>
        <n v="1650.69"/>
        <n v="593"/>
        <n v="4546"/>
        <n v="10156"/>
        <n v="3366"/>
        <n v="7015"/>
        <n v="1669"/>
        <n v="660"/>
        <n v="2750"/>
        <n v="7810"/>
        <n v="2063"/>
        <n v="718"/>
        <n v="369"/>
        <n v="1260"/>
        <n v="5623"/>
        <n v="251"/>
        <n v="1125"/>
        <n v="40043.25"/>
        <n v="2620"/>
        <n v="1527.5"/>
        <n v="773"/>
        <n v="5845"/>
        <n v="5671.11"/>
        <n v="100036"/>
        <n v="3470"/>
        <n v="469"/>
        <n v="527.45000000000005"/>
        <n v="2095"/>
        <n v="1088"/>
        <n v="1110"/>
        <n v="5024"/>
        <n v="2287"/>
        <n v="1831"/>
        <n v="3084"/>
        <n v="6155"/>
        <n v="10133"/>
        <n v="1500.2"/>
        <n v="2870"/>
        <n v="3465"/>
        <n v="8207"/>
        <n v="5003"/>
        <n v="2545"/>
        <n v="3081"/>
        <n v="1010"/>
        <n v="2087"/>
        <n v="4002"/>
        <n v="3908"/>
        <n v="580"/>
        <n v="3005"/>
        <n v="1623"/>
        <n v="7220"/>
        <n v="2520"/>
        <n v="880"/>
        <n v="11045"/>
        <n v="3292"/>
        <n v="1000.99"/>
        <n v="3148"/>
        <n v="4073"/>
        <n v="8725"/>
        <n v="1762"/>
        <n v="3185"/>
        <n v="1276"/>
        <n v="40153"/>
        <n v="752"/>
        <n v="2616"/>
        <n v="5813"/>
        <n v="5291"/>
        <n v="2215"/>
        <n v="3061"/>
        <n v="3330"/>
        <n v="8114"/>
        <n v="714"/>
        <n v="3095.11"/>
        <n v="1382"/>
        <n v="3530"/>
        <n v="3046"/>
        <n v="4545"/>
        <n v="12348.5"/>
        <n v="2202"/>
        <n v="3383"/>
        <n v="1119"/>
        <n v="4176"/>
        <n v="3880"/>
        <n v="1043"/>
        <n v="5285"/>
        <n v="355"/>
        <n v="5012.25"/>
        <n v="51184"/>
        <n v="3760"/>
        <n v="4005"/>
        <n v="2160"/>
        <n v="5526"/>
        <n v="606"/>
        <n v="1505"/>
        <n v="409.01"/>
        <n v="2925"/>
        <n v="1820"/>
        <n v="1082.5"/>
        <n v="1835"/>
        <n v="11530"/>
        <n v="3590"/>
        <n v="1246"/>
        <n v="4030"/>
        <n v="420"/>
        <n v="3449"/>
        <n v="5040"/>
        <n v="1668"/>
        <n v="4592"/>
        <n v="4409.55"/>
        <n v="2879"/>
        <n v="1862"/>
        <n v="362"/>
        <n v="427"/>
        <n v="5176"/>
        <n v="6027"/>
        <n v="1326"/>
        <n v="5167"/>
        <n v="713"/>
        <n v="4550"/>
        <n v="3798"/>
        <n v="4409.7700000000004"/>
        <n v="5050.7700000000004"/>
        <n v="1328"/>
        <n v="7942"/>
        <n v="10265.01"/>
        <n v="2335"/>
        <n v="4306.1099999999997"/>
        <n v="1460"/>
        <n v="5510"/>
        <n v="2864"/>
        <n v="15597"/>
        <n v="4935"/>
        <n v="1547"/>
        <n v="6658"/>
        <n v="5380"/>
        <n v="402"/>
        <n v="2358"/>
        <n v="455"/>
        <n v="1826"/>
        <n v="825"/>
        <n v="2119.9899999999998"/>
        <n v="1000.01"/>
        <n v="1788.57"/>
        <n v="2145"/>
        <n v="1064"/>
        <n v="3659"/>
        <n v="5501"/>
        <n v="2650"/>
        <n v="5271"/>
        <n v="4580"/>
        <n v="501"/>
        <n v="530.11"/>
        <n v="1256"/>
        <n v="1400"/>
        <n v="3271"/>
        <n v="2042"/>
        <n v="100824"/>
        <n v="872"/>
        <n v="1097"/>
        <n v="1065"/>
        <n v="4066"/>
        <n v="842"/>
        <n v="189"/>
        <n v="2129"/>
        <n v="2113"/>
        <n v="38"/>
        <n v="1788"/>
        <n v="452"/>
        <n v="2059"/>
        <n v="1241"/>
        <n v="542"/>
        <n v="2524"/>
        <n v="10775"/>
        <n v="135"/>
        <n v="173"/>
        <n v="2993"/>
        <n v="1384"/>
        <n v="2290"/>
        <n v="453"/>
        <n v="1102"/>
        <n v="1315"/>
        <n v="2485"/>
        <n v="397"/>
        <n v="1782"/>
        <n v="1577"/>
        <n v="292"/>
        <n v="285"/>
        <n v="527"/>
        <n v="211"/>
        <n v="136"/>
        <n v="3905"/>
        <n v="1305"/>
        <n v="214"/>
        <n v="3877"/>
        <n v="488"/>
        <n v="69"/>
        <n v="541"/>
        <n v="497"/>
        <n v="1156"/>
        <n v="1742"/>
        <n v="12521"/>
        <n v="561"/>
        <n v="413"/>
        <n v="6141.99"/>
        <n v="3685"/>
        <n v="2823"/>
        <n v="3001"/>
        <n v="775"/>
        <n v="490"/>
        <n v="27"/>
        <n v="34.950000000000003"/>
        <n v="37"/>
        <n v="735"/>
        <n v="576"/>
        <n v="1335"/>
        <n v="759"/>
        <n v="204"/>
        <n v="137"/>
      </sharedItems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 count="13">
        <s v="USD"/>
        <s v="GBP"/>
        <s v="AUD"/>
        <s v="EUR"/>
        <s v="NZD"/>
        <s v="CAD"/>
        <s v="HKD"/>
        <s v="DKK"/>
        <s v="NOK"/>
        <s v="SEK"/>
        <s v="MXN"/>
        <s v="CHF"/>
        <s v="SGD"/>
      </sharedItems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0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Days from Start to End" numFmtId="2">
      <sharedItems containsSemiMixedTypes="0" containsString="0" containsNumber="1" minValue="1.0698495370452292" maxValue="90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Percent Funded" numFmtId="166">
      <sharedItems containsSemiMixedTypes="0" containsString="0" containsNumber="1" minValue="0" maxValue="2260300"/>
    </cacheField>
    <cacheField name="Average Backer Donation" numFmtId="43">
      <sharedItems containsMixedTypes="1" containsNumber="1" minValue="1" maxValue="3304"/>
    </cacheField>
    <cacheField name="spotlight" numFmtId="0">
      <sharedItems/>
    </cacheField>
    <cacheField name="Category and Sub-Category" numFmtId="0">
      <sharedItems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Quarters" numFmtId="0" databaseField="0">
      <fieldGroup base="10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0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x v="0"/>
    <x v="0"/>
    <x v="0"/>
    <x v="0"/>
    <n v="1437620400"/>
    <n v="1434931811"/>
    <x v="0"/>
    <d v="2015-07-23T03:00:00"/>
    <n v="31.117928240739275"/>
    <b v="0"/>
    <n v="182"/>
    <n v="136.85882352941178"/>
    <n v="63.917582417582416"/>
    <b v="1"/>
    <s v="film &amp; video/television"/>
    <x v="0"/>
    <x v="0"/>
  </r>
  <r>
    <n v="1"/>
    <s v="FannibalFest Fan Convention"/>
    <s v="A Hannibal TV Show Fan Convention and Art Collective"/>
    <n v="10275"/>
    <x v="1"/>
    <x v="0"/>
    <x v="0"/>
    <x v="0"/>
    <n v="1488464683"/>
    <n v="1485872683"/>
    <x v="1"/>
    <d v="2017-03-02T14:24:43"/>
    <n v="30"/>
    <b v="0"/>
    <n v="79"/>
    <n v="142.60827250608273"/>
    <n v="185.48101265822785"/>
    <b v="1"/>
    <s v="film &amp; video/television"/>
    <x v="0"/>
    <x v="0"/>
  </r>
  <r>
    <n v="2"/>
    <s v="Charlie teaser completion"/>
    <s v="Completion fund for post-production for teaser of British crime/drama tv series about a girl who sells morals for money"/>
    <n v="500"/>
    <x v="2"/>
    <x v="0"/>
    <x v="1"/>
    <x v="1"/>
    <n v="1455555083"/>
    <n v="1454691083"/>
    <x v="2"/>
    <d v="2016-02-15T16:51:23"/>
    <n v="10"/>
    <b v="0"/>
    <n v="35"/>
    <n v="105"/>
    <n v="15"/>
    <b v="1"/>
    <s v="film &amp; video/television"/>
    <x v="0"/>
    <x v="0"/>
  </r>
  <r>
    <n v="3"/>
    <s v="Unsure/Positive: A Dramedy Series About Life with HIV"/>
    <s v="We already produced the *very* beginning of this story. Help us to see it through?"/>
    <n v="10000"/>
    <x v="3"/>
    <x v="0"/>
    <x v="0"/>
    <x v="0"/>
    <n v="1407414107"/>
    <n v="1404822107"/>
    <x v="3"/>
    <d v="2014-08-07T12:21:47"/>
    <n v="30"/>
    <b v="0"/>
    <n v="150"/>
    <n v="103.89999999999999"/>
    <n v="69.266666666666666"/>
    <b v="1"/>
    <s v="film &amp; video/television"/>
    <x v="0"/>
    <x v="0"/>
  </r>
  <r>
    <n v="4"/>
    <s v="Party Monsters"/>
    <s v="19th centuryâ€™s most notorious literary characters, out of step with the times, find comradery as roommates in modern day Los Angeles."/>
    <n v="44000"/>
    <x v="4"/>
    <x v="0"/>
    <x v="0"/>
    <x v="0"/>
    <n v="1450555279"/>
    <n v="1447963279"/>
    <x v="4"/>
    <d v="2015-12-19T20:01:19"/>
    <n v="30"/>
    <b v="0"/>
    <n v="284"/>
    <n v="122.99154545454545"/>
    <n v="190.55028169014085"/>
    <b v="1"/>
    <s v="film &amp; video/television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x v="5"/>
    <x v="0"/>
    <x v="0"/>
    <x v="0"/>
    <n v="1469770500"/>
    <n v="1468362207"/>
    <x v="5"/>
    <d v="2016-07-29T05:35:00"/>
    <n v="16.299687500002619"/>
    <b v="0"/>
    <n v="47"/>
    <n v="109.77744436109028"/>
    <n v="93.40425531914893"/>
    <b v="1"/>
    <s v="film &amp; video/television"/>
    <x v="0"/>
    <x v="0"/>
  </r>
  <r>
    <n v="6"/>
    <s v="POINT HOPE"/>
    <s v="The story of &quot;Point Hope&quot; will honor, respect, and share the beauty and traditions of the Alaska Natives in Point Hope, AK: the Inupiat"/>
    <n v="8000"/>
    <x v="6"/>
    <x v="0"/>
    <x v="0"/>
    <x v="0"/>
    <n v="1402710250"/>
    <n v="1401846250"/>
    <x v="6"/>
    <d v="2014-06-14T01:44:10"/>
    <n v="10"/>
    <b v="0"/>
    <n v="58"/>
    <n v="106.4875"/>
    <n v="146.87931034482759"/>
    <b v="1"/>
    <s v="film &amp; video/television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x v="7"/>
    <x v="0"/>
    <x v="0"/>
    <x v="0"/>
    <n v="1467680867"/>
    <n v="1464224867"/>
    <x v="7"/>
    <d v="2016-07-05T01:07:47"/>
    <n v="40"/>
    <b v="0"/>
    <n v="57"/>
    <n v="101.22222222222221"/>
    <n v="159.82456140350877"/>
    <b v="1"/>
    <s v="film &amp; video/television"/>
    <x v="0"/>
    <x v="0"/>
  </r>
  <r>
    <n v="8"/>
    <s v="Sizzling in the Kitchen Flynn Style"/>
    <s v="Help us raise the funds to film our pilot episode!"/>
    <n v="3500"/>
    <x v="8"/>
    <x v="0"/>
    <x v="0"/>
    <x v="0"/>
    <n v="1460754000"/>
    <n v="1460155212"/>
    <x v="8"/>
    <d v="2016-04-15T21:00:00"/>
    <n v="6.9304166666697711"/>
    <b v="0"/>
    <n v="12"/>
    <n v="100.04342857142856"/>
    <n v="291.79333333333335"/>
    <b v="1"/>
    <s v="film &amp; video/television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x v="9"/>
    <x v="0"/>
    <x v="0"/>
    <x v="0"/>
    <n v="1460860144"/>
    <n v="1458268144"/>
    <x v="9"/>
    <d v="2016-04-17T02:29:04"/>
    <n v="30"/>
    <b v="0"/>
    <n v="20"/>
    <n v="125.998"/>
    <n v="31.499500000000001"/>
    <b v="1"/>
    <s v="film &amp; video/television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x v="10"/>
    <x v="0"/>
    <x v="0"/>
    <x v="0"/>
    <n v="1403660279"/>
    <n v="1400636279"/>
    <x v="10"/>
    <d v="2014-06-25T01:37:59"/>
    <n v="35"/>
    <b v="0"/>
    <n v="19"/>
    <n v="100.49999999999999"/>
    <n v="158.68421052631578"/>
    <b v="1"/>
    <s v="film &amp; video/television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x v="11"/>
    <x v="0"/>
    <x v="0"/>
    <x v="0"/>
    <n v="1471834800"/>
    <n v="1469126462"/>
    <x v="11"/>
    <d v="2016-08-22T03:00:00"/>
    <n v="31.346504629633273"/>
    <b v="0"/>
    <n v="75"/>
    <n v="120.5"/>
    <n v="80.333333333333329"/>
    <b v="1"/>
    <s v="film &amp; video/television"/>
    <x v="0"/>
    <x v="0"/>
  </r>
  <r>
    <n v="12"/>
    <s v="Spinward Traveller (T.V. Pilot)"/>
    <s v="Spinward Traveller is based on the award winning role-playing game. Launch your imagination into the Traveller universe at Jump 6."/>
    <n v="30000"/>
    <x v="12"/>
    <x v="0"/>
    <x v="0"/>
    <x v="0"/>
    <n v="1405479600"/>
    <n v="1401642425"/>
    <x v="12"/>
    <d v="2014-07-16T03:00:00"/>
    <n v="44.41174768518249"/>
    <b v="0"/>
    <n v="827"/>
    <n v="165.29333333333335"/>
    <n v="59.961305925030231"/>
    <b v="1"/>
    <s v="film &amp; video/television"/>
    <x v="0"/>
    <x v="0"/>
  </r>
  <r>
    <n v="13"/>
    <s v="Can't Go Home"/>
    <s v="A travel series hosted by touring musicians that profiles a different American city in each episode."/>
    <n v="3500"/>
    <x v="13"/>
    <x v="0"/>
    <x v="0"/>
    <x v="0"/>
    <n v="1466713620"/>
    <n v="1463588109"/>
    <x v="13"/>
    <d v="2016-06-23T20:27:00"/>
    <n v="36.174895833333721"/>
    <b v="0"/>
    <n v="51"/>
    <n v="159.97142857142856"/>
    <n v="109.78431372549019"/>
    <b v="1"/>
    <s v="film &amp; video/television"/>
    <x v="0"/>
    <x v="0"/>
  </r>
  <r>
    <n v="14"/>
    <s v="3010 | Sci-fi Series"/>
    <s v="A highly charged post apocalyptic sci fi series that pulls no punches!"/>
    <n v="6000"/>
    <x v="14"/>
    <x v="0"/>
    <x v="2"/>
    <x v="2"/>
    <n v="1405259940"/>
    <n v="1403051888"/>
    <x v="14"/>
    <d v="2014-07-13T13:59:00"/>
    <n v="25.556157407409046"/>
    <b v="0"/>
    <n v="41"/>
    <n v="100.93333333333334"/>
    <n v="147.70731707317074"/>
    <b v="1"/>
    <s v="film &amp; video/television"/>
    <x v="0"/>
    <x v="0"/>
  </r>
  <r>
    <n v="15"/>
    <s v="Cien&amp;Cia"/>
    <s v="Cien&amp;Cia es un proyecto transmedia para televisiÃ³n; la finalidad de la venta de camisetas es financiar el reality (Factual)."/>
    <n v="2000"/>
    <x v="15"/>
    <x v="0"/>
    <x v="3"/>
    <x v="3"/>
    <n v="1443384840"/>
    <n v="1441790658"/>
    <x v="15"/>
    <d v="2015-09-27T20:14:00"/>
    <n v="18.451180555552128"/>
    <b v="0"/>
    <n v="98"/>
    <n v="106.60000000000001"/>
    <n v="21.755102040816325"/>
    <b v="1"/>
    <s v="film &amp; video/television"/>
    <x v="0"/>
    <x v="0"/>
  </r>
  <r>
    <n v="16"/>
    <s v="ArtMoose TV Series"/>
    <s v="We want to create a Sizzle Reel to pitch a Reality TV Series to TV Executive starring artists Art Moose will use new artists each week."/>
    <n v="12000"/>
    <x v="16"/>
    <x v="0"/>
    <x v="0"/>
    <x v="0"/>
    <n v="1402896600"/>
    <n v="1398971211"/>
    <x v="16"/>
    <d v="2014-06-16T05:30:00"/>
    <n v="45.432743055549508"/>
    <b v="0"/>
    <n v="70"/>
    <n v="100.24166666666667"/>
    <n v="171.84285714285716"/>
    <b v="1"/>
    <s v="film &amp; video/television"/>
    <x v="0"/>
    <x v="0"/>
  </r>
  <r>
    <n v="17"/>
    <s v="Humble Pie"/>
    <s v="Uplifting English sitcom, a love letter to youthful exuberance that proves once and for all that none of us are ready for real life."/>
    <n v="1500"/>
    <x v="17"/>
    <x v="0"/>
    <x v="1"/>
    <x v="1"/>
    <n v="1415126022"/>
    <n v="1412530422"/>
    <x v="17"/>
    <d v="2014-11-04T18:33:42"/>
    <n v="30.041666666664241"/>
    <b v="0"/>
    <n v="36"/>
    <n v="100.66666666666666"/>
    <n v="41.944444444444443"/>
    <b v="1"/>
    <s v="film &amp; video/television"/>
    <x v="0"/>
    <x v="0"/>
  </r>
  <r>
    <n v="18"/>
    <s v="Indian As Apple Pie TV"/>
    <s v="The Indian cooking show you crave: complete with cooking, travel to India, and loads of spicy inspiration with Anupy."/>
    <n v="30000"/>
    <x v="18"/>
    <x v="0"/>
    <x v="0"/>
    <x v="0"/>
    <n v="1410958856"/>
    <n v="1408366856"/>
    <x v="18"/>
    <d v="2014-09-17T13:00:56"/>
    <n v="30"/>
    <b v="0"/>
    <n v="342"/>
    <n v="106.32110000000002"/>
    <n v="93.264122807017543"/>
    <b v="1"/>
    <s v="film &amp; video/television"/>
    <x v="0"/>
    <x v="0"/>
  </r>
  <r>
    <n v="19"/>
    <s v="Brouhaha (an Original Sitcom)"/>
    <s v="Brouhaha chronicles the adventures of aspiring comedian and prolific hedonist Jenny Carmichael as she works at a clickbait website."/>
    <n v="850"/>
    <x v="19"/>
    <x v="0"/>
    <x v="0"/>
    <x v="0"/>
    <n v="1437420934"/>
    <n v="1434828934"/>
    <x v="19"/>
    <d v="2015-07-20T19:35:34"/>
    <n v="30"/>
    <b v="0"/>
    <n v="22"/>
    <n v="145.29411764705881"/>
    <n v="56.136363636363633"/>
    <b v="1"/>
    <s v="film &amp; video/television"/>
    <x v="0"/>
    <x v="0"/>
  </r>
  <r>
    <n v="20"/>
    <s v="Finding Kylie Hard Read Fund"/>
    <s v="Help us reach our goal &amp; pay the drama dept that is performing the hard read, which is set for October 2015."/>
    <n v="2000"/>
    <x v="20"/>
    <x v="0"/>
    <x v="0"/>
    <x v="0"/>
    <n v="1442167912"/>
    <n v="1436983912"/>
    <x v="20"/>
    <d v="2015-09-13T18:11:52"/>
    <n v="60"/>
    <b v="0"/>
    <n v="25"/>
    <n v="100.2"/>
    <n v="80.16"/>
    <b v="1"/>
    <s v="film &amp; video/television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x v="21"/>
    <x v="0"/>
    <x v="0"/>
    <x v="0"/>
    <n v="1411743789"/>
    <n v="1409151789"/>
    <x v="21"/>
    <d v="2014-09-26T15:03:09"/>
    <n v="30"/>
    <b v="0"/>
    <n v="101"/>
    <n v="109.13513513513513"/>
    <n v="199.9009900990099"/>
    <b v="1"/>
    <s v="film &amp; video/television"/>
    <x v="0"/>
    <x v="0"/>
  </r>
  <r>
    <n v="22"/>
    <s v="CREATURES OF HABIT!"/>
    <s v="Meet Gary, and Troy: Two unlikely friends that investigate &quot;strange phenomenon&quot;."/>
    <n v="350"/>
    <x v="22"/>
    <x v="0"/>
    <x v="0"/>
    <x v="0"/>
    <n v="1420099140"/>
    <n v="1418766740"/>
    <x v="22"/>
    <d v="2015-01-01T07:59:00"/>
    <n v="15.421296296299261"/>
    <b v="0"/>
    <n v="8"/>
    <n v="117.14285714285715"/>
    <n v="51.25"/>
    <b v="1"/>
    <s v="film &amp; video/television"/>
    <x v="0"/>
    <x v="0"/>
  </r>
  <r>
    <n v="23"/>
    <s v="Bad Boy of Beauty and Bride Crashers!"/>
    <s v="Lois and Berlin are the Lucy and Ricky of reality. You will go on  journey to reinvent beauty from the inside out. Be the star !"/>
    <n v="2000"/>
    <x v="23"/>
    <x v="0"/>
    <x v="0"/>
    <x v="0"/>
    <n v="1430407200"/>
    <n v="1428086501"/>
    <x v="23"/>
    <d v="2015-04-30T15:20:00"/>
    <n v="26.859942129631236"/>
    <b v="0"/>
    <n v="23"/>
    <n v="118.5"/>
    <n v="103.04347826086956"/>
    <b v="1"/>
    <s v="film &amp; video/television"/>
    <x v="0"/>
    <x v="0"/>
  </r>
  <r>
    <n v="24"/>
    <s v="Bring STL Up Late to TV"/>
    <s v="STL Up Late is a weekly late night comedy talk show for St. Louis television."/>
    <n v="35000"/>
    <x v="24"/>
    <x v="0"/>
    <x v="0"/>
    <x v="0"/>
    <n v="1442345940"/>
    <n v="1439494863"/>
    <x v="24"/>
    <d v="2015-09-15T19:39:00"/>
    <n v="32.998576388898073"/>
    <b v="0"/>
    <n v="574"/>
    <n v="108.80768571428572"/>
    <n v="66.346149825783982"/>
    <b v="1"/>
    <s v="film &amp; video/television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x v="25"/>
    <x v="0"/>
    <x v="0"/>
    <x v="0"/>
    <n v="1452299761"/>
    <n v="1447115761"/>
    <x v="25"/>
    <d v="2016-01-09T00:36:01"/>
    <n v="60"/>
    <b v="0"/>
    <n v="14"/>
    <n v="133.33333333333331"/>
    <n v="57.142857142857146"/>
    <b v="1"/>
    <s v="film &amp; video/television"/>
    <x v="0"/>
    <x v="0"/>
  </r>
  <r>
    <n v="26"/>
    <s v="You, Me &amp; Sicily:  Part I Editing"/>
    <s v="Highlighting Sicily's points of light: its extraordinary people. Editing phase is now underway!!!"/>
    <n v="1250"/>
    <x v="26"/>
    <x v="0"/>
    <x v="0"/>
    <x v="0"/>
    <n v="1408278144"/>
    <n v="1404822144"/>
    <x v="26"/>
    <d v="2014-08-17T12:22:24"/>
    <n v="40"/>
    <b v="0"/>
    <n v="19"/>
    <n v="155.20000000000002"/>
    <n v="102.10526315789474"/>
    <b v="1"/>
    <s v="film &amp; video/television"/>
    <x v="0"/>
    <x v="0"/>
  </r>
  <r>
    <n v="27"/>
    <s v="B-Rabbit TV Comedy Pilot"/>
    <s v="B-Rabbit is a hilarious depiction of immigrating to New Zealand and the life you desperately tried to leave behind."/>
    <n v="20000"/>
    <x v="27"/>
    <x v="0"/>
    <x v="4"/>
    <x v="4"/>
    <n v="1416113833"/>
    <n v="1413518233"/>
    <x v="27"/>
    <d v="2014-11-16T04:57:13"/>
    <n v="30.041666666671517"/>
    <b v="0"/>
    <n v="150"/>
    <n v="111.72500000000001"/>
    <n v="148.96666666666667"/>
    <b v="1"/>
    <s v="film &amp; video/television"/>
    <x v="0"/>
    <x v="0"/>
  </r>
  <r>
    <n v="28"/>
    <s v="John Earle Dog Training Concept Development Reel"/>
    <s v="John and Brian are on a quest to change people's lives and rehabilitate dogs."/>
    <n v="12000"/>
    <x v="28"/>
    <x v="0"/>
    <x v="0"/>
    <x v="0"/>
    <n v="1450307284"/>
    <n v="1447715284"/>
    <x v="28"/>
    <d v="2015-12-16T23:08:04"/>
    <n v="30"/>
    <b v="0"/>
    <n v="71"/>
    <n v="100.35000000000001"/>
    <n v="169.6056338028169"/>
    <b v="1"/>
    <s v="film &amp; video/television"/>
    <x v="0"/>
    <x v="0"/>
  </r>
  <r>
    <n v="29"/>
    <s v="The JOB Prelude."/>
    <s v="Genuine, no cliche Cop dramedy. Stories based on Adam's time as a Constable. What really goes on? Think you know the Police? Find out."/>
    <n v="3000"/>
    <x v="29"/>
    <x v="0"/>
    <x v="1"/>
    <x v="1"/>
    <n v="1406045368"/>
    <n v="1403453368"/>
    <x v="29"/>
    <d v="2014-07-22T16:09:28"/>
    <n v="30"/>
    <b v="0"/>
    <n v="117"/>
    <n v="123.33333333333334"/>
    <n v="31.623931623931625"/>
    <b v="1"/>
    <s v="film &amp; video/television"/>
    <x v="0"/>
    <x v="0"/>
  </r>
  <r>
    <n v="30"/>
    <s v="Introverts Web Series"/>
    <s v="Comedy series about three introverted roommates coping with single life, secret resentments, and loudmouthed extroverts."/>
    <n v="4000"/>
    <x v="30"/>
    <x v="0"/>
    <x v="0"/>
    <x v="0"/>
    <n v="1408604515"/>
    <n v="1406012515"/>
    <x v="30"/>
    <d v="2014-08-21T07:01:55"/>
    <n v="30"/>
    <b v="0"/>
    <n v="53"/>
    <n v="101.29975"/>
    <n v="76.45264150943396"/>
    <b v="1"/>
    <s v="film &amp; video/television"/>
    <x v="0"/>
    <x v="0"/>
  </r>
  <r>
    <n v="31"/>
    <s v="The Alan Katz Show"/>
    <s v="After a two-year hiatus, The Alan Katz Show is coming back! But it can't unless we can get a 16gb flash drive valued at $12.71!"/>
    <n v="13"/>
    <x v="31"/>
    <x v="0"/>
    <x v="0"/>
    <x v="0"/>
    <n v="1453748434"/>
    <n v="1452193234"/>
    <x v="31"/>
    <d v="2016-01-25T19:00:34"/>
    <n v="18"/>
    <b v="0"/>
    <n v="1"/>
    <n v="100"/>
    <n v="13"/>
    <b v="1"/>
    <s v="film &amp; video/television"/>
    <x v="0"/>
    <x v="0"/>
  </r>
  <r>
    <n v="32"/>
    <s v="Over &amp; Out"/>
    <s v="Approaching a milestone birthday, Gail abandons her group of yuppie stay-at-home mom friends for the vibrant and rowdy gay community."/>
    <n v="28450"/>
    <x v="32"/>
    <x v="0"/>
    <x v="0"/>
    <x v="0"/>
    <n v="1463111940"/>
    <n v="1459523017"/>
    <x v="32"/>
    <d v="2016-05-13T03:59:00"/>
    <n v="41.538460648152977"/>
    <b v="0"/>
    <n v="89"/>
    <n v="100.24604569420035"/>
    <n v="320.44943820224717"/>
    <b v="1"/>
    <s v="film &amp; video/television"/>
    <x v="0"/>
    <x v="0"/>
  </r>
  <r>
    <n v="33"/>
    <s v="Imaginary Problems"/>
    <s v="3 best friends balance their work, personal and private lives while finding time for their imaginary friends (who are 3 puppets)."/>
    <n v="5250"/>
    <x v="33"/>
    <x v="0"/>
    <x v="0"/>
    <x v="0"/>
    <n v="1447001501"/>
    <n v="1444405901"/>
    <x v="33"/>
    <d v="2015-11-08T16:51:41"/>
    <n v="30.041666666671517"/>
    <b v="0"/>
    <n v="64"/>
    <n v="102.0952380952381"/>
    <n v="83.75"/>
    <b v="1"/>
    <s v="film &amp; video/television"/>
    <x v="0"/>
    <x v="0"/>
  </r>
  <r>
    <n v="34"/>
    <s v="#Josh: T.V. Show Sizzle Reel"/>
    <s v="A digitally dependent Josh, is forced to coexist with his promiscuous problematic cousin Wes, and face his fears of a human connection"/>
    <n v="2600"/>
    <x v="34"/>
    <x v="0"/>
    <x v="0"/>
    <x v="0"/>
    <n v="1407224601"/>
    <n v="1405928601"/>
    <x v="34"/>
    <d v="2014-08-05T07:43:21"/>
    <n v="15"/>
    <b v="0"/>
    <n v="68"/>
    <n v="130.46153846153845"/>
    <n v="49.882352941176471"/>
    <b v="1"/>
    <s v="film &amp; video/television"/>
    <x v="0"/>
    <x v="0"/>
  </r>
  <r>
    <n v="35"/>
    <s v="Why Adam? A TV show about the science behind everyday life!"/>
    <s v="Why Adam? is an independent TV show that explores concepts of basic science in everyday life."/>
    <n v="1000"/>
    <x v="35"/>
    <x v="0"/>
    <x v="0"/>
    <x v="0"/>
    <n v="1430179200"/>
    <n v="1428130814"/>
    <x v="35"/>
    <d v="2015-04-28T00:00:00"/>
    <n v="23.708171296297223"/>
    <b v="0"/>
    <n v="28"/>
    <n v="166.5"/>
    <n v="59.464285714285715"/>
    <b v="1"/>
    <s v="film &amp; video/television"/>
    <x v="0"/>
    <x v="0"/>
  </r>
  <r>
    <n v="36"/>
    <s v="THE LISTENING BOX"/>
    <s v="A modern day priest makes an unusual discovery, setting off a chain of events."/>
    <n v="6000"/>
    <x v="36"/>
    <x v="0"/>
    <x v="0"/>
    <x v="0"/>
    <n v="1428128525"/>
    <n v="1425540125"/>
    <x v="36"/>
    <d v="2015-04-04T06:22:05"/>
    <n v="29.958333333328483"/>
    <b v="0"/>
    <n v="44"/>
    <n v="142.15"/>
    <n v="193.84090909090909"/>
    <b v="1"/>
    <s v="film &amp; video/television"/>
    <x v="0"/>
    <x v="0"/>
  </r>
  <r>
    <n v="37"/>
    <s v="The Journey"/>
    <s v="Take an unscripted, real-time journey with Greg Aiello to the planet's wildest and most iconic places on this adventure travel TV show."/>
    <n v="22000"/>
    <x v="37"/>
    <x v="0"/>
    <x v="0"/>
    <x v="0"/>
    <n v="1425055079"/>
    <n v="1422463079"/>
    <x v="37"/>
    <d v="2015-02-27T16:37:59"/>
    <n v="30"/>
    <b v="0"/>
    <n v="253"/>
    <n v="183.44090909090909"/>
    <n v="159.51383399209487"/>
    <b v="1"/>
    <s v="film &amp; video/television"/>
    <x v="0"/>
    <x v="0"/>
  </r>
  <r>
    <n v="38"/>
    <s v="Brewz Brothers TV"/>
    <s v="A television show about three brothers from Chicago on a mission to discover and highlight the best breweries in America."/>
    <n v="2500"/>
    <x v="38"/>
    <x v="0"/>
    <x v="0"/>
    <x v="0"/>
    <n v="1368235344"/>
    <n v="1365643344"/>
    <x v="38"/>
    <d v="2013-05-11T01:22:24"/>
    <n v="30"/>
    <b v="0"/>
    <n v="66"/>
    <n v="110.04"/>
    <n v="41.68181818181818"/>
    <b v="1"/>
    <s v="film &amp; video/television"/>
    <x v="0"/>
    <x v="0"/>
  </r>
  <r>
    <n v="39"/>
    <s v="Deep Cuts - Series"/>
    <s v="Mystery-Drama Series. Following a shocking event, residents of a remote woodland community learn that some wounds never heal..."/>
    <n v="25000"/>
    <x v="39"/>
    <x v="0"/>
    <x v="1"/>
    <x v="1"/>
    <n v="1401058740"/>
    <n v="1398388068"/>
    <x v="39"/>
    <d v="2014-05-25T22:59:00"/>
    <n v="30.910555555557949"/>
    <b v="0"/>
    <n v="217"/>
    <n v="130.98000000000002"/>
    <n v="150.89861751152074"/>
    <b v="1"/>
    <s v="film &amp; video/television"/>
    <x v="0"/>
    <x v="0"/>
  </r>
  <r>
    <n v="40"/>
    <s v="Regal Fare Season One"/>
    <s v="There is a cooking show in production that needs your help, a show about using local ingredients to create simple and elegant meals."/>
    <n v="2000"/>
    <x v="40"/>
    <x v="0"/>
    <x v="0"/>
    <x v="0"/>
    <n v="1403150400"/>
    <n v="1401426488"/>
    <x v="40"/>
    <d v="2014-06-19T04:00:00"/>
    <n v="19.952685185184237"/>
    <b v="0"/>
    <n v="16"/>
    <n v="101.35000000000001"/>
    <n v="126.6875"/>
    <b v="1"/>
    <s v="film &amp; video/television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x v="41"/>
    <x v="0"/>
    <x v="0"/>
    <x v="0"/>
    <n v="1412516354"/>
    <n v="1409924354"/>
    <x v="41"/>
    <d v="2014-10-05T13:39:14"/>
    <n v="30"/>
    <b v="0"/>
    <n v="19"/>
    <n v="100"/>
    <n v="105.26315789473684"/>
    <b v="1"/>
    <s v="film &amp; video/television"/>
    <x v="0"/>
    <x v="0"/>
  </r>
  <r>
    <n v="42"/>
    <s v="BROS TV Pilot (Iraq)"/>
    <s v="A show that explores the universal hospitality and shenanigans of BRO cultures in the most forbidden and unfamiliar places on earth!"/>
    <n v="14000"/>
    <x v="42"/>
    <x v="0"/>
    <x v="0"/>
    <x v="0"/>
    <n v="1419780026"/>
    <n v="1417188026"/>
    <x v="42"/>
    <d v="2014-12-28T15:20:26"/>
    <n v="30"/>
    <b v="0"/>
    <n v="169"/>
    <n v="141.85714285714286"/>
    <n v="117.51479289940828"/>
    <b v="1"/>
    <s v="film &amp; video/television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x v="43"/>
    <x v="0"/>
    <x v="0"/>
    <x v="0"/>
    <n v="1405209600"/>
    <n v="1402599486"/>
    <x v="43"/>
    <d v="2014-07-13T00:00:00"/>
    <n v="30.209652777775773"/>
    <b v="0"/>
    <n v="263"/>
    <n v="308.65999999999997"/>
    <n v="117.36121673003802"/>
    <b v="1"/>
    <s v="film &amp; video/television"/>
    <x v="0"/>
    <x v="0"/>
  </r>
  <r>
    <n v="44"/>
    <s v="BIG WHISKEY TV Show"/>
    <s v="The Creator of the hit FOX show THE BOURBON LOUNGE brings you BIG WHISKEY. A new travel show exploring whiskey like you've never seen."/>
    <n v="2000"/>
    <x v="41"/>
    <x v="0"/>
    <x v="0"/>
    <x v="0"/>
    <n v="1412648537"/>
    <n v="1408760537"/>
    <x v="44"/>
    <d v="2014-10-07T02:22:17"/>
    <n v="45"/>
    <b v="0"/>
    <n v="15"/>
    <n v="100"/>
    <n v="133.33333333333334"/>
    <b v="1"/>
    <s v="film &amp; video/television"/>
    <x v="0"/>
    <x v="0"/>
  </r>
  <r>
    <n v="45"/>
    <s v="The Art of the Lift"/>
    <s v="The Art of the Lift is a crime drama that follows an expert crew of pick-pockets and their attempt at breaking in a new recruit."/>
    <n v="5000"/>
    <x v="44"/>
    <x v="0"/>
    <x v="0"/>
    <x v="0"/>
    <n v="1461769107"/>
    <n v="1459177107"/>
    <x v="45"/>
    <d v="2016-04-27T14:58:27"/>
    <n v="30"/>
    <b v="0"/>
    <n v="61"/>
    <n v="120"/>
    <n v="98.360655737704917"/>
    <b v="1"/>
    <s v="film &amp; video/television"/>
    <x v="0"/>
    <x v="0"/>
  </r>
  <r>
    <n v="46"/>
    <s v="New equipment for Joy's World!"/>
    <s v="The legendary community TV programme Joy's World is in dire need of new equipment! We are hoping you can help."/>
    <n v="8400"/>
    <x v="45"/>
    <x v="0"/>
    <x v="2"/>
    <x v="2"/>
    <n v="1450220974"/>
    <n v="1447628974"/>
    <x v="46"/>
    <d v="2015-12-15T23:09:34"/>
    <n v="30"/>
    <b v="0"/>
    <n v="45"/>
    <n v="104.16666666666667"/>
    <n v="194.44444444444446"/>
    <b v="1"/>
    <s v="film &amp; video/television"/>
    <x v="0"/>
    <x v="0"/>
  </r>
  <r>
    <n v="47"/>
    <s v="Jane Don't Date - TV pilot (sitcom)"/>
    <s v="Cursed with attracting odd men, an independent woman takes on the Chicago dating scene again with the help of her offbeat friends."/>
    <n v="5000"/>
    <x v="46"/>
    <x v="0"/>
    <x v="0"/>
    <x v="0"/>
    <n v="1419021607"/>
    <n v="1413834007"/>
    <x v="47"/>
    <d v="2014-12-19T20:40:07"/>
    <n v="60.041666666664241"/>
    <b v="0"/>
    <n v="70"/>
    <n v="107.61100000000002"/>
    <n v="76.865000000000009"/>
    <b v="1"/>
    <s v="film &amp; video/television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x v="47"/>
    <x v="0"/>
    <x v="1"/>
    <x v="1"/>
    <n v="1425211200"/>
    <n v="1422534260"/>
    <x v="48"/>
    <d v="2015-03-01T12:00:00"/>
    <n v="30.983101851852552"/>
    <b v="0"/>
    <n v="38"/>
    <n v="107.94999999999999"/>
    <n v="56.815789473684212"/>
    <b v="1"/>
    <s v="film &amp; video/television"/>
    <x v="0"/>
    <x v="0"/>
  </r>
  <r>
    <n v="49"/>
    <s v="Driving Jersey - Season Five"/>
    <s v="Driving Jersey is real people telling real stories."/>
    <n v="12000"/>
    <x v="48"/>
    <x v="0"/>
    <x v="0"/>
    <x v="0"/>
    <n v="1445660045"/>
    <n v="1443068045"/>
    <x v="49"/>
    <d v="2015-10-24T04:14:05"/>
    <n v="30"/>
    <b v="0"/>
    <n v="87"/>
    <n v="100"/>
    <n v="137.93103448275863"/>
    <b v="1"/>
    <s v="film &amp; video/television"/>
    <x v="0"/>
    <x v="0"/>
  </r>
  <r>
    <n v="50"/>
    <s v="The Love Lounge"/>
    <s v="A brand new dating show which helps one lucky lady find her Mr Right with difficult decisions to make along the way."/>
    <n v="600"/>
    <x v="49"/>
    <x v="0"/>
    <x v="1"/>
    <x v="1"/>
    <n v="1422637200"/>
    <n v="1419271458"/>
    <x v="50"/>
    <d v="2015-01-30T17:00:00"/>
    <n v="38.955347222217824"/>
    <b v="0"/>
    <n v="22"/>
    <n v="100"/>
    <n v="27.272727272727273"/>
    <b v="1"/>
    <s v="film &amp; video/television"/>
    <x v="0"/>
    <x v="0"/>
  </r>
  <r>
    <n v="51"/>
    <s v="SKY CITY HAYA"/>
    <s v="Please help us reach stretch goals of 16k, 26k, 41k for the soundtrack, extended scenes &amp; story development for our sci-fi TV series!"/>
    <n v="11000"/>
    <x v="50"/>
    <x v="0"/>
    <x v="0"/>
    <x v="0"/>
    <n v="1439245037"/>
    <n v="1436653037"/>
    <x v="51"/>
    <d v="2015-08-10T22:17:17"/>
    <n v="30"/>
    <b v="0"/>
    <n v="119"/>
    <n v="128.0181818181818"/>
    <n v="118.33613445378151"/>
    <b v="1"/>
    <s v="film &amp; video/television"/>
    <x v="0"/>
    <x v="0"/>
  </r>
  <r>
    <n v="52"/>
    <s v="Kode Orange - New TV Series"/>
    <s v="Kode Orange is an original television series that follows the lives of two police officers who join a special unit in high-crime LA"/>
    <n v="10000"/>
    <x v="51"/>
    <x v="0"/>
    <x v="0"/>
    <x v="0"/>
    <n v="1405615846"/>
    <n v="1403023846"/>
    <x v="52"/>
    <d v="2014-07-17T16:50:46"/>
    <n v="30"/>
    <b v="0"/>
    <n v="52"/>
    <n v="116.21"/>
    <n v="223.48076923076923"/>
    <b v="1"/>
    <s v="film &amp; video/television"/>
    <x v="0"/>
    <x v="0"/>
  </r>
  <r>
    <n v="53"/>
    <s v="Rolling out Vegan Mashup's Season 2"/>
    <s v="Delicious TV's Vegan Mashup launching season two on public television"/>
    <n v="3000"/>
    <x v="52"/>
    <x v="0"/>
    <x v="0"/>
    <x v="0"/>
    <n v="1396648800"/>
    <n v="1395407445"/>
    <x v="53"/>
    <d v="2014-04-04T22:00:00"/>
    <n v="14.367534722223354"/>
    <b v="0"/>
    <n v="117"/>
    <n v="109.63333333333334"/>
    <n v="28.111111111111111"/>
    <b v="1"/>
    <s v="film &amp; video/television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x v="53"/>
    <x v="0"/>
    <x v="0"/>
    <x v="0"/>
    <n v="1451063221"/>
    <n v="1448471221"/>
    <x v="54"/>
    <d v="2015-12-25T17:07:01"/>
    <n v="30"/>
    <b v="0"/>
    <n v="52"/>
    <n v="101"/>
    <n v="194.23076923076923"/>
    <b v="1"/>
    <s v="film &amp; video/television"/>
    <x v="0"/>
    <x v="0"/>
  </r>
  <r>
    <n v="55"/>
    <s v="Di FAMILY"/>
    <s v="A story of an Italian family who tried it the right way but realized things work better if they do it &quot;their&quot; way. Weekly Series PILOT"/>
    <n v="8600"/>
    <x v="54"/>
    <x v="0"/>
    <x v="0"/>
    <x v="0"/>
    <n v="1464390916"/>
    <n v="1462576516"/>
    <x v="55"/>
    <d v="2016-05-27T23:15:16"/>
    <n v="21"/>
    <b v="0"/>
    <n v="86"/>
    <n v="128.95348837209301"/>
    <n v="128.95348837209303"/>
    <b v="1"/>
    <s v="film &amp; video/television"/>
    <x v="0"/>
    <x v="0"/>
  </r>
  <r>
    <n v="56"/>
    <s v="Voxwomen Cycling Show"/>
    <s v="We want to see more women's cycling on TV - and we need your help to make it happen!"/>
    <n v="8000"/>
    <x v="55"/>
    <x v="0"/>
    <x v="1"/>
    <x v="1"/>
    <n v="1433779200"/>
    <n v="1432559424"/>
    <x v="56"/>
    <d v="2015-06-08T16:00:00"/>
    <n v="14.117777777784795"/>
    <b v="0"/>
    <n v="174"/>
    <n v="107.26249999999999"/>
    <n v="49.316091954022987"/>
    <b v="1"/>
    <s v="film &amp; video/television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x v="56"/>
    <x v="0"/>
    <x v="0"/>
    <x v="0"/>
    <n v="1429991962"/>
    <n v="1427399962"/>
    <x v="57"/>
    <d v="2015-04-25T19:59:22"/>
    <n v="30"/>
    <b v="0"/>
    <n v="69"/>
    <n v="101.89999999999999"/>
    <n v="221.52173913043478"/>
    <b v="1"/>
    <s v="film &amp; video/television"/>
    <x v="0"/>
    <x v="0"/>
  </r>
  <r>
    <n v="58"/>
    <s v="Gloaming"/>
    <s v="Alex thought he knew how the world worked. You live, you die and it's over. He was very, very wrong."/>
    <n v="10000"/>
    <x v="57"/>
    <x v="0"/>
    <x v="0"/>
    <x v="0"/>
    <n v="1416423172"/>
    <n v="1413827572"/>
    <x v="58"/>
    <d v="2014-11-19T18:52:52"/>
    <n v="30.041666666664241"/>
    <b v="0"/>
    <n v="75"/>
    <n v="102.91"/>
    <n v="137.21333333333334"/>
    <b v="1"/>
    <s v="film &amp; video/television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x v="58"/>
    <x v="0"/>
    <x v="0"/>
    <x v="0"/>
    <n v="1442264400"/>
    <n v="1439530776"/>
    <x v="59"/>
    <d v="2015-09-14T21:00:00"/>
    <n v="31.639166666660458"/>
    <b v="0"/>
    <n v="33"/>
    <n v="100.12570000000001"/>
    <n v="606.82242424242418"/>
    <b v="1"/>
    <s v="film &amp; video/television"/>
    <x v="0"/>
    <x v="0"/>
  </r>
  <r>
    <n v="60"/>
    <s v="Ever Since - Short Film"/>
    <s v="Set in a beautiful but desolate world, we see how loneliness can lead to friendship in unconventional ways."/>
    <n v="4500"/>
    <x v="59"/>
    <x v="0"/>
    <x v="1"/>
    <x v="1"/>
    <n v="1395532800"/>
    <n v="1393882717"/>
    <x v="60"/>
    <d v="2014-03-23T00:00:00"/>
    <n v="19.098182870373421"/>
    <b v="0"/>
    <n v="108"/>
    <n v="103.29622222222221"/>
    <n v="43.040092592592593"/>
    <b v="1"/>
    <s v="film &amp; video/shorts"/>
    <x v="0"/>
    <x v="1"/>
  </r>
  <r>
    <n v="61"/>
    <s v="SPLITTING THE SYNAPSE"/>
    <s v="An exploration of the shadows that follow us from our past, the darkness that lives inside us and the ability to find our own freedom"/>
    <n v="5000"/>
    <x v="60"/>
    <x v="0"/>
    <x v="0"/>
    <x v="0"/>
    <n v="1370547157"/>
    <n v="1368646357"/>
    <x v="61"/>
    <d v="2013-06-06T19:32:37"/>
    <n v="22"/>
    <b v="0"/>
    <n v="23"/>
    <n v="148.30000000000001"/>
    <n v="322.39130434782606"/>
    <b v="1"/>
    <s v="film &amp; video/shorts"/>
    <x v="0"/>
    <x v="1"/>
  </r>
  <r>
    <n v="62"/>
    <s v="SPECIMEN 0625c - Sci-Fi Thriller"/>
    <s v="A man is forced to repeatedly crawl through a mysterious maze not knowing who captured him or why, but he is determined to find out."/>
    <n v="3000"/>
    <x v="61"/>
    <x v="0"/>
    <x v="0"/>
    <x v="0"/>
    <n v="1362337878"/>
    <n v="1360177878"/>
    <x v="62"/>
    <d v="2013-03-03T19:11:18"/>
    <n v="25"/>
    <b v="0"/>
    <n v="48"/>
    <n v="154.73333333333332"/>
    <n v="96.708333333333329"/>
    <b v="1"/>
    <s v="film &amp; video/shorts"/>
    <x v="0"/>
    <x v="1"/>
  </r>
  <r>
    <n v="63"/>
    <s v="The Attic"/>
    <s v="The Attic is my first short film.  Please help me with post production and distribution so that I can let it out into the world"/>
    <n v="2000"/>
    <x v="62"/>
    <x v="0"/>
    <x v="0"/>
    <x v="0"/>
    <n v="1388206740"/>
    <n v="1386194013"/>
    <x v="63"/>
    <d v="2013-12-28T04:59:00"/>
    <n v="23.295451388890797"/>
    <b v="0"/>
    <n v="64"/>
    <n v="113.51849999999999"/>
    <n v="35.474531249999998"/>
    <b v="1"/>
    <s v="film &amp; video/shorts"/>
    <x v="0"/>
    <x v="1"/>
  </r>
  <r>
    <n v="64"/>
    <s v="Millennial, The Movie"/>
    <s v="At the dawn of the New Millennium, a group of teenagers battle the Y2K bug to save humanity from boredom. The 2nd film by and/or."/>
    <n v="1200"/>
    <x v="63"/>
    <x v="0"/>
    <x v="0"/>
    <x v="0"/>
    <n v="1373243181"/>
    <n v="1370651181"/>
    <x v="64"/>
    <d v="2013-07-08T00:26:21"/>
    <n v="30"/>
    <b v="0"/>
    <n v="24"/>
    <n v="173.33333333333334"/>
    <n v="86.666666666666671"/>
    <b v="1"/>
    <s v="film &amp; video/shorts"/>
    <x v="0"/>
    <x v="1"/>
  </r>
  <r>
    <n v="65"/>
    <s v="Hello World - Post Production Funds"/>
    <s v="Help finish the short film Hello World. The story of an android in the broken home of a father &amp; son."/>
    <n v="7000"/>
    <x v="64"/>
    <x v="0"/>
    <x v="5"/>
    <x v="5"/>
    <n v="1407736740"/>
    <n v="1405453354"/>
    <x v="65"/>
    <d v="2014-08-11T05:59:00"/>
    <n v="26.428078703698702"/>
    <b v="0"/>
    <n v="57"/>
    <n v="107.52857142857141"/>
    <n v="132.05263157894737"/>
    <b v="1"/>
    <s v="film &amp; video/shorts"/>
    <x v="0"/>
    <x v="1"/>
  </r>
  <r>
    <n v="66"/>
    <s v="A Stagnant Fever: Short Film"/>
    <s v="A dark comedy set in the '60s about clinical depression and one night stands."/>
    <n v="2000"/>
    <x v="65"/>
    <x v="0"/>
    <x v="0"/>
    <x v="0"/>
    <n v="1468873420"/>
    <n v="1466281420"/>
    <x v="66"/>
    <d v="2016-07-18T20:23:40"/>
    <n v="30"/>
    <b v="0"/>
    <n v="26"/>
    <n v="118.6"/>
    <n v="91.230769230769226"/>
    <b v="1"/>
    <s v="film &amp; video/shorts"/>
    <x v="0"/>
    <x v="1"/>
  </r>
  <r>
    <n v="67"/>
    <s v="You are a Priest Forever"/>
    <s v="The Ordination Mass of five Dominicans friars to the priesthood at the historic Saint Dominicâ€™s Church in Washington DC."/>
    <n v="2000"/>
    <x v="66"/>
    <x v="0"/>
    <x v="0"/>
    <x v="0"/>
    <n v="1342360804"/>
    <n v="1339768804"/>
    <x v="67"/>
    <d v="2012-07-15T14:00:04"/>
    <n v="30"/>
    <b v="0"/>
    <n v="20"/>
    <n v="116.25000000000001"/>
    <n v="116.25"/>
    <b v="1"/>
    <s v="film &amp; video/shorts"/>
    <x v="0"/>
    <x v="1"/>
  </r>
  <r>
    <n v="68"/>
    <s v="King Eider: Short Film"/>
    <s v="Black Comedy by final year students at Leeds University. _x000a_'Bird watching, tea, seaside and murder. Just your average British holiday.'"/>
    <n v="600"/>
    <x v="67"/>
    <x v="0"/>
    <x v="1"/>
    <x v="1"/>
    <n v="1393162791"/>
    <n v="1390570791"/>
    <x v="68"/>
    <d v="2014-02-23T13:39:51"/>
    <n v="30"/>
    <b v="0"/>
    <n v="36"/>
    <n v="127.16666666666667"/>
    <n v="21.194444444444443"/>
    <b v="1"/>
    <s v="film &amp; video/shorts"/>
    <x v="0"/>
    <x v="1"/>
  </r>
  <r>
    <n v="69"/>
    <s v="More Than A Drive"/>
    <s v="A breakthrough cinematic experience about more than just the carsâ€¦the people, lifestyle, enthusiasm, party, and the Leavenworth Drive."/>
    <n v="10000"/>
    <x v="68"/>
    <x v="0"/>
    <x v="0"/>
    <x v="0"/>
    <n v="1317538740"/>
    <n v="1314765025"/>
    <x v="69"/>
    <d v="2011-10-02T06:59:00"/>
    <n v="32.103182870370802"/>
    <b v="0"/>
    <n v="178"/>
    <n v="110.9423"/>
    <n v="62.327134831460668"/>
    <b v="1"/>
    <s v="film &amp; video/shorts"/>
    <x v="0"/>
    <x v="1"/>
  </r>
  <r>
    <n v="70"/>
    <s v="Scraps"/>
    <s v="Maggie barely survives a deranged baptism by her mother only to be born again to a string of foster parents. Things can always be worse"/>
    <n v="500"/>
    <x v="69"/>
    <x v="0"/>
    <x v="0"/>
    <x v="0"/>
    <n v="1315171845"/>
    <n v="1309987845"/>
    <x v="70"/>
    <d v="2011-09-04T21:30:45"/>
    <n v="60"/>
    <b v="0"/>
    <n v="17"/>
    <n v="127.2"/>
    <n v="37.411764705882355"/>
    <b v="1"/>
    <s v="film &amp; video/shorts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x v="70"/>
    <x v="0"/>
    <x v="0"/>
    <x v="0"/>
    <n v="1338186657"/>
    <n v="1333002657"/>
    <x v="71"/>
    <d v="2012-05-28T06:30:57"/>
    <n v="60"/>
    <b v="0"/>
    <n v="32"/>
    <n v="123.94444444444443"/>
    <n v="69.71875"/>
    <b v="1"/>
    <s v="film &amp; video/shorts"/>
    <x v="0"/>
    <x v="1"/>
  </r>
  <r>
    <n v="72"/>
    <s v="Trickle"/>
    <s v="A young man forced to live back home after an automobile accident leaves him to rediscover what it means to be a part of his family."/>
    <n v="2200"/>
    <x v="71"/>
    <x v="0"/>
    <x v="0"/>
    <x v="0"/>
    <n v="1352937600"/>
    <n v="1351210481"/>
    <x v="72"/>
    <d v="2012-11-15T00:00:00"/>
    <n v="19.98980324074364"/>
    <b v="0"/>
    <n v="41"/>
    <n v="108.40909090909091"/>
    <n v="58.170731707317074"/>
    <b v="1"/>
    <s v="film &amp; video/shorts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x v="72"/>
    <x v="0"/>
    <x v="0"/>
    <x v="0"/>
    <n v="1304395140"/>
    <n v="1297620584"/>
    <x v="73"/>
    <d v="2011-05-03T03:59:00"/>
    <n v="78.409212962964375"/>
    <b v="0"/>
    <n v="18"/>
    <n v="100"/>
    <n v="50"/>
    <b v="1"/>
    <s v="film &amp; video/shorts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x v="73"/>
    <x v="0"/>
    <x v="6"/>
    <x v="3"/>
    <n v="1453376495"/>
    <n v="1450784495"/>
    <x v="74"/>
    <d v="2016-01-21T11:41:35"/>
    <n v="30"/>
    <b v="0"/>
    <n v="29"/>
    <n v="112.93199999999999"/>
    <n v="19.471034482758618"/>
    <b v="1"/>
    <s v="film &amp; video/shorts"/>
    <x v="0"/>
    <x v="1"/>
  </r>
  <r>
    <n v="75"/>
    <s v="&quot;DAD&quot; - A USC Short Film"/>
    <s v="A teenager named Charlie discovers something new about himself while coping with the loss of his father."/>
    <n v="3500"/>
    <x v="74"/>
    <x v="0"/>
    <x v="0"/>
    <x v="0"/>
    <n v="1366693272"/>
    <n v="1364101272"/>
    <x v="75"/>
    <d v="2013-04-23T05:01:12"/>
    <n v="30"/>
    <b v="0"/>
    <n v="47"/>
    <n v="115.42857142857143"/>
    <n v="85.957446808510639"/>
    <b v="1"/>
    <s v="film &amp; video/shorts"/>
    <x v="0"/>
    <x v="1"/>
  </r>
  <r>
    <n v="76"/>
    <s v="Star Wars: Insidious"/>
    <s v="Karn A'Mor has awoken bloodied on a distant battlefield with no memory of his past! JOIN THE RESISTANCE and find out more..."/>
    <n v="300"/>
    <x v="75"/>
    <x v="0"/>
    <x v="0"/>
    <x v="0"/>
    <n v="1325007358"/>
    <n v="1319819758"/>
    <x v="76"/>
    <d v="2011-12-27T17:35:58"/>
    <n v="60.041666666664241"/>
    <b v="0"/>
    <n v="15"/>
    <n v="153.33333333333334"/>
    <n v="30.666666666666668"/>
    <b v="1"/>
    <s v="film &amp; video/shorts"/>
    <x v="0"/>
    <x v="1"/>
  </r>
  <r>
    <n v="77"/>
    <s v="Jonah and the Crab"/>
    <s v="A short film about a boy searching for companionship in a hermit crab he finds on the beach."/>
    <n v="400"/>
    <x v="76"/>
    <x v="0"/>
    <x v="0"/>
    <x v="0"/>
    <n v="1337569140"/>
    <n v="1332991717"/>
    <x v="77"/>
    <d v="2012-05-21T02:59:00"/>
    <n v="52.97943287036469"/>
    <b v="0"/>
    <n v="26"/>
    <n v="392.5"/>
    <n v="60.384615384615387"/>
    <b v="1"/>
    <s v="film &amp; video/shorts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x v="77"/>
    <x v="0"/>
    <x v="6"/>
    <x v="3"/>
    <n v="1472751121"/>
    <n v="1471887121"/>
    <x v="78"/>
    <d v="2016-09-01T17:32:01"/>
    <n v="10"/>
    <b v="0"/>
    <n v="35"/>
    <n v="2702"/>
    <n v="38.6"/>
    <b v="1"/>
    <s v="film &amp; video/shorts"/>
    <x v="0"/>
    <x v="1"/>
  </r>
  <r>
    <n v="79"/>
    <s v="Japanese/International Short Film &quot;Mtn.&quot;"/>
    <s v="A short film about life, achieving your dreams, and overcoming hardship. We all have our mountain to climb."/>
    <n v="1300"/>
    <x v="78"/>
    <x v="0"/>
    <x v="1"/>
    <x v="1"/>
    <n v="1398451093"/>
    <n v="1395859093"/>
    <x v="79"/>
    <d v="2014-04-25T18:38:13"/>
    <n v="30"/>
    <b v="0"/>
    <n v="41"/>
    <n v="127"/>
    <n v="40.268292682926827"/>
    <b v="1"/>
    <s v="film &amp; video/shorts"/>
    <x v="0"/>
    <x v="1"/>
  </r>
  <r>
    <n v="80"/>
    <s v="Swingers Anonymous"/>
    <s v="What would you do if you ended up at a swingers party with two dead bodies and $20,000 in drug money?"/>
    <n v="12000"/>
    <x v="79"/>
    <x v="0"/>
    <x v="0"/>
    <x v="0"/>
    <n v="1386640856"/>
    <n v="1383616856"/>
    <x v="80"/>
    <d v="2013-12-10T02:00:56"/>
    <n v="35"/>
    <b v="0"/>
    <n v="47"/>
    <n v="107.25"/>
    <n v="273.82978723404256"/>
    <b v="1"/>
    <s v="film &amp; video/shorts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x v="80"/>
    <x v="0"/>
    <x v="0"/>
    <x v="0"/>
    <n v="1342234920"/>
    <n v="1341892127"/>
    <x v="81"/>
    <d v="2012-07-14T03:02:00"/>
    <n v="3.9675115740683395"/>
    <b v="0"/>
    <n v="28"/>
    <n v="198"/>
    <n v="53.035714285714285"/>
    <b v="1"/>
    <s v="film &amp; video/shorts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x v="81"/>
    <x v="0"/>
    <x v="0"/>
    <x v="0"/>
    <n v="1318189261"/>
    <n v="1315597261"/>
    <x v="82"/>
    <d v="2011-10-09T19:41:01"/>
    <n v="30"/>
    <b v="0"/>
    <n v="100"/>
    <n v="100.01249999999999"/>
    <n v="40.005000000000003"/>
    <b v="1"/>
    <s v="film &amp; video/shorts"/>
    <x v="0"/>
    <x v="1"/>
  </r>
  <r>
    <n v="83"/>
    <s v="Sleep Lovers - By Daniel Modeste"/>
    <s v="Isaac, creator of the DreamMaker3000, finds love in his dreams with Mei his boss's wife who lives on the other side of the planet."/>
    <n v="200"/>
    <x v="82"/>
    <x v="0"/>
    <x v="1"/>
    <x v="1"/>
    <n v="1424604600"/>
    <n v="1423320389"/>
    <x v="83"/>
    <d v="2015-02-22T11:30:00"/>
    <n v="14.863553240749752"/>
    <b v="0"/>
    <n v="13"/>
    <n v="102.49999999999999"/>
    <n v="15.76923076923077"/>
    <b v="1"/>
    <s v="film &amp; video/shorts"/>
    <x v="0"/>
    <x v="1"/>
  </r>
  <r>
    <n v="84"/>
    <s v="Redemption - Short Film"/>
    <s v="&quot;A sociopath crosses paths with the person he must confront about his wife's murder, it might be himself&quot;"/>
    <n v="500"/>
    <x v="83"/>
    <x v="0"/>
    <x v="0"/>
    <x v="0"/>
    <n v="1305483086"/>
    <n v="1302891086"/>
    <x v="84"/>
    <d v="2011-05-15T18:11:26"/>
    <n v="30"/>
    <b v="0"/>
    <n v="7"/>
    <n v="100"/>
    <n v="71.428571428571431"/>
    <b v="1"/>
    <s v="film &amp; video/shorts"/>
    <x v="0"/>
    <x v="1"/>
  </r>
  <r>
    <n v="85"/>
    <s v="In Her Voice: short film"/>
    <s v="A short film by Melissa Woodrow &amp; Mark Janiak about seeking forgiveness, embracing the past and memories with a loved one."/>
    <n v="1200"/>
    <x v="84"/>
    <x v="0"/>
    <x v="0"/>
    <x v="0"/>
    <n v="1316746837"/>
    <n v="1314154837"/>
    <x v="85"/>
    <d v="2011-09-23T03:00:37"/>
    <n v="30"/>
    <b v="0"/>
    <n v="21"/>
    <n v="125.49999999999999"/>
    <n v="71.714285714285708"/>
    <b v="1"/>
    <s v="film &amp; video/shorts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x v="85"/>
    <x v="0"/>
    <x v="6"/>
    <x v="3"/>
    <n v="1451226045"/>
    <n v="1444828845"/>
    <x v="86"/>
    <d v="2015-12-27T14:20:45"/>
    <n v="74.041666666656965"/>
    <b v="0"/>
    <n v="17"/>
    <n v="106.46666666666667"/>
    <n v="375.76470588235293"/>
    <b v="1"/>
    <s v="film &amp; video/shorts"/>
    <x v="0"/>
    <x v="1"/>
  </r>
  <r>
    <n v="87"/>
    <s v="Village Films Summer Project Fund (TK 2)"/>
    <s v="A father without work uses his daughter to con sympathy from strangers... sound familiar?  Help us make this film!"/>
    <n v="2500"/>
    <x v="86"/>
    <x v="0"/>
    <x v="0"/>
    <x v="0"/>
    <n v="1275529260"/>
    <n v="1274705803"/>
    <x v="87"/>
    <d v="2010-06-03T01:41:00"/>
    <n v="9.5307523148221662"/>
    <b v="0"/>
    <n v="25"/>
    <n v="104.60000000000001"/>
    <n v="104.6"/>
    <b v="1"/>
    <s v="film &amp; video/shorts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x v="87"/>
    <x v="0"/>
    <x v="0"/>
    <x v="0"/>
    <n v="1403452131"/>
    <n v="1401205731"/>
    <x v="88"/>
    <d v="2014-06-22T15:48:51"/>
    <n v="26"/>
    <b v="0"/>
    <n v="60"/>
    <n v="102.85714285714285"/>
    <n v="60"/>
    <b v="1"/>
    <s v="film &amp; video/shorts"/>
    <x v="0"/>
    <x v="1"/>
  </r>
  <r>
    <n v="89"/>
    <s v="The Southwest Chronicles"/>
    <s v="A chronicle of four very different stories concerning racism to the power of love, all set in the beauty of the Southwest."/>
    <n v="6000"/>
    <x v="88"/>
    <x v="0"/>
    <x v="0"/>
    <x v="0"/>
    <n v="1370196192"/>
    <n v="1368036192"/>
    <x v="89"/>
    <d v="2013-06-02T18:03:12"/>
    <n v="25"/>
    <b v="0"/>
    <n v="56"/>
    <n v="115.06666666666668"/>
    <n v="123.28571428571429"/>
    <b v="1"/>
    <s v="film &amp; video/shorts"/>
    <x v="0"/>
    <x v="1"/>
  </r>
  <r>
    <n v="90"/>
    <s v="Help Get the Short Film Interior Design into Film Festivals!"/>
    <s v="We're looking for funding to help submit a short film to film festivals."/>
    <n v="500"/>
    <x v="89"/>
    <x v="0"/>
    <x v="0"/>
    <x v="0"/>
    <n v="1310454499"/>
    <n v="1307862499"/>
    <x v="90"/>
    <d v="2011-07-12T07:08:19"/>
    <n v="30"/>
    <b v="0"/>
    <n v="16"/>
    <n v="100.4"/>
    <n v="31.375"/>
    <b v="1"/>
    <s v="film &amp; video/shorts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x v="87"/>
    <x v="0"/>
    <x v="0"/>
    <x v="0"/>
    <n v="1305625164"/>
    <n v="1300354764"/>
    <x v="91"/>
    <d v="2011-05-17T09:39:24"/>
    <n v="61"/>
    <b v="0"/>
    <n v="46"/>
    <n v="120"/>
    <n v="78.260869565217391"/>
    <b v="1"/>
    <s v="film &amp; video/shorts"/>
    <x v="0"/>
    <x v="1"/>
  </r>
  <r>
    <n v="92"/>
    <s v="Euphoria"/>
    <s v="Euphoria is an adventure film that follows adrenaline filled athletes on their hunt for the sublime while balancing family and careers."/>
    <n v="5000"/>
    <x v="90"/>
    <x v="0"/>
    <x v="5"/>
    <x v="5"/>
    <n v="1485936000"/>
    <n v="1481949983"/>
    <x v="92"/>
    <d v="2017-02-01T08:00:00"/>
    <n v="46.134456018509809"/>
    <b v="0"/>
    <n v="43"/>
    <n v="105.2"/>
    <n v="122.32558139534883"/>
    <b v="1"/>
    <s v="film &amp; video/shorts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x v="91"/>
    <x v="0"/>
    <x v="0"/>
    <x v="0"/>
    <n v="1341349200"/>
    <n v="1338928537"/>
    <x v="93"/>
    <d v="2012-07-03T21:00:00"/>
    <n v="28.01693287037051"/>
    <b v="0"/>
    <n v="15"/>
    <n v="110.60000000000001"/>
    <n v="73.733333333333334"/>
    <b v="1"/>
    <s v="film &amp; video/shorts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x v="92"/>
    <x v="0"/>
    <x v="1"/>
    <x v="1"/>
    <n v="1396890822"/>
    <n v="1395162822"/>
    <x v="94"/>
    <d v="2014-04-07T17:13:42"/>
    <n v="20"/>
    <b v="0"/>
    <n v="12"/>
    <n v="104"/>
    <n v="21.666666666666668"/>
    <b v="1"/>
    <s v="film &amp; video/shorts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x v="75"/>
    <x v="0"/>
    <x v="0"/>
    <x v="0"/>
    <n v="1330214841"/>
    <n v="1327622841"/>
    <x v="95"/>
    <d v="2012-02-26T00:07:21"/>
    <n v="30"/>
    <b v="0"/>
    <n v="21"/>
    <n v="131.42857142857142"/>
    <n v="21.904761904761905"/>
    <b v="1"/>
    <s v="film &amp; video/shorts"/>
    <x v="0"/>
    <x v="1"/>
  </r>
  <r>
    <n v="96"/>
    <s v="Ice Hockey"/>
    <s v="Danny is a defenseman for his high school hockey team. This is a day in his life: school, hockey, girls and his next-door neighbor, Ken Daneyko."/>
    <n v="1500"/>
    <x v="93"/>
    <x v="0"/>
    <x v="0"/>
    <x v="0"/>
    <n v="1280631600"/>
    <n v="1274889241"/>
    <x v="96"/>
    <d v="2010-08-01T03:00:00"/>
    <n v="66.462488425924676"/>
    <b v="0"/>
    <n v="34"/>
    <n v="114.66666666666667"/>
    <n v="50.588235294117645"/>
    <b v="1"/>
    <s v="film &amp; video/shorts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x v="94"/>
    <x v="0"/>
    <x v="0"/>
    <x v="0"/>
    <n v="1310440482"/>
    <n v="1307848482"/>
    <x v="97"/>
    <d v="2011-07-12T03:14:42"/>
    <n v="30"/>
    <b v="0"/>
    <n v="8"/>
    <n v="106.25"/>
    <n v="53.125"/>
    <b v="1"/>
    <s v="film &amp; video/shorts"/>
    <x v="0"/>
    <x v="1"/>
  </r>
  <r>
    <n v="98"/>
    <s v="CUT OUT"/>
    <s v="&quot;Cut Out&quot; tells the story of a young woman who befriends a neighborhood teen and finds herself involved with gang violence."/>
    <n v="3200"/>
    <x v="95"/>
    <x v="0"/>
    <x v="0"/>
    <x v="0"/>
    <n v="1354923000"/>
    <n v="1351796674"/>
    <x v="98"/>
    <d v="2012-12-07T23:30:00"/>
    <n v="36.184328703704523"/>
    <b v="0"/>
    <n v="60"/>
    <n v="106.25"/>
    <n v="56.666666666666664"/>
    <b v="1"/>
    <s v="film &amp; video/shorts"/>
    <x v="0"/>
    <x v="1"/>
  </r>
  <r>
    <n v="99"/>
    <s v="BEAT: An Original Short Film"/>
    <s v="A feminist tale of two girls finally giving a &quot;Nice Guy&quot; what he truly deserves. Also, dancing!"/>
    <n v="1500"/>
    <x v="96"/>
    <x v="0"/>
    <x v="0"/>
    <x v="0"/>
    <n v="1390426799"/>
    <n v="1387834799"/>
    <x v="99"/>
    <d v="2014-01-22T21:39:59"/>
    <n v="30"/>
    <b v="0"/>
    <n v="39"/>
    <n v="106.01933333333334"/>
    <n v="40.776666666666664"/>
    <b v="1"/>
    <s v="film &amp; video/shorts"/>
    <x v="0"/>
    <x v="1"/>
  </r>
  <r>
    <n v="100"/>
    <s v="Two Sisters"/>
    <s v="Two sisters share a fragile relationship. When their mother dies and they inherit the family house, old problems rise to the surface."/>
    <n v="5000"/>
    <x v="97"/>
    <x v="0"/>
    <x v="0"/>
    <x v="0"/>
    <n v="1352055886"/>
    <n v="1350324286"/>
    <x v="100"/>
    <d v="2012-11-04T19:04:46"/>
    <n v="20.041666666664241"/>
    <b v="0"/>
    <n v="26"/>
    <n v="100"/>
    <n v="192.30769230769232"/>
    <b v="1"/>
    <s v="film &amp; video/shorts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x v="98"/>
    <x v="0"/>
    <x v="0"/>
    <x v="0"/>
    <n v="1359052710"/>
    <n v="1356979110"/>
    <x v="101"/>
    <d v="2013-01-24T18:38:30"/>
    <n v="24"/>
    <b v="0"/>
    <n v="35"/>
    <n v="100"/>
    <n v="100"/>
    <b v="1"/>
    <s v="film &amp; video/shorts"/>
    <x v="0"/>
    <x v="1"/>
  </r>
  <r>
    <n v="102"/>
    <s v="Dear God No!"/>
    <s v="A gang of outlaw bikers pull a home invasion on a disgraced Anthropologist hiding a secret locked in his cabin basement."/>
    <n v="6000"/>
    <x v="99"/>
    <x v="0"/>
    <x v="0"/>
    <x v="0"/>
    <n v="1293073733"/>
    <n v="1290481733"/>
    <x v="102"/>
    <d v="2010-12-23T03:08:53"/>
    <n v="30"/>
    <b v="0"/>
    <n v="65"/>
    <n v="127.75000000000001"/>
    <n v="117.92307692307692"/>
    <b v="1"/>
    <s v="film &amp; video/shorts"/>
    <x v="0"/>
    <x v="1"/>
  </r>
  <r>
    <n v="103"/>
    <s v="I'M TWENTY SOMETHING"/>
    <s v="Three friends in their twenties are trying to do the impossible - have fun on a casual Friday night."/>
    <n v="1300"/>
    <x v="100"/>
    <x v="0"/>
    <x v="1"/>
    <x v="1"/>
    <n v="1394220030"/>
    <n v="1392232830"/>
    <x v="103"/>
    <d v="2014-03-07T19:20:30"/>
    <n v="23"/>
    <b v="0"/>
    <n v="49"/>
    <n v="105.15384615384616"/>
    <n v="27.897959183673468"/>
    <b v="1"/>
    <s v="film &amp; video/shorts"/>
    <x v="0"/>
    <x v="1"/>
  </r>
  <r>
    <n v="104"/>
    <s v="Good 'Ol Trumpet"/>
    <s v="UCF short film about an old man, his love for music, and his misplaced trumpet.  "/>
    <n v="500"/>
    <x v="49"/>
    <x v="0"/>
    <x v="0"/>
    <x v="0"/>
    <n v="1301792400"/>
    <n v="1299775266"/>
    <x v="104"/>
    <d v="2011-04-03T01:00:00"/>
    <n v="23.34645833333343"/>
    <b v="0"/>
    <n v="10"/>
    <n v="120"/>
    <n v="60"/>
    <b v="1"/>
    <s v="film &amp; video/shorts"/>
    <x v="0"/>
    <x v="1"/>
  </r>
  <r>
    <n v="105"/>
    <s v="Single Parent Date Night-A Comedic Short Film"/>
    <s v="Single Parent Date Night is a comedic short film about two single parents trying to reentering the dating pool."/>
    <n v="2200"/>
    <x v="101"/>
    <x v="0"/>
    <x v="0"/>
    <x v="0"/>
    <n v="1463184000"/>
    <n v="1461605020"/>
    <x v="105"/>
    <d v="2016-05-14T00:00:00"/>
    <n v="18.275231481486117"/>
    <b v="0"/>
    <n v="60"/>
    <n v="107.40909090909089"/>
    <n v="39.383333333333333"/>
    <b v="1"/>
    <s v="film &amp; video/shorts"/>
    <x v="0"/>
    <x v="1"/>
  </r>
  <r>
    <n v="106"/>
    <s v="LOST WEEKEND"/>
    <s v="A Boy. A Girl. A Car. A Serial Killer."/>
    <n v="5000"/>
    <x v="102"/>
    <x v="0"/>
    <x v="0"/>
    <x v="0"/>
    <n v="1333391901"/>
    <n v="1332182301"/>
    <x v="106"/>
    <d v="2012-04-02T18:38:21"/>
    <n v="14"/>
    <b v="0"/>
    <n v="27"/>
    <n v="100.49999999999999"/>
    <n v="186.11111111111111"/>
    <b v="1"/>
    <s v="film &amp; video/shorts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x v="103"/>
    <x v="0"/>
    <x v="0"/>
    <x v="0"/>
    <n v="1303688087"/>
    <n v="1301787287"/>
    <x v="107"/>
    <d v="2011-04-24T23:34:47"/>
    <n v="22"/>
    <b v="0"/>
    <n v="69"/>
    <n v="102.46666666666667"/>
    <n v="111.37681159420291"/>
    <b v="1"/>
    <s v="film &amp; video/shorts"/>
    <x v="0"/>
    <x v="1"/>
  </r>
  <r>
    <n v="108"/>
    <s v="GLASS: A Love Story"/>
    <s v="When a man can't find love, his Google GLASS does the searching for him. A short film shot with Google Glass."/>
    <n v="1500"/>
    <x v="29"/>
    <x v="0"/>
    <x v="0"/>
    <x v="0"/>
    <n v="1370011370"/>
    <n v="1364827370"/>
    <x v="108"/>
    <d v="2013-05-31T14:42:50"/>
    <n v="60"/>
    <b v="0"/>
    <n v="47"/>
    <n v="246.66666666666669"/>
    <n v="78.723404255319153"/>
    <b v="1"/>
    <s v="film &amp; video/shorts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x v="104"/>
    <x v="0"/>
    <x v="0"/>
    <x v="0"/>
    <n v="1298680630"/>
    <n v="1296088630"/>
    <x v="109"/>
    <d v="2011-02-26T00:37:10"/>
    <n v="30"/>
    <b v="0"/>
    <n v="47"/>
    <n v="219.49999999999997"/>
    <n v="46.702127659574465"/>
    <b v="1"/>
    <s v="film &amp; video/shorts"/>
    <x v="0"/>
    <x v="1"/>
  </r>
  <r>
    <n v="110"/>
    <s v="Earlids"/>
    <s v="Lee, an awkward teenager with sound-blocking earlids, must confront his self-isolation after a girl moves in next door."/>
    <n v="1300"/>
    <x v="105"/>
    <x v="0"/>
    <x v="0"/>
    <x v="0"/>
    <n v="1384408740"/>
    <n v="1381445253"/>
    <x v="110"/>
    <d v="2013-11-14T05:59:00"/>
    <n v="34.299618055549217"/>
    <b v="0"/>
    <n v="26"/>
    <n v="130.76923076923077"/>
    <n v="65.384615384615387"/>
    <b v="1"/>
    <s v="film &amp; video/shorts"/>
    <x v="0"/>
    <x v="1"/>
  </r>
  <r>
    <n v="111"/>
    <s v="Judi Dench is Cool in Person"/>
    <s v="Two actors, one bookie and a very bad day.  Judi Dench is Cool in Person is fast, funny and only a little bit nasty."/>
    <n v="3500"/>
    <x v="106"/>
    <x v="0"/>
    <x v="2"/>
    <x v="2"/>
    <n v="1433059187"/>
    <n v="1430467187"/>
    <x v="111"/>
    <d v="2015-05-31T07:59:47"/>
    <n v="30"/>
    <b v="0"/>
    <n v="53"/>
    <n v="154.57142857142858"/>
    <n v="102.0754716981132"/>
    <b v="1"/>
    <s v="film &amp; video/shorts"/>
    <x v="0"/>
    <x v="1"/>
  </r>
  <r>
    <n v="112"/>
    <s v="MITOSIS | a short film"/>
    <s v="Only one choice can stop Anthony Oswald from fulfilling his destiny and saving millions of lives, and itâ€™s not his decision to make."/>
    <n v="5000"/>
    <x v="107"/>
    <x v="0"/>
    <x v="0"/>
    <x v="0"/>
    <n v="1397354400"/>
    <n v="1395277318"/>
    <x v="112"/>
    <d v="2014-04-13T02:00:00"/>
    <n v="24.04030092593166"/>
    <b v="0"/>
    <n v="81"/>
    <n v="104"/>
    <n v="64.197530864197532"/>
    <b v="1"/>
    <s v="film &amp; video/shorts"/>
    <x v="0"/>
    <x v="1"/>
  </r>
  <r>
    <n v="113"/>
    <s v="&quot;The First Day&quot; by Julia Othmer- Music Video"/>
    <s v="A living memorial for all those dealing with trauma, grief and loss."/>
    <n v="5000"/>
    <x v="108"/>
    <x v="0"/>
    <x v="0"/>
    <x v="0"/>
    <n v="1312642800"/>
    <n v="1311963128"/>
    <x v="113"/>
    <d v="2011-08-06T15:00:00"/>
    <n v="7.8665740740761976"/>
    <b v="0"/>
    <n v="78"/>
    <n v="141"/>
    <n v="90.384615384615387"/>
    <b v="1"/>
    <s v="film &amp; video/shorts"/>
    <x v="0"/>
    <x v="1"/>
  </r>
  <r>
    <n v="114"/>
    <s v="l'esprit d'escalier-a senior film"/>
    <s v="This film explores the complicated nature that exists in all human relationships. A mother and a daughter seek to find happiness."/>
    <n v="3000"/>
    <x v="109"/>
    <x v="0"/>
    <x v="0"/>
    <x v="0"/>
    <n v="1326436488"/>
    <n v="1321252488"/>
    <x v="114"/>
    <d v="2012-01-13T06:34:48"/>
    <n v="60"/>
    <b v="0"/>
    <n v="35"/>
    <n v="103.33333333333334"/>
    <n v="88.571428571428569"/>
    <b v="1"/>
    <s v="film &amp; video/shorts"/>
    <x v="0"/>
    <x v="1"/>
  </r>
  <r>
    <n v="115"/>
    <s v="The World's Greatest Lover"/>
    <s v="Never judge a book (or a lover) by their cover."/>
    <n v="450"/>
    <x v="110"/>
    <x v="0"/>
    <x v="0"/>
    <x v="0"/>
    <n v="1328377444"/>
    <n v="1326217444"/>
    <x v="115"/>
    <d v="2012-02-04T17:44:04"/>
    <n v="25"/>
    <b v="0"/>
    <n v="22"/>
    <n v="140.44444444444443"/>
    <n v="28.727272727272727"/>
    <b v="1"/>
    <s v="film &amp; video/shorts"/>
    <x v="0"/>
    <x v="1"/>
  </r>
  <r>
    <n v="116"/>
    <s v="Villanelle"/>
    <s v="Villanelle is a feature film that blends elements of classic, hardboiled Film Noir, with classic Horror and tells a great story to boot"/>
    <n v="3500"/>
    <x v="111"/>
    <x v="0"/>
    <x v="0"/>
    <x v="0"/>
    <n v="1302260155"/>
    <n v="1298289355"/>
    <x v="116"/>
    <d v="2011-04-08T10:55:55"/>
    <n v="45.958333333335759"/>
    <b v="0"/>
    <n v="57"/>
    <n v="113.65714285714286"/>
    <n v="69.78947368421052"/>
    <b v="1"/>
    <s v="film &amp; video/shorts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x v="112"/>
    <x v="0"/>
    <x v="0"/>
    <x v="0"/>
    <n v="1276110000"/>
    <n v="1268337744"/>
    <x v="117"/>
    <d v="2010-06-09T19:00:00"/>
    <n v="89.956666666665114"/>
    <b v="0"/>
    <n v="27"/>
    <n v="100.49377777777779"/>
    <n v="167.48962962962963"/>
    <b v="1"/>
    <s v="film &amp; video/shorts"/>
    <x v="0"/>
    <x v="1"/>
  </r>
  <r>
    <n v="118"/>
    <s v="DENOUNCED - A Short Film"/>
    <s v="When a ruthless hit-man is 'denounced' from the mafia, his old enemies declare war."/>
    <n v="5000"/>
    <x v="113"/>
    <x v="0"/>
    <x v="0"/>
    <x v="0"/>
    <n v="1311902236"/>
    <n v="1309310236"/>
    <x v="118"/>
    <d v="2011-07-29T01:17:16"/>
    <n v="30"/>
    <b v="0"/>
    <n v="39"/>
    <n v="113.03159999999998"/>
    <n v="144.91230769230768"/>
    <b v="1"/>
    <s v="film &amp; video/shorts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x v="114"/>
    <x v="0"/>
    <x v="0"/>
    <x v="0"/>
    <n v="1313276400"/>
    <n v="1310693986"/>
    <x v="119"/>
    <d v="2011-08-13T23:00:00"/>
    <n v="29.889050925929041"/>
    <b v="0"/>
    <n v="37"/>
    <n v="104.55692307692308"/>
    <n v="91.840540540540545"/>
    <b v="1"/>
    <s v="film &amp; video/shorts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x v="115"/>
    <x v="1"/>
    <x v="7"/>
    <x v="6"/>
    <n v="1475457107"/>
    <n v="1472865107"/>
    <x v="120"/>
    <d v="2016-10-03T01:11:47"/>
    <n v="30"/>
    <b v="0"/>
    <n v="1"/>
    <n v="1.4285714285714287E-2"/>
    <n v="10"/>
    <b v="0"/>
    <s v="film &amp; video/science fiction"/>
    <x v="0"/>
    <x v="2"/>
  </r>
  <r>
    <n v="121"/>
    <s v="MICRO-MISSION"/>
    <s v="NAVY SEALS sent on a Area 51 Top-Secret rescue mission where they are shrunken and injected into an ET body, the immune system mutated."/>
    <n v="3000"/>
    <x v="116"/>
    <x v="1"/>
    <x v="0"/>
    <x v="0"/>
    <n v="1429352160"/>
    <n v="1427993710"/>
    <x v="121"/>
    <d v="2015-04-18T10:16:00"/>
    <n v="15.722800925927004"/>
    <b v="0"/>
    <n v="1"/>
    <n v="3.3333333333333333E-2"/>
    <n v="1"/>
    <b v="0"/>
    <s v="film &amp; video/science fiction"/>
    <x v="0"/>
    <x v="2"/>
  </r>
  <r>
    <n v="122"/>
    <s v="The Time Jumper (Canceled)"/>
    <s v="My ambition for this knows no bounds.  Seeing Sephoria in a live-action is a dream of mine."/>
    <n v="100000000"/>
    <x v="117"/>
    <x v="1"/>
    <x v="0"/>
    <x v="0"/>
    <n v="1476094907"/>
    <n v="1470910907"/>
    <x v="122"/>
    <d v="2016-10-10T10:21:47"/>
    <n v="60"/>
    <b v="0"/>
    <n v="0"/>
    <n v="0"/>
    <e v="#DIV/0!"/>
    <b v="0"/>
    <s v="film &amp; video/science fiction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x v="118"/>
    <x v="1"/>
    <x v="0"/>
    <x v="0"/>
    <n v="1414533600"/>
    <n v="1411411564"/>
    <x v="123"/>
    <d v="2014-10-28T22:00:00"/>
    <n v="36.134675925924967"/>
    <b v="0"/>
    <n v="6"/>
    <n v="0.27454545454545454"/>
    <n v="25.166666666666668"/>
    <b v="0"/>
    <s v="film &amp; video/science fiction"/>
    <x v="0"/>
    <x v="2"/>
  </r>
  <r>
    <n v="124"/>
    <s v="Blank Bodies - Post Production (Canceled)"/>
    <s v="An artificial man and woman discover love under the unsuspecting eyes of the four renowned artists who created them."/>
    <n v="4000"/>
    <x v="117"/>
    <x v="1"/>
    <x v="0"/>
    <x v="0"/>
    <n v="1431728242"/>
    <n v="1429568242"/>
    <x v="124"/>
    <d v="2015-05-15T22:17:22"/>
    <n v="25"/>
    <b v="0"/>
    <n v="0"/>
    <n v="0"/>
    <e v="#DIV/0!"/>
    <b v="0"/>
    <s v="film &amp; video/science fiction"/>
    <x v="0"/>
    <x v="2"/>
  </r>
  <r>
    <n v="125"/>
    <s v="Star Wars Fan Film (Canceled)"/>
    <s v="Due to my little sister finally having recovered from her surgery we can finally make our movie if we can get even a little help to pay"/>
    <n v="500"/>
    <x v="119"/>
    <x v="1"/>
    <x v="5"/>
    <x v="5"/>
    <n v="1486165880"/>
    <n v="1480981880"/>
    <x v="125"/>
    <d v="2017-02-03T23:51:20"/>
    <n v="60"/>
    <b v="0"/>
    <n v="6"/>
    <n v="14.000000000000002"/>
    <n v="11.666666666666666"/>
    <b v="0"/>
    <s v="film &amp; video/science fiction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x v="120"/>
    <x v="1"/>
    <x v="0"/>
    <x v="0"/>
    <n v="1433988000"/>
    <n v="1431353337"/>
    <x v="126"/>
    <d v="2015-06-11T02:00:00"/>
    <n v="30.493784722217242"/>
    <b v="0"/>
    <n v="13"/>
    <n v="5.548"/>
    <n v="106.69230769230769"/>
    <b v="0"/>
    <s v="film &amp; video/science fiction"/>
    <x v="0"/>
    <x v="2"/>
  </r>
  <r>
    <n v="127"/>
    <s v="Human Evolution (Canceled)"/>
    <s v="An ambitious Sci-Fi/Action film that will have a big-budget feel with stunning visuals &amp; stunts starring a casting of up and comers."/>
    <n v="8000"/>
    <x v="121"/>
    <x v="1"/>
    <x v="0"/>
    <x v="0"/>
    <n v="1428069541"/>
    <n v="1425481141"/>
    <x v="127"/>
    <d v="2015-04-03T13:59:01"/>
    <n v="29.958333333335759"/>
    <b v="0"/>
    <n v="4"/>
    <n v="2.375"/>
    <n v="47.5"/>
    <b v="0"/>
    <s v="film &amp; video/science fiction"/>
    <x v="0"/>
    <x v="2"/>
  </r>
  <r>
    <n v="128"/>
    <s v="Ralphi3 (Canceled)"/>
    <s v="A Science Fiction film filled with entertainment and Excitement"/>
    <n v="100000"/>
    <x v="122"/>
    <x v="1"/>
    <x v="0"/>
    <x v="0"/>
    <n v="1476941293"/>
    <n v="1473917293"/>
    <x v="128"/>
    <d v="2016-10-20T05:28:13"/>
    <n v="35"/>
    <b v="0"/>
    <n v="6"/>
    <n v="1.867"/>
    <n v="311.16666666666669"/>
    <b v="0"/>
    <s v="film &amp; video/science fiction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x v="117"/>
    <x v="1"/>
    <x v="0"/>
    <x v="0"/>
    <n v="1414708183"/>
    <n v="1409524183"/>
    <x v="129"/>
    <d v="2014-10-30T22:29:43"/>
    <n v="60"/>
    <b v="0"/>
    <n v="0"/>
    <n v="0"/>
    <e v="#DIV/0!"/>
    <b v="0"/>
    <s v="film &amp; video/science fiction"/>
    <x v="0"/>
    <x v="2"/>
  </r>
  <r>
    <n v="130"/>
    <s v="Blue in the Green (Canceled)"/>
    <s v="A journey down the rabbit hole into the dark future. A mix of reality and dreams of a world dependant on an oppressed by technology."/>
    <n v="600"/>
    <x v="117"/>
    <x v="1"/>
    <x v="1"/>
    <x v="1"/>
    <n v="1402949760"/>
    <n v="1400536692"/>
    <x v="130"/>
    <d v="2014-06-16T20:16:00"/>
    <n v="27.929027777783631"/>
    <b v="0"/>
    <n v="0"/>
    <n v="0"/>
    <e v="#DIV/0!"/>
    <b v="0"/>
    <s v="film &amp; video/science fiction"/>
    <x v="0"/>
    <x v="2"/>
  </r>
  <r>
    <n v="131"/>
    <s v="I (Canceled)"/>
    <s v="I"/>
    <n v="1200"/>
    <x v="117"/>
    <x v="1"/>
    <x v="0"/>
    <x v="0"/>
    <n v="1467763200"/>
    <n v="1466453161"/>
    <x v="131"/>
    <d v="2016-07-06T00:00:00"/>
    <n v="15.162488425921765"/>
    <b v="0"/>
    <n v="0"/>
    <n v="0"/>
    <e v="#DIV/0!"/>
    <b v="0"/>
    <s v="film &amp; video/science fiction"/>
    <x v="0"/>
    <x v="2"/>
  </r>
  <r>
    <n v="132"/>
    <s v="The Message (Canceled)"/>
    <s v="An anime inspired sci-fi action short set in Tokyo, Japan by VFX veterans, Gerald Abraham, Kim Tran and sound engineer, Jeremy Corby."/>
    <n v="80000"/>
    <x v="123"/>
    <x v="1"/>
    <x v="0"/>
    <x v="0"/>
    <n v="1415392207"/>
    <n v="1411500607"/>
    <x v="132"/>
    <d v="2014-11-07T20:30:07"/>
    <n v="45.041666666671517"/>
    <b v="0"/>
    <n v="81"/>
    <n v="9.5687499999999996"/>
    <n v="94.506172839506178"/>
    <b v="0"/>
    <s v="film &amp; video/science fiction"/>
    <x v="0"/>
    <x v="2"/>
  </r>
  <r>
    <n v="133"/>
    <s v="Demon Women from outer space (Canceled)"/>
    <s v="Invasion from outer space sights, to weird to imagine destruction too monstrous to escape"/>
    <n v="71764"/>
    <x v="117"/>
    <x v="1"/>
    <x v="0"/>
    <x v="0"/>
    <n v="1464715860"/>
    <n v="1462130584"/>
    <x v="133"/>
    <d v="2016-05-31T17:31:00"/>
    <n v="29.922175925930787"/>
    <b v="0"/>
    <n v="0"/>
    <n v="0"/>
    <e v="#DIV/0!"/>
    <b v="0"/>
    <s v="film &amp; video/science fiction"/>
    <x v="0"/>
    <x v="2"/>
  </r>
  <r>
    <n v="134"/>
    <s v="MARLEY'S GHOST (AMBASSADORS OF STEAM) (Canceled)"/>
    <s v="steampunk  remake of &quot;a Christmas carol&quot;"/>
    <n v="5000"/>
    <x v="117"/>
    <x v="1"/>
    <x v="0"/>
    <x v="0"/>
    <n v="1441386000"/>
    <n v="1438811418"/>
    <x v="134"/>
    <d v="2015-09-04T17:00:00"/>
    <n v="29.798402777771116"/>
    <b v="0"/>
    <n v="0"/>
    <n v="0"/>
    <e v="#DIV/0!"/>
    <b v="0"/>
    <s v="film &amp; video/science fiction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x v="124"/>
    <x v="1"/>
    <x v="0"/>
    <x v="0"/>
    <n v="1404241200"/>
    <n v="1401354597"/>
    <x v="135"/>
    <d v="2014-07-01T19:00:00"/>
    <n v="33.409756944442051"/>
    <b v="0"/>
    <n v="5"/>
    <n v="13.433333333333334"/>
    <n v="80.599999999999994"/>
    <b v="0"/>
    <s v="film &amp; video/science fiction"/>
    <x v="0"/>
    <x v="2"/>
  </r>
  <r>
    <n v="136"/>
    <s v="MICRO-MISSION (Canceled)"/>
    <s v="NAVY SEALS sent on a Area 51 Top-Secret rescue mission where they are shrunken and injected into an ET body, the immune system mutated."/>
    <n v="3000"/>
    <x v="117"/>
    <x v="1"/>
    <x v="0"/>
    <x v="0"/>
    <n v="1431771360"/>
    <n v="1427968234"/>
    <x v="136"/>
    <d v="2015-05-16T10:16:00"/>
    <n v="44.017662037033006"/>
    <b v="0"/>
    <n v="0"/>
    <n v="0"/>
    <e v="#DIV/0!"/>
    <b v="0"/>
    <s v="film &amp; video/science fiction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x v="117"/>
    <x v="1"/>
    <x v="8"/>
    <x v="7"/>
    <n v="1444657593"/>
    <n v="1440337593"/>
    <x v="137"/>
    <d v="2015-10-12T13:46:33"/>
    <n v="50"/>
    <b v="0"/>
    <n v="0"/>
    <n v="0"/>
    <e v="#DIV/0!"/>
    <b v="0"/>
    <s v="film &amp; video/science fiction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x v="125"/>
    <x v="1"/>
    <x v="0"/>
    <x v="0"/>
    <n v="1438405140"/>
    <n v="1435731041"/>
    <x v="138"/>
    <d v="2015-08-01T04:59:00"/>
    <n v="30.950219907412247"/>
    <b v="0"/>
    <n v="58"/>
    <n v="3.1413333333333333"/>
    <n v="81.241379310344826"/>
    <b v="0"/>
    <s v="film &amp; video/science fiction"/>
    <x v="0"/>
    <x v="2"/>
  </r>
  <r>
    <n v="139"/>
    <s v="Roman Dead (Canceled)"/>
    <s v="When  Rome is infected with a zombie plague, Lucius Agrippa and a small group fights for survival"/>
    <n v="500"/>
    <x v="83"/>
    <x v="1"/>
    <x v="0"/>
    <x v="0"/>
    <n v="1436738772"/>
    <n v="1435874772"/>
    <x v="139"/>
    <d v="2015-07-12T22:06:12"/>
    <n v="10"/>
    <b v="0"/>
    <n v="1"/>
    <n v="100"/>
    <n v="500"/>
    <b v="0"/>
    <s v="film &amp; video/science fiction"/>
    <x v="0"/>
    <x v="2"/>
  </r>
  <r>
    <n v="140"/>
    <s v="Rome of the Dead (Canceled)"/>
    <s v="A Gladiator fights for his freedom to be reunited with his Family, he's one fight away, when Rome is infected with a Zombie Virus"/>
    <n v="200000"/>
    <x v="117"/>
    <x v="1"/>
    <x v="0"/>
    <x v="0"/>
    <n v="1426823132"/>
    <n v="1424234732"/>
    <x v="140"/>
    <d v="2015-03-20T03:45:32"/>
    <n v="29.958333333328483"/>
    <b v="0"/>
    <n v="0"/>
    <n v="0"/>
    <e v="#DIV/0!"/>
    <b v="0"/>
    <s v="film &amp; video/science fiction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x v="126"/>
    <x v="1"/>
    <x v="0"/>
    <x v="0"/>
    <n v="1433043623"/>
    <n v="1429155623"/>
    <x v="141"/>
    <d v="2015-05-31T03:40:23"/>
    <n v="45"/>
    <b v="0"/>
    <n v="28"/>
    <n v="10.775"/>
    <n v="46.178571428571431"/>
    <b v="0"/>
    <s v="film &amp; video/science fiction"/>
    <x v="0"/>
    <x v="2"/>
  </r>
  <r>
    <n v="142"/>
    <s v="SAMANTHA  SHADOW (Canceled)"/>
    <s v="A science fiction series about a women trying to stave off a mysterious appearance of monsters from getting out of a dark alley."/>
    <n v="3000"/>
    <x v="115"/>
    <x v="1"/>
    <x v="0"/>
    <x v="0"/>
    <n v="1416176778"/>
    <n v="1414358778"/>
    <x v="142"/>
    <d v="2014-11-16T22:26:18"/>
    <n v="21.041666666664241"/>
    <b v="0"/>
    <n v="1"/>
    <n v="0.33333333333333337"/>
    <n v="10"/>
    <b v="0"/>
    <s v="film &amp; video/science fiction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x v="117"/>
    <x v="1"/>
    <x v="2"/>
    <x v="2"/>
    <n v="1472882100"/>
    <n v="1467941542"/>
    <x v="143"/>
    <d v="2016-09-03T05:55:00"/>
    <n v="57.182384259256651"/>
    <b v="0"/>
    <n v="0"/>
    <n v="0"/>
    <e v="#DIV/0!"/>
    <b v="0"/>
    <s v="film &amp; video/science fiction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x v="127"/>
    <x v="1"/>
    <x v="5"/>
    <x v="5"/>
    <n v="1428945472"/>
    <n v="1423765072"/>
    <x v="144"/>
    <d v="2015-04-13T17:17:52"/>
    <n v="59.958333333328483"/>
    <b v="0"/>
    <n v="37"/>
    <n v="27.6"/>
    <n v="55.945945945945944"/>
    <b v="0"/>
    <s v="film &amp; video/science fiction"/>
    <x v="0"/>
    <x v="2"/>
  </r>
  <r>
    <n v="145"/>
    <s v="Threshold (Canceled)"/>
    <s v="Film-Makers Ricky Comuniello &amp; Ian Weeks are at it again - for the 1st time. We need your support for a modern Sci-Fiction short film"/>
    <n v="4500"/>
    <x v="128"/>
    <x v="1"/>
    <x v="0"/>
    <x v="0"/>
    <n v="1439298052"/>
    <n v="1436965252"/>
    <x v="145"/>
    <d v="2015-08-11T13:00:52"/>
    <n v="27"/>
    <b v="0"/>
    <n v="9"/>
    <n v="7.5111111111111111"/>
    <n v="37.555555555555557"/>
    <b v="0"/>
    <s v="film &amp; video/science fiction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x v="129"/>
    <x v="1"/>
    <x v="0"/>
    <x v="0"/>
    <n v="1484698998"/>
    <n v="1479514998"/>
    <x v="146"/>
    <d v="2017-01-18T00:23:18"/>
    <n v="60"/>
    <b v="0"/>
    <n v="3"/>
    <n v="0.57499999999999996"/>
    <n v="38.333333333333336"/>
    <b v="0"/>
    <s v="film &amp; video/science fiction"/>
    <x v="0"/>
    <x v="2"/>
  </r>
  <r>
    <n v="147"/>
    <s v="Consumed (Static Air) (Canceled)"/>
    <s v="Film makers catch live footage beyond their wildest dreams."/>
    <n v="7000"/>
    <x v="117"/>
    <x v="1"/>
    <x v="1"/>
    <x v="1"/>
    <n v="1420741080"/>
    <n v="1417026340"/>
    <x v="147"/>
    <d v="2015-01-08T18:18:00"/>
    <n v="42.994675925918273"/>
    <b v="0"/>
    <n v="0"/>
    <n v="0"/>
    <e v="#DIV/0!"/>
    <b v="0"/>
    <s v="film &amp; video/science fiction"/>
    <x v="0"/>
    <x v="2"/>
  </r>
  <r>
    <n v="148"/>
    <s v="Space Gangstars (Canceled)"/>
    <s v="An aspiring pilot decides to take his Dad's ship for a joyride, and learns it was the biggest mistake of his life in this Sci-Fi comedy"/>
    <n v="50000"/>
    <x v="130"/>
    <x v="1"/>
    <x v="0"/>
    <x v="0"/>
    <n v="1456555536"/>
    <n v="1453963536"/>
    <x v="148"/>
    <d v="2016-02-27T06:45:36"/>
    <n v="30"/>
    <b v="0"/>
    <n v="2"/>
    <n v="0.08"/>
    <n v="20"/>
    <b v="0"/>
    <s v="film &amp; video/science fiction"/>
    <x v="0"/>
    <x v="2"/>
  </r>
  <r>
    <n v="149"/>
    <s v="Dichotomy (Canceled)"/>
    <s v="A provocatively mind-bending sci-fi thriller, this short film project examines opposites and the balance of the universe. #Dichotomy"/>
    <n v="10000"/>
    <x v="131"/>
    <x v="1"/>
    <x v="0"/>
    <x v="0"/>
    <n v="1419494400"/>
    <n v="1416888470"/>
    <x v="149"/>
    <d v="2014-12-25T08:00:00"/>
    <n v="30.161226851851097"/>
    <b v="0"/>
    <n v="6"/>
    <n v="0.91999999999999993"/>
    <n v="15.333333333333334"/>
    <b v="0"/>
    <s v="film &amp; video/science fiction"/>
    <x v="0"/>
    <x v="2"/>
  </r>
  <r>
    <n v="150"/>
    <s v="Star Trek First Frontier (Canceled)"/>
    <s v="The untold story of Captain Robert April and the first launching of the starship U.S.S. Enterprise,  NCC-1701"/>
    <n v="130000"/>
    <x v="132"/>
    <x v="1"/>
    <x v="0"/>
    <x v="0"/>
    <n v="1432612382"/>
    <n v="1427428382"/>
    <x v="150"/>
    <d v="2015-05-26T03:53:02"/>
    <n v="60"/>
    <b v="0"/>
    <n v="67"/>
    <n v="23.163076923076922"/>
    <n v="449.43283582089555"/>
    <b v="0"/>
    <s v="film &amp; video/science fiction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x v="133"/>
    <x v="1"/>
    <x v="2"/>
    <x v="2"/>
    <n v="1434633191"/>
    <n v="1429449191"/>
    <x v="151"/>
    <d v="2015-06-18T13:13:11"/>
    <n v="60"/>
    <b v="0"/>
    <n v="5"/>
    <n v="5.5999999999999994E-2"/>
    <n v="28"/>
    <b v="0"/>
    <s v="film &amp; video/science fiction"/>
    <x v="0"/>
    <x v="2"/>
  </r>
  <r>
    <n v="152"/>
    <s v="The Great Dark (Canceled)"/>
    <s v="The Great Dark is a journey through the unimaginable...and un foreseeable..."/>
    <n v="380000"/>
    <x v="134"/>
    <x v="1"/>
    <x v="0"/>
    <x v="0"/>
    <n v="1411437100"/>
    <n v="1408845100"/>
    <x v="152"/>
    <d v="2014-09-23T01:51:40"/>
    <n v="30"/>
    <b v="0"/>
    <n v="2"/>
    <n v="7.8947368421052634E-3"/>
    <n v="15"/>
    <b v="0"/>
    <s v="film &amp; video/science fiction"/>
    <x v="0"/>
    <x v="2"/>
  </r>
  <r>
    <n v="153"/>
    <s v="Awakening (Canceled)"/>
    <s v="What would you do if you face something beyond your understanding? If someone you loved disappeared without a trace?"/>
    <n v="50000"/>
    <x v="135"/>
    <x v="1"/>
    <x v="0"/>
    <x v="0"/>
    <n v="1417532644"/>
    <n v="1413900244"/>
    <x v="153"/>
    <d v="2014-12-02T15:04:04"/>
    <n v="42.041666666671517"/>
    <b v="0"/>
    <n v="10"/>
    <n v="0.71799999999999997"/>
    <n v="35.9"/>
    <b v="0"/>
    <s v="film &amp; video/science fiction"/>
    <x v="0"/>
    <x v="2"/>
  </r>
  <r>
    <n v="154"/>
    <s v="Quantum Alterations: Sci-fi, Stop Motion &amp; Fantasy Fan Film"/>
    <s v="Fiction Becomes Reality in this non-profit science fiction, stop motion, and fantasy fan film."/>
    <n v="1500"/>
    <x v="130"/>
    <x v="1"/>
    <x v="0"/>
    <x v="0"/>
    <n v="1433336895"/>
    <n v="1429621695"/>
    <x v="154"/>
    <d v="2015-06-03T13:08:15"/>
    <n v="43"/>
    <b v="0"/>
    <n v="3"/>
    <n v="2.666666666666667"/>
    <n v="13.333333333333334"/>
    <b v="0"/>
    <s v="film &amp; video/science fiction"/>
    <x v="0"/>
    <x v="2"/>
  </r>
  <r>
    <n v="155"/>
    <s v="The Last Armada (Canceled)"/>
    <s v="While a shadow of peace was on the horizon,humankind was being threatened by its past.Whispers of threat was being heard from the North"/>
    <n v="1350000"/>
    <x v="136"/>
    <x v="1"/>
    <x v="0"/>
    <x v="0"/>
    <n v="1437657935"/>
    <n v="1434201935"/>
    <x v="155"/>
    <d v="2015-07-23T13:25:35"/>
    <n v="40"/>
    <b v="0"/>
    <n v="4"/>
    <n v="6.0000000000000001E-3"/>
    <n v="20.25"/>
    <b v="0"/>
    <s v="film &amp; video/science fiction"/>
    <x v="0"/>
    <x v="2"/>
  </r>
  <r>
    <n v="156"/>
    <s v="Mosaics (Canceled)"/>
    <s v="A short science-fiction film about an underground network of human-animal hybrids &amp; their struggle with oppression &amp; marginalization."/>
    <n v="35000"/>
    <x v="137"/>
    <x v="1"/>
    <x v="5"/>
    <x v="5"/>
    <n v="1407034796"/>
    <n v="1401850796"/>
    <x v="156"/>
    <d v="2014-08-03T02:59:56"/>
    <n v="60"/>
    <b v="0"/>
    <n v="15"/>
    <n v="5.0999999999999996"/>
    <n v="119"/>
    <b v="0"/>
    <s v="film &amp; video/science fiction"/>
    <x v="0"/>
    <x v="2"/>
  </r>
  <r>
    <n v="157"/>
    <s v="Forever Man (short film) (Canceled)"/>
    <s v="Man's cryogenic chamber and his soulmate's time travel from the distant future allows them to meet in the middle."/>
    <n v="2995"/>
    <x v="138"/>
    <x v="1"/>
    <x v="0"/>
    <x v="0"/>
    <n v="1456523572"/>
    <n v="1453931572"/>
    <x v="157"/>
    <d v="2016-02-26T21:52:52"/>
    <n v="30"/>
    <b v="0"/>
    <n v="2"/>
    <n v="0.26711185308848079"/>
    <n v="4"/>
    <b v="0"/>
    <s v="film &amp; video/science fiction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x v="117"/>
    <x v="1"/>
    <x v="0"/>
    <x v="0"/>
    <n v="1413942628"/>
    <n v="1411350628"/>
    <x v="158"/>
    <d v="2014-10-22T01:50:28"/>
    <n v="30"/>
    <b v="0"/>
    <n v="0"/>
    <n v="0"/>
    <e v="#DIV/0!"/>
    <b v="0"/>
    <s v="film &amp; video/science fiction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x v="115"/>
    <x v="1"/>
    <x v="0"/>
    <x v="0"/>
    <n v="1467541545"/>
    <n v="1464085545"/>
    <x v="159"/>
    <d v="2016-07-03T10:25:45"/>
    <n v="40"/>
    <b v="0"/>
    <n v="1"/>
    <n v="2E-3"/>
    <n v="10"/>
    <b v="0"/>
    <s v="film &amp; video/science fiction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x v="117"/>
    <x v="2"/>
    <x v="0"/>
    <x v="0"/>
    <n v="1439675691"/>
    <n v="1434491691"/>
    <x v="160"/>
    <d v="2015-08-15T21:54:51"/>
    <n v="60"/>
    <b v="0"/>
    <n v="0"/>
    <n v="0"/>
    <e v="#DIV/0!"/>
    <b v="0"/>
    <s v="film &amp; video/drama"/>
    <x v="0"/>
    <x v="3"/>
  </r>
  <r>
    <n v="161"/>
    <s v="Midway: The Turning Point"/>
    <s v="Step 1 (script editing) to produce a dramatic film about the air/sea battle of WWII that turned the tide of victory for the US."/>
    <n v="50000"/>
    <x v="139"/>
    <x v="2"/>
    <x v="0"/>
    <x v="0"/>
    <n v="1404318595"/>
    <n v="1401726595"/>
    <x v="161"/>
    <d v="2014-07-02T16:29:55"/>
    <n v="30"/>
    <b v="0"/>
    <n v="1"/>
    <n v="0.01"/>
    <n v="5"/>
    <b v="0"/>
    <s v="film &amp; video/drama"/>
    <x v="0"/>
    <x v="3"/>
  </r>
  <r>
    <n v="162"/>
    <s v="See It My Way"/>
    <s v="This film follows a young man who has had only a troubled family life. He turns to all the wrong things and life falls apart."/>
    <n v="2800"/>
    <x v="140"/>
    <x v="2"/>
    <x v="0"/>
    <x v="0"/>
    <n v="1408232520"/>
    <n v="1405393356"/>
    <x v="162"/>
    <d v="2014-08-16T23:42:00"/>
    <n v="32.86069444444729"/>
    <b v="0"/>
    <n v="10"/>
    <n v="15.535714285714286"/>
    <n v="43.5"/>
    <b v="0"/>
    <s v="film &amp; video/drama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x v="117"/>
    <x v="2"/>
    <x v="0"/>
    <x v="0"/>
    <n v="1443657600"/>
    <n v="1440716654"/>
    <x v="163"/>
    <d v="2015-10-01T00:00:00"/>
    <n v="34.038726851853426"/>
    <b v="0"/>
    <n v="0"/>
    <n v="0"/>
    <e v="#DIV/0!"/>
    <b v="0"/>
    <s v="film &amp; video/drama"/>
    <x v="0"/>
    <x v="3"/>
  </r>
  <r>
    <n v="164"/>
    <s v="Angelix"/>
    <s v="Two cousins are caught up in the private war between warrior class angels and demons. You may be caught up too and not realize it yet."/>
    <n v="120000"/>
    <x v="141"/>
    <x v="2"/>
    <x v="0"/>
    <x v="0"/>
    <n v="1411150701"/>
    <n v="1405966701"/>
    <x v="164"/>
    <d v="2014-09-19T18:18:21"/>
    <n v="60"/>
    <b v="0"/>
    <n v="7"/>
    <n v="0.53333333333333333"/>
    <n v="91.428571428571431"/>
    <b v="0"/>
    <s v="film &amp; video/drama"/>
    <x v="0"/>
    <x v="3"/>
  </r>
  <r>
    <n v="165"/>
    <s v="NET"/>
    <s v="A teacher. A boy. The beach and a heatwave that drove them all insane."/>
    <n v="17000"/>
    <x v="117"/>
    <x v="2"/>
    <x v="1"/>
    <x v="1"/>
    <n v="1452613724"/>
    <n v="1450021724"/>
    <x v="165"/>
    <d v="2016-01-12T15:48:44"/>
    <n v="30"/>
    <b v="0"/>
    <n v="0"/>
    <n v="0"/>
    <e v="#DIV/0!"/>
    <b v="0"/>
    <s v="film &amp; video/drama"/>
    <x v="0"/>
    <x v="3"/>
  </r>
  <r>
    <n v="166"/>
    <s v="Pressure"/>
    <s v="A young teen makes a bad decision after joining gang and the film expresses his choices that led him to that point."/>
    <n v="5000"/>
    <x v="142"/>
    <x v="2"/>
    <x v="0"/>
    <x v="0"/>
    <n v="1484531362"/>
    <n v="1481939362"/>
    <x v="166"/>
    <d v="2017-01-16T01:49:22"/>
    <n v="30"/>
    <b v="0"/>
    <n v="1"/>
    <n v="60"/>
    <n v="3000"/>
    <b v="0"/>
    <s v="film &amp; video/drama"/>
    <x v="0"/>
    <x v="3"/>
  </r>
  <r>
    <n v="167"/>
    <s v="Past"/>
    <s v="A young man experiences a tragedy and has the opportunity to go back and learn from his mistakes and find out his true self."/>
    <n v="110000"/>
    <x v="143"/>
    <x v="2"/>
    <x v="0"/>
    <x v="0"/>
    <n v="1438726535"/>
    <n v="1433542535"/>
    <x v="167"/>
    <d v="2015-08-04T22:15:35"/>
    <n v="60"/>
    <b v="0"/>
    <n v="2"/>
    <n v="0.01"/>
    <n v="5.5"/>
    <b v="0"/>
    <s v="film &amp; video/drama"/>
    <x v="0"/>
    <x v="3"/>
  </r>
  <r>
    <n v="168"/>
    <s v="Moving On"/>
    <s v="A homeless Gulf War 2 vet, and Congressional Medal of Honor recipient fights for his sanity on the mean streets of Albuquerque."/>
    <n v="8000"/>
    <x v="144"/>
    <x v="2"/>
    <x v="0"/>
    <x v="0"/>
    <n v="1426791770"/>
    <n v="1424203370"/>
    <x v="168"/>
    <d v="2015-03-19T19:02:50"/>
    <n v="29.958333333328483"/>
    <b v="0"/>
    <n v="3"/>
    <n v="4.0625"/>
    <n v="108.33333333333333"/>
    <b v="0"/>
    <s v="film &amp; video/drama"/>
    <x v="0"/>
    <x v="3"/>
  </r>
  <r>
    <n v="169"/>
    <s v="Family"/>
    <s v="Family is a short film about a father and son and two brothers who were separated by the Korean war and finally reunite after 60 years."/>
    <n v="2500"/>
    <x v="145"/>
    <x v="2"/>
    <x v="1"/>
    <x v="1"/>
    <n v="1413634059"/>
    <n v="1411042059"/>
    <x v="169"/>
    <d v="2014-10-18T12:07:39"/>
    <n v="30"/>
    <b v="0"/>
    <n v="10"/>
    <n v="22.400000000000002"/>
    <n v="56"/>
    <b v="0"/>
    <s v="film &amp; video/drama"/>
    <x v="0"/>
    <x v="3"/>
  </r>
  <r>
    <n v="170"/>
    <s v="Letters to Daniel"/>
    <s v="Amy &amp; Missy survive Amy's bipolar disorder and go on to become award winning &amp; bestselling authors, screenwriters &amp; filmmakers"/>
    <n v="10000"/>
    <x v="144"/>
    <x v="2"/>
    <x v="0"/>
    <x v="0"/>
    <n v="1440912480"/>
    <n v="1438385283"/>
    <x v="170"/>
    <d v="2015-08-30T05:28:00"/>
    <n v="29.249965277776937"/>
    <b v="0"/>
    <n v="10"/>
    <n v="3.25"/>
    <n v="32.5"/>
    <b v="0"/>
    <s v="film &amp; video/drama"/>
    <x v="0"/>
    <x v="3"/>
  </r>
  <r>
    <n v="171"/>
    <s v="IRL: Gamers Unite"/>
    <s v="Team Mayhem, a local small town gang of gamers who are enlisted   to save the world from the new great evil known as Prowler."/>
    <n v="50000"/>
    <x v="116"/>
    <x v="2"/>
    <x v="0"/>
    <x v="0"/>
    <n v="1470975614"/>
    <n v="1465791614"/>
    <x v="171"/>
    <d v="2016-08-12T04:20:14"/>
    <n v="60"/>
    <b v="0"/>
    <n v="1"/>
    <n v="2E-3"/>
    <n v="1"/>
    <b v="0"/>
    <s v="film &amp; video/drama"/>
    <x v="0"/>
    <x v="3"/>
  </r>
  <r>
    <n v="172"/>
    <s v="The Blind Dolphin Story"/>
    <s v="A short film on the rarest mammal and the second most endangered freshwater river dolphin, in Pakistan."/>
    <n v="95000"/>
    <x v="117"/>
    <x v="2"/>
    <x v="0"/>
    <x v="0"/>
    <n v="1426753723"/>
    <n v="1423733323"/>
    <x v="172"/>
    <d v="2015-03-19T08:28:43"/>
    <n v="34.958333333328483"/>
    <b v="0"/>
    <n v="0"/>
    <n v="0"/>
    <e v="#DIV/0!"/>
    <b v="0"/>
    <s v="film &amp; video/drama"/>
    <x v="0"/>
    <x v="3"/>
  </r>
  <r>
    <n v="173"/>
    <s v="7 Sins"/>
    <s v="This is a film inspired by Quentin Tarantino, I want to make a film thats entertaining yet gritty. 7 Sins is in pre-production."/>
    <n v="1110"/>
    <x v="117"/>
    <x v="2"/>
    <x v="1"/>
    <x v="1"/>
    <n v="1425131108"/>
    <n v="1422539108"/>
    <x v="173"/>
    <d v="2015-02-28T13:45:08"/>
    <n v="30"/>
    <b v="0"/>
    <n v="0"/>
    <n v="0"/>
    <e v="#DIV/0!"/>
    <b v="0"/>
    <s v="film &amp; video/drama"/>
    <x v="0"/>
    <x v="3"/>
  </r>
  <r>
    <n v="174"/>
    <s v="I Am Forgotten"/>
    <s v="An international short film project. It is about loneliness, wich is caused by the current compulsion to check your Facebook every day."/>
    <n v="6000"/>
    <x v="117"/>
    <x v="2"/>
    <x v="9"/>
    <x v="3"/>
    <n v="1431108776"/>
    <n v="1425924776"/>
    <x v="174"/>
    <d v="2015-05-08T18:12:56"/>
    <n v="60"/>
    <b v="0"/>
    <n v="0"/>
    <n v="0"/>
    <e v="#DIV/0!"/>
    <b v="0"/>
    <s v="film &amp; video/drama"/>
    <x v="0"/>
    <x v="3"/>
  </r>
  <r>
    <n v="175"/>
    <s v="Gooseberry Fool - Feature Film"/>
    <s v="To heal her scars Olivia must take a journey back to her roots, where an unresolved conflict stands between her and musical success."/>
    <n v="20000"/>
    <x v="146"/>
    <x v="2"/>
    <x v="1"/>
    <x v="1"/>
    <n v="1409337611"/>
    <n v="1407177611"/>
    <x v="175"/>
    <d v="2014-08-29T18:40:11"/>
    <n v="25"/>
    <b v="0"/>
    <n v="26"/>
    <n v="6.4850000000000003"/>
    <n v="49.884615384615387"/>
    <b v="0"/>
    <s v="film &amp; video/drama"/>
    <x v="0"/>
    <x v="3"/>
  </r>
  <r>
    <n v="176"/>
    <s v="Silent Monster"/>
    <s v="I'm seeking funding to finish my short film, Silent Monster, to bring awareness to teenage bullying as well as teenage violence."/>
    <n v="1500"/>
    <x v="117"/>
    <x v="2"/>
    <x v="0"/>
    <x v="0"/>
    <n v="1438803999"/>
    <n v="1436211999"/>
    <x v="176"/>
    <d v="2015-08-05T19:46:39"/>
    <n v="30"/>
    <b v="0"/>
    <n v="0"/>
    <n v="0"/>
    <e v="#DIV/0!"/>
    <b v="0"/>
    <s v="film &amp; video/drama"/>
    <x v="0"/>
    <x v="3"/>
  </r>
  <r>
    <n v="177"/>
    <s v="The Good Samaritan"/>
    <s v="I'm making a modern day version of the bible story &quot; The Good Samaritan&quot;"/>
    <n v="450"/>
    <x v="147"/>
    <x v="2"/>
    <x v="0"/>
    <x v="0"/>
    <n v="1427155726"/>
    <n v="1425690526"/>
    <x v="177"/>
    <d v="2015-03-24T00:08:46"/>
    <n v="16.958333333328483"/>
    <b v="0"/>
    <n v="7"/>
    <n v="40"/>
    <n v="25.714285714285715"/>
    <b v="0"/>
    <s v="film &amp; video/drama"/>
    <x v="0"/>
    <x v="3"/>
  </r>
  <r>
    <n v="178"/>
    <s v="El viaje de LucÃ­a"/>
    <s v="El viaje de LucÃ­a es un largometraje de ficciÃ³n con temÃ¡tica sobre el cÃ¡ncer infantil."/>
    <n v="500000"/>
    <x v="117"/>
    <x v="2"/>
    <x v="3"/>
    <x v="3"/>
    <n v="1448582145"/>
    <n v="1445986545"/>
    <x v="178"/>
    <d v="2015-11-26T23:55:45"/>
    <n v="30.041666666671517"/>
    <b v="0"/>
    <n v="0"/>
    <n v="0"/>
    <e v="#DIV/0!"/>
    <b v="0"/>
    <s v="film &amp; video/drama"/>
    <x v="0"/>
    <x v="3"/>
  </r>
  <r>
    <n v="179"/>
    <s v="Sustain: A Film About Survival"/>
    <s v="A feature-length film about how three people survive in a diseased world."/>
    <n v="1000"/>
    <x v="148"/>
    <x v="2"/>
    <x v="0"/>
    <x v="0"/>
    <n v="1457056555"/>
    <n v="1454464555"/>
    <x v="179"/>
    <d v="2016-03-04T01:55:55"/>
    <n v="30"/>
    <b v="0"/>
    <n v="2"/>
    <n v="20"/>
    <n v="100"/>
    <b v="0"/>
    <s v="film &amp; video/drama"/>
    <x v="0"/>
    <x v="3"/>
  </r>
  <r>
    <n v="180"/>
    <s v="The Rest of Us Mini-Series"/>
    <s v="The Rest of Us follows a survivor of an outbreak that nearly destroyed the earth as he travels to find some form of humanity."/>
    <n v="1200"/>
    <x v="149"/>
    <x v="2"/>
    <x v="1"/>
    <x v="1"/>
    <n v="1428951600"/>
    <n v="1425512843"/>
    <x v="180"/>
    <d v="2015-04-13T19:00:00"/>
    <n v="39.80042824074917"/>
    <b v="0"/>
    <n v="13"/>
    <n v="33.416666666666664"/>
    <n v="30.846153846153847"/>
    <b v="0"/>
    <s v="film &amp; video/drama"/>
    <x v="0"/>
    <x v="3"/>
  </r>
  <r>
    <n v="181"/>
    <s v="Immemorial"/>
    <s v="Christina has been suffering with flash backs and some very disturbing nightmares and realises that it is more than just nightmares."/>
    <n v="3423"/>
    <x v="150"/>
    <x v="2"/>
    <x v="1"/>
    <x v="1"/>
    <n v="1434995295"/>
    <n v="1432403295"/>
    <x v="181"/>
    <d v="2015-06-22T17:48:15"/>
    <n v="30"/>
    <b v="0"/>
    <n v="4"/>
    <n v="21.092608822670172"/>
    <n v="180.5"/>
    <b v="0"/>
    <s v="film &amp; video/drama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x v="117"/>
    <x v="2"/>
    <x v="0"/>
    <x v="0"/>
    <n v="1483748232"/>
    <n v="1481156232"/>
    <x v="182"/>
    <d v="2017-01-07T00:17:12"/>
    <n v="30"/>
    <b v="0"/>
    <n v="0"/>
    <n v="0"/>
    <e v="#DIV/0!"/>
    <b v="0"/>
    <s v="film &amp; video/drama"/>
    <x v="0"/>
    <x v="3"/>
  </r>
  <r>
    <n v="183"/>
    <s v="Three Little Words"/>
    <s v="Don't kill me until I meet my Dad"/>
    <n v="12500"/>
    <x v="151"/>
    <x v="2"/>
    <x v="1"/>
    <x v="1"/>
    <n v="1417033610"/>
    <n v="1414438010"/>
    <x v="183"/>
    <d v="2014-11-26T20:26:50"/>
    <n v="30.041666666664241"/>
    <b v="0"/>
    <n v="12"/>
    <n v="35.856000000000002"/>
    <n v="373.5"/>
    <b v="0"/>
    <s v="film &amp; video/drama"/>
    <x v="0"/>
    <x v="3"/>
  </r>
  <r>
    <n v="184"/>
    <s v="Lana - Short film"/>
    <s v="&quot;Lana&quot; is an horror/dramatic short film, written by myself, about a young woman fighting the darkness in her, but it might be too late."/>
    <n v="1500"/>
    <x v="152"/>
    <x v="2"/>
    <x v="5"/>
    <x v="5"/>
    <n v="1409543940"/>
    <n v="1404586762"/>
    <x v="184"/>
    <d v="2014-09-01T03:59:00"/>
    <n v="57.374745370369055"/>
    <b v="0"/>
    <n v="2"/>
    <n v="3.4000000000000004"/>
    <n v="25.5"/>
    <b v="0"/>
    <s v="film &amp; video/drama"/>
    <x v="0"/>
    <x v="3"/>
  </r>
  <r>
    <n v="185"/>
    <s v="BLANK Short Movie"/>
    <s v="Love has no boundaries!"/>
    <n v="40000"/>
    <x v="153"/>
    <x v="2"/>
    <x v="10"/>
    <x v="8"/>
    <n v="1471557139"/>
    <n v="1468965139"/>
    <x v="185"/>
    <d v="2016-08-18T21:52:19"/>
    <n v="30"/>
    <b v="0"/>
    <n v="10"/>
    <n v="5.5"/>
    <n v="220"/>
    <b v="0"/>
    <s v="film &amp; video/drama"/>
    <x v="0"/>
    <x v="3"/>
  </r>
  <r>
    <n v="186"/>
    <s v="Feature Film: The Wolfes"/>
    <s v="My film is about a boy who discovers the truth about his fathers dissapearance through the dark secrets of his mothers past."/>
    <n v="5000"/>
    <x v="117"/>
    <x v="2"/>
    <x v="0"/>
    <x v="0"/>
    <n v="1488571200"/>
    <n v="1485977434"/>
    <x v="186"/>
    <d v="2017-03-03T20:00:00"/>
    <n v="30.020439814805286"/>
    <b v="0"/>
    <n v="0"/>
    <n v="0"/>
    <e v="#DIV/0!"/>
    <b v="0"/>
    <s v="film &amp; video/drama"/>
    <x v="0"/>
    <x v="3"/>
  </r>
  <r>
    <n v="187"/>
    <s v="The Imbalanced Heart of a Symmetric Mind (film)"/>
    <s v="A young man suffering from a severe case of OCD embarks on a road trip to find peace of mind."/>
    <n v="5000"/>
    <x v="25"/>
    <x v="2"/>
    <x v="0"/>
    <x v="0"/>
    <n v="1437461940"/>
    <n v="1435383457"/>
    <x v="187"/>
    <d v="2015-07-21T06:59:00"/>
    <n v="24.05651620370918"/>
    <b v="0"/>
    <n v="5"/>
    <n v="16"/>
    <n v="160"/>
    <b v="0"/>
    <s v="film &amp; video/drama"/>
    <x v="0"/>
    <x v="3"/>
  </r>
  <r>
    <n v="188"/>
    <s v="Mariano (A Screenplay)"/>
    <s v="Mariano Messini, an aspiring musician, indebted to the mafia must put his life on the line to escape their grasp and pursue his dream."/>
    <n v="1500"/>
    <x v="117"/>
    <x v="2"/>
    <x v="0"/>
    <x v="0"/>
    <n v="1409891015"/>
    <n v="1407299015"/>
    <x v="188"/>
    <d v="2014-09-05T04:23:35"/>
    <n v="30"/>
    <b v="0"/>
    <n v="0"/>
    <n v="0"/>
    <e v="#DIV/0!"/>
    <b v="0"/>
    <s v="film &amp; video/drama"/>
    <x v="0"/>
    <x v="3"/>
  </r>
  <r>
    <n v="189"/>
    <s v="A GOOD MAN'S DECISION"/>
    <s v="Jack Barlow's wife and daughter shot in cold blood at a gun confiscation station in Texas, he sets out to save his family &amp; neighbors."/>
    <n v="500000"/>
    <x v="154"/>
    <x v="2"/>
    <x v="0"/>
    <x v="0"/>
    <n v="1472920477"/>
    <n v="1467736477"/>
    <x v="189"/>
    <d v="2016-09-03T16:34:37"/>
    <n v="60"/>
    <b v="0"/>
    <n v="5"/>
    <n v="6.8999999999999992E-2"/>
    <n v="69"/>
    <b v="0"/>
    <s v="film &amp; video/drama"/>
    <x v="0"/>
    <x v="3"/>
  </r>
  <r>
    <n v="190"/>
    <s v="REGIONRAT, the movie"/>
    <s v="Because hope can be a 4 letter word"/>
    <n v="12000"/>
    <x v="155"/>
    <x v="2"/>
    <x v="0"/>
    <x v="0"/>
    <n v="1466091446"/>
    <n v="1465227446"/>
    <x v="190"/>
    <d v="2016-06-16T15:37:26"/>
    <n v="10"/>
    <b v="0"/>
    <n v="1"/>
    <n v="0.41666666666666669"/>
    <n v="50"/>
    <b v="0"/>
    <s v="film &amp; video/drama"/>
    <x v="0"/>
    <x v="3"/>
  </r>
  <r>
    <n v="191"/>
    <s v="Trillion: Feature Film"/>
    <s v="A young boy passionate about Astronomy and Chemistry tracks down an astroid that scientists said would never hit earth."/>
    <n v="5000"/>
    <x v="156"/>
    <x v="2"/>
    <x v="2"/>
    <x v="2"/>
    <n v="1443782138"/>
    <n v="1440326138"/>
    <x v="191"/>
    <d v="2015-10-02T10:35:38"/>
    <n v="40"/>
    <b v="0"/>
    <n v="3"/>
    <n v="5"/>
    <n v="83.333333333333329"/>
    <b v="0"/>
    <s v="film &amp; video/drama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x v="157"/>
    <x v="2"/>
    <x v="0"/>
    <x v="0"/>
    <n v="1413572432"/>
    <n v="1410980432"/>
    <x v="192"/>
    <d v="2014-10-17T19:00:32"/>
    <n v="30"/>
    <b v="0"/>
    <n v="3"/>
    <n v="1.6999999999999999E-3"/>
    <n v="5.666666666666667"/>
    <b v="0"/>
    <s v="film &amp; video/drama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x v="117"/>
    <x v="2"/>
    <x v="1"/>
    <x v="1"/>
    <n v="1417217166"/>
    <n v="1412029566"/>
    <x v="193"/>
    <d v="2014-11-28T23:26:06"/>
    <n v="60.041666666664241"/>
    <b v="0"/>
    <n v="0"/>
    <n v="0"/>
    <e v="#DIV/0!"/>
    <b v="0"/>
    <s v="film &amp; video/drama"/>
    <x v="0"/>
    <x v="3"/>
  </r>
  <r>
    <n v="194"/>
    <s v="Desperation Short Film"/>
    <s v="Northern Irish Original Short Film based on the desperation of love and survival and taking a risk that may change everything."/>
    <n v="2500"/>
    <x v="158"/>
    <x v="2"/>
    <x v="1"/>
    <x v="1"/>
    <n v="1457308531"/>
    <n v="1452124531"/>
    <x v="194"/>
    <d v="2016-03-06T23:55:31"/>
    <n v="60"/>
    <b v="0"/>
    <n v="3"/>
    <n v="0.12"/>
    <n v="1"/>
    <b v="0"/>
    <s v="film &amp; video/drama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x v="117"/>
    <x v="2"/>
    <x v="0"/>
    <x v="0"/>
    <n v="1436544332"/>
    <n v="1431360332"/>
    <x v="195"/>
    <d v="2015-07-10T16:05:32"/>
    <n v="60"/>
    <b v="0"/>
    <n v="0"/>
    <n v="0"/>
    <e v="#DIV/0!"/>
    <b v="0"/>
    <s v="film &amp; video/drama"/>
    <x v="0"/>
    <x v="3"/>
  </r>
  <r>
    <n v="196"/>
    <s v="Thunder Under Control"/>
    <s v="A moving short film about a retired female boxer who develops a relationship with a young journalist who idolises her"/>
    <n v="3500"/>
    <x v="159"/>
    <x v="2"/>
    <x v="1"/>
    <x v="1"/>
    <n v="1444510800"/>
    <n v="1442062898"/>
    <x v="196"/>
    <d v="2015-10-10T21:00:00"/>
    <n v="28.332199074073287"/>
    <b v="0"/>
    <n v="19"/>
    <n v="41.857142857142861"/>
    <n v="77.10526315789474"/>
    <b v="0"/>
    <s v="film &amp; video/drama"/>
    <x v="0"/>
    <x v="3"/>
  </r>
  <r>
    <n v="197"/>
    <s v="Cole - A Short Film."/>
    <s v="â€œAfter a terrifying ordeal, a young woman is left in a depressive state and abandoned to cope with a distressing account of revengeâ€"/>
    <n v="2500"/>
    <x v="160"/>
    <x v="2"/>
    <x v="1"/>
    <x v="1"/>
    <n v="1487365200"/>
    <n v="1483734100"/>
    <x v="197"/>
    <d v="2017-02-17T21:00:00"/>
    <n v="42.026620370364981"/>
    <b v="0"/>
    <n v="8"/>
    <n v="10.48"/>
    <n v="32.75"/>
    <b v="0"/>
    <s v="film &amp; video/drama"/>
    <x v="0"/>
    <x v="3"/>
  </r>
  <r>
    <n v="198"/>
    <s v="Nine Lives"/>
    <s v="Nine Lives is a story of one woman's survival of EIGHT near deaths and her love for one man as an influence to fight for the NINTH."/>
    <n v="25000"/>
    <x v="161"/>
    <x v="2"/>
    <x v="0"/>
    <x v="0"/>
    <n v="1412500322"/>
    <n v="1409908322"/>
    <x v="198"/>
    <d v="2014-10-05T09:12:02"/>
    <n v="30"/>
    <b v="0"/>
    <n v="6"/>
    <n v="1.1159999999999999"/>
    <n v="46.5"/>
    <b v="0"/>
    <s v="film &amp; video/drama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x v="117"/>
    <x v="2"/>
    <x v="0"/>
    <x v="0"/>
    <n v="1472698702"/>
    <n v="1470106702"/>
    <x v="199"/>
    <d v="2016-09-01T02:58:22"/>
    <n v="30"/>
    <b v="0"/>
    <n v="0"/>
    <n v="0"/>
    <e v="#DIV/0!"/>
    <b v="0"/>
    <s v="film &amp; video/drama"/>
    <x v="0"/>
    <x v="3"/>
  </r>
  <r>
    <n v="200"/>
    <s v="The Crossing Shore"/>
    <s v="A film dedicated to an AAF Pilot's struggle to survive behind enemy lines during WWII."/>
    <n v="6000"/>
    <x v="162"/>
    <x v="2"/>
    <x v="0"/>
    <x v="0"/>
    <n v="1410746403"/>
    <n v="1408154403"/>
    <x v="200"/>
    <d v="2014-09-15T02:00:03"/>
    <n v="30"/>
    <b v="0"/>
    <n v="18"/>
    <n v="26.192500000000003"/>
    <n v="87.308333333333337"/>
    <b v="0"/>
    <s v="film &amp; video/drama"/>
    <x v="0"/>
    <x v="3"/>
  </r>
  <r>
    <n v="201"/>
    <s v="Life of Change"/>
    <s v="Everyone has a choice. Can two college students get past their differences to save the life of a man whom they've never met before?"/>
    <n v="650"/>
    <x v="163"/>
    <x v="2"/>
    <x v="0"/>
    <x v="0"/>
    <n v="1423424329"/>
    <n v="1421696329"/>
    <x v="201"/>
    <d v="2015-02-08T19:38:49"/>
    <n v="20"/>
    <b v="0"/>
    <n v="7"/>
    <n v="58.461538461538467"/>
    <n v="54.285714285714285"/>
    <b v="0"/>
    <s v="film &amp; video/drama"/>
    <x v="0"/>
    <x v="3"/>
  </r>
  <r>
    <n v="202"/>
    <s v="Modern Gangsters"/>
    <s v="new web series created by jonney terry"/>
    <n v="6000"/>
    <x v="117"/>
    <x v="2"/>
    <x v="0"/>
    <x v="0"/>
    <n v="1444337940"/>
    <n v="1441750564"/>
    <x v="202"/>
    <d v="2015-10-08T20:59:00"/>
    <n v="29.946481481478259"/>
    <b v="0"/>
    <n v="0"/>
    <n v="0"/>
    <e v="#DIV/0!"/>
    <b v="0"/>
    <s v="film &amp; video/drama"/>
    <x v="0"/>
    <x v="3"/>
  </r>
  <r>
    <n v="203"/>
    <s v="TheM"/>
    <s v="We are aiming to make a Web Series based on Youth Culture and the misrepresentation of socially stereotyped people."/>
    <n v="2500"/>
    <x v="164"/>
    <x v="2"/>
    <x v="1"/>
    <x v="1"/>
    <n v="1422562864"/>
    <n v="1417378864"/>
    <x v="203"/>
    <d v="2015-01-29T20:21:04"/>
    <n v="60"/>
    <b v="0"/>
    <n v="8"/>
    <n v="29.84"/>
    <n v="93.25"/>
    <b v="0"/>
    <s v="film &amp; video/drama"/>
    <x v="0"/>
    <x v="3"/>
  </r>
  <r>
    <n v="204"/>
    <s v="WHERE IS DANIEL? The feature film"/>
    <s v="A feature film based on the true story of Bruce and Denise Morcombe and their battle for justice for their missing son Daniel."/>
    <n v="300000"/>
    <x v="165"/>
    <x v="2"/>
    <x v="2"/>
    <x v="2"/>
    <n v="1470319203"/>
    <n v="1467727203"/>
    <x v="204"/>
    <d v="2016-08-04T14:00:03"/>
    <n v="30"/>
    <b v="0"/>
    <n v="1293"/>
    <n v="50.721666666666664"/>
    <n v="117.68368136117556"/>
    <b v="0"/>
    <s v="film &amp; video/drama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x v="166"/>
    <x v="2"/>
    <x v="0"/>
    <x v="0"/>
    <n v="1444144222"/>
    <n v="1441120222"/>
    <x v="205"/>
    <d v="2015-10-06T15:10:22"/>
    <n v="35"/>
    <b v="0"/>
    <n v="17"/>
    <n v="16.25"/>
    <n v="76.470588235294116"/>
    <b v="0"/>
    <s v="film &amp; video/drama"/>
    <x v="0"/>
    <x v="3"/>
  </r>
  <r>
    <n v="206"/>
    <s v="Blood Bond Movie Development"/>
    <s v="A love story featuring adoption,struggle,dysfunction,grace, healing, and restoration."/>
    <n v="12700"/>
    <x v="117"/>
    <x v="2"/>
    <x v="0"/>
    <x v="0"/>
    <n v="1470441983"/>
    <n v="1468627583"/>
    <x v="206"/>
    <d v="2016-08-06T00:06:23"/>
    <n v="21"/>
    <b v="0"/>
    <n v="0"/>
    <n v="0"/>
    <e v="#DIV/0!"/>
    <b v="0"/>
    <s v="film &amp; video/drama"/>
    <x v="0"/>
    <x v="3"/>
  </r>
  <r>
    <n v="207"/>
    <s v="M39 - Action film / Drama"/>
    <s v="To avoid bankruptcy, Vincent, a passionate young entrepreneur embarks  on an illicit affair in order to save his dream business."/>
    <n v="14000"/>
    <x v="167"/>
    <x v="2"/>
    <x v="5"/>
    <x v="5"/>
    <n v="1420346638"/>
    <n v="1417754638"/>
    <x v="207"/>
    <d v="2015-01-04T04:43:58"/>
    <n v="30"/>
    <b v="0"/>
    <n v="13"/>
    <n v="15.214285714285714"/>
    <n v="163.84615384615384"/>
    <b v="0"/>
    <s v="film &amp; video/drama"/>
    <x v="0"/>
    <x v="3"/>
  </r>
  <r>
    <n v="208"/>
    <s v="OLIVIA"/>
    <s v="A young woman's journey from Africa to Australia where she finds heaven on earth, love and tragedy. Within her tragedy she saves lives."/>
    <n v="50000"/>
    <x v="117"/>
    <x v="2"/>
    <x v="2"/>
    <x v="2"/>
    <n v="1418719967"/>
    <n v="1416127967"/>
    <x v="208"/>
    <d v="2014-12-16T08:52:47"/>
    <n v="30"/>
    <b v="0"/>
    <n v="0"/>
    <n v="0"/>
    <e v="#DIV/0!"/>
    <b v="0"/>
    <s v="film &amp; video/drama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x v="117"/>
    <x v="2"/>
    <x v="0"/>
    <x v="0"/>
    <n v="1436566135"/>
    <n v="1433974135"/>
    <x v="209"/>
    <d v="2015-07-10T22:08:55"/>
    <n v="30"/>
    <b v="0"/>
    <n v="0"/>
    <n v="0"/>
    <e v="#DIV/0!"/>
    <b v="0"/>
    <s v="film &amp; video/drama"/>
    <x v="0"/>
    <x v="3"/>
  </r>
  <r>
    <n v="210"/>
    <s v="Like Son, Like Father"/>
    <s v="A tender short film about a young man who needs advice from  someone he had no intention of ever meeting, his biological father."/>
    <n v="12000"/>
    <x v="168"/>
    <x v="2"/>
    <x v="0"/>
    <x v="0"/>
    <n v="1443675600"/>
    <n v="1441157592"/>
    <x v="210"/>
    <d v="2015-10-01T05:00:00"/>
    <n v="29.143611111110658"/>
    <b v="0"/>
    <n v="33"/>
    <n v="25.25"/>
    <n v="91.818181818181813"/>
    <b v="0"/>
    <s v="film &amp; video/drama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x v="169"/>
    <x v="2"/>
    <x v="0"/>
    <x v="0"/>
    <n v="1442634617"/>
    <n v="1440042617"/>
    <x v="211"/>
    <d v="2015-09-19T03:50:17"/>
    <n v="30"/>
    <b v="0"/>
    <n v="12"/>
    <n v="44.6"/>
    <n v="185.83333333333334"/>
    <b v="0"/>
    <s v="film &amp; video/drama"/>
    <x v="0"/>
    <x v="3"/>
  </r>
  <r>
    <n v="212"/>
    <s v="The Ecstasy of Vengeance - Feature Length Film"/>
    <s v="This film is a fictional crime drama following the events of a heist that ended in bloodshed."/>
    <n v="6300"/>
    <x v="116"/>
    <x v="2"/>
    <x v="0"/>
    <x v="0"/>
    <n v="1460837320"/>
    <n v="1455656920"/>
    <x v="212"/>
    <d v="2016-04-16T20:08:40"/>
    <n v="59.958333333343035"/>
    <b v="0"/>
    <n v="1"/>
    <n v="1.5873015873015872E-2"/>
    <n v="1"/>
    <b v="0"/>
    <s v="film &amp; video/drama"/>
    <x v="0"/>
    <x v="3"/>
  </r>
  <r>
    <n v="213"/>
    <s v="Hart Blvd. A feature film by Andrew Greve"/>
    <s v="A family dramedy about a grandfather  and grandson who are both on their path to redemption."/>
    <n v="50000"/>
    <x v="170"/>
    <x v="2"/>
    <x v="0"/>
    <x v="0"/>
    <n v="1439734001"/>
    <n v="1437142547"/>
    <x v="213"/>
    <d v="2015-08-16T14:06:41"/>
    <n v="29.993680555548053"/>
    <b v="0"/>
    <n v="1"/>
    <n v="0.04"/>
    <n v="20"/>
    <b v="0"/>
    <s v="film &amp; video/drama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x v="116"/>
    <x v="2"/>
    <x v="0"/>
    <x v="0"/>
    <n v="1425655349"/>
    <n v="1420471349"/>
    <x v="214"/>
    <d v="2015-03-06T15:22:29"/>
    <n v="60"/>
    <b v="0"/>
    <n v="1"/>
    <n v="8.0000000000000002E-3"/>
    <n v="1"/>
    <b v="0"/>
    <s v="film &amp; video/drama"/>
    <x v="0"/>
    <x v="3"/>
  </r>
  <r>
    <n v="215"/>
    <s v="Invisible Scars"/>
    <s v="A short drama based on a true events. Story of a British Soldier who comes back home suffering from Post Traumatic Stress Disorder."/>
    <n v="4400"/>
    <x v="115"/>
    <x v="2"/>
    <x v="1"/>
    <x v="1"/>
    <n v="1455753540"/>
    <n v="1452058282"/>
    <x v="215"/>
    <d v="2016-02-17T23:59:00"/>
    <n v="42.769189814811398"/>
    <b v="0"/>
    <n v="1"/>
    <n v="0.22727272727272727"/>
    <n v="10"/>
    <b v="0"/>
    <s v="film &amp; video/drama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x v="171"/>
    <x v="2"/>
    <x v="0"/>
    <x v="0"/>
    <n v="1429740037"/>
    <n v="1425423637"/>
    <x v="216"/>
    <d v="2015-04-22T22:00:37"/>
    <n v="49.958333333328483"/>
    <b v="0"/>
    <n v="84"/>
    <n v="55.698440000000005"/>
    <n v="331.53833333333336"/>
    <b v="0"/>
    <s v="film &amp; video/drama"/>
    <x v="0"/>
    <x v="3"/>
  </r>
  <r>
    <n v="217"/>
    <s v="Bitch"/>
    <s v="A roadmovie by paw"/>
    <n v="100000"/>
    <x v="172"/>
    <x v="2"/>
    <x v="11"/>
    <x v="9"/>
    <n v="1419780149"/>
    <n v="1417101749"/>
    <x v="217"/>
    <d v="2014-12-28T15:22:29"/>
    <n v="31"/>
    <b v="0"/>
    <n v="38"/>
    <n v="11.943"/>
    <n v="314.28947368421052"/>
    <b v="0"/>
    <s v="film &amp; video/drama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x v="173"/>
    <x v="2"/>
    <x v="0"/>
    <x v="0"/>
    <n v="1431702289"/>
    <n v="1426518289"/>
    <x v="218"/>
    <d v="2015-05-15T15:04:49"/>
    <n v="60"/>
    <b v="0"/>
    <n v="1"/>
    <n v="2"/>
    <n v="100"/>
    <b v="0"/>
    <s v="film &amp; video/drama"/>
    <x v="0"/>
    <x v="3"/>
  </r>
  <r>
    <n v="219"/>
    <s v="True Colors"/>
    <s v="An hour-long pilot about a group of suburban LGBT teens coming of age in the early 90's."/>
    <n v="50000"/>
    <x v="174"/>
    <x v="2"/>
    <x v="0"/>
    <x v="0"/>
    <n v="1459493940"/>
    <n v="1456732225"/>
    <x v="219"/>
    <d v="2016-04-01T06:59:00"/>
    <n v="31.964293981480296"/>
    <b v="0"/>
    <n v="76"/>
    <n v="17.630000000000003"/>
    <n v="115.98684210526316"/>
    <b v="0"/>
    <s v="film &amp; video/drama"/>
    <x v="0"/>
    <x v="3"/>
  </r>
  <r>
    <n v="220"/>
    <s v="LA VIE"/>
    <s v="A Freelancer abandons everything to chase after his dream of being &quot;great&quot; escape to Bangkok and return to his home-world."/>
    <n v="50000"/>
    <x v="175"/>
    <x v="2"/>
    <x v="0"/>
    <x v="0"/>
    <n v="1440101160"/>
    <n v="1436542030"/>
    <x v="220"/>
    <d v="2015-08-20T20:06:00"/>
    <n v="41.193634259252576"/>
    <b v="0"/>
    <n v="3"/>
    <n v="0.72"/>
    <n v="120"/>
    <b v="0"/>
    <s v="film &amp; video/drama"/>
    <x v="0"/>
    <x v="3"/>
  </r>
  <r>
    <n v="221"/>
    <s v="Archetypes"/>
    <s v="Film about Schizophrenia with Surreal Twists!"/>
    <n v="50000"/>
    <x v="117"/>
    <x v="2"/>
    <x v="0"/>
    <x v="0"/>
    <n v="1427569564"/>
    <n v="1422389164"/>
    <x v="221"/>
    <d v="2015-03-28T19:06:04"/>
    <n v="59.958333333328483"/>
    <b v="0"/>
    <n v="0"/>
    <n v="0"/>
    <e v="#DIV/0!"/>
    <b v="0"/>
    <s v="film &amp; video/drama"/>
    <x v="0"/>
    <x v="3"/>
  </r>
  <r>
    <n v="222"/>
    <s v="SICKNESS 2014 Build Killian's Bike"/>
    <s v="Killian leader of an outlaw bike gang doesnâ€™t have a bike yet and here is your chance to help design and build his machine."/>
    <n v="1000"/>
    <x v="176"/>
    <x v="2"/>
    <x v="0"/>
    <x v="0"/>
    <n v="1427423940"/>
    <n v="1422383318"/>
    <x v="222"/>
    <d v="2015-03-27T02:39:00"/>
    <n v="58.34053240740468"/>
    <b v="0"/>
    <n v="2"/>
    <n v="13"/>
    <n v="65"/>
    <b v="0"/>
    <s v="film &amp; video/drama"/>
    <x v="0"/>
    <x v="3"/>
  </r>
  <r>
    <n v="223"/>
    <s v="The Pass"/>
    <s v="An old man, a U.S Marine Corps veteran remembers his combat experience in the battle of Toktong Pass 1950, during the Korean War."/>
    <n v="1500000"/>
    <x v="117"/>
    <x v="2"/>
    <x v="0"/>
    <x v="0"/>
    <n v="1463879100"/>
    <n v="1461287350"/>
    <x v="223"/>
    <d v="2016-05-22T01:05:00"/>
    <n v="29.997106481481751"/>
    <b v="0"/>
    <n v="0"/>
    <n v="0"/>
    <e v="#DIV/0!"/>
    <b v="0"/>
    <s v="film &amp; video/drama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x v="117"/>
    <x v="2"/>
    <x v="2"/>
    <x v="2"/>
    <n v="1436506726"/>
    <n v="1431322726"/>
    <x v="224"/>
    <d v="2015-07-10T05:38:46"/>
    <n v="60"/>
    <b v="0"/>
    <n v="0"/>
    <n v="0"/>
    <e v="#DIV/0!"/>
    <b v="0"/>
    <s v="film &amp; video/drama"/>
    <x v="0"/>
    <x v="3"/>
  </r>
  <r>
    <n v="225"/>
    <s v="Backpage Shawty"/>
    <s v="I'm creating a &quot;Lifetime&quot; type drama film about a girl who uses backpage for money, but trying to turn her life around."/>
    <n v="200"/>
    <x v="117"/>
    <x v="2"/>
    <x v="0"/>
    <x v="0"/>
    <n v="1460153054"/>
    <n v="1457564654"/>
    <x v="225"/>
    <d v="2016-04-08T22:04:14"/>
    <n v="29.958333333335759"/>
    <b v="0"/>
    <n v="0"/>
    <n v="0"/>
    <e v="#DIV/0!"/>
    <b v="0"/>
    <s v="film &amp; video/drama"/>
    <x v="0"/>
    <x v="3"/>
  </r>
  <r>
    <n v="226"/>
    <s v="MAGGIE Film"/>
    <s v="A TRUE STORY OF DOMESTIC VILOLENCE THAT SEEKS TO OFFER THE VIEWER OUTLEST OF SUPPORT."/>
    <n v="29000"/>
    <x v="156"/>
    <x v="2"/>
    <x v="1"/>
    <x v="1"/>
    <n v="1433064540"/>
    <n v="1428854344"/>
    <x v="226"/>
    <d v="2015-05-31T09:29:00"/>
    <n v="48.729120370371675"/>
    <b v="0"/>
    <n v="2"/>
    <n v="0.86206896551724133"/>
    <n v="125"/>
    <b v="0"/>
    <s v="film &amp; video/drama"/>
    <x v="0"/>
    <x v="3"/>
  </r>
  <r>
    <n v="227"/>
    <s v="The Chance of Freedom Short Film"/>
    <s v="Imagine your life is full is nothing but pain and darkness. One day, you had the chance to be free from it all. Would you take it?"/>
    <n v="28000"/>
    <x v="117"/>
    <x v="2"/>
    <x v="0"/>
    <x v="0"/>
    <n v="1436477241"/>
    <n v="1433885241"/>
    <x v="227"/>
    <d v="2015-07-09T21:27:21"/>
    <n v="30"/>
    <b v="0"/>
    <n v="0"/>
    <n v="0"/>
    <e v="#DIV/0!"/>
    <b v="0"/>
    <s v="film &amp; video/drama"/>
    <x v="0"/>
    <x v="3"/>
  </r>
  <r>
    <n v="228"/>
    <s v="Facets of a Geek life"/>
    <s v="I am making a film from one one of my books called facets of a Geek life."/>
    <n v="8000"/>
    <x v="117"/>
    <x v="2"/>
    <x v="1"/>
    <x v="1"/>
    <n v="1433176105"/>
    <n v="1427992105"/>
    <x v="228"/>
    <d v="2015-06-01T16:28:25"/>
    <n v="60"/>
    <b v="0"/>
    <n v="0"/>
    <n v="0"/>
    <e v="#DIV/0!"/>
    <b v="0"/>
    <s v="film &amp; video/drama"/>
    <x v="0"/>
    <x v="3"/>
  </r>
  <r>
    <n v="229"/>
    <s v="The Perfect Plan"/>
    <s v="I teenage girl that wants to go around the system. She does all she can to cheat and finds herself in a bad position when she messesup"/>
    <n v="3000"/>
    <x v="117"/>
    <x v="2"/>
    <x v="12"/>
    <x v="3"/>
    <n v="1455402297"/>
    <n v="1452810297"/>
    <x v="229"/>
    <d v="2016-02-13T22:24:57"/>
    <n v="30"/>
    <b v="0"/>
    <n v="0"/>
    <n v="0"/>
    <e v="#DIV/0!"/>
    <b v="0"/>
    <s v="film &amp; video/drama"/>
    <x v="0"/>
    <x v="3"/>
  </r>
  <r>
    <n v="230"/>
    <s v="In Love There's War"/>
    <s v="In Love There's War is a spicy web series that will have viewers at the edge of their seats as deception and hidden secrecies unravel."/>
    <n v="15000"/>
    <x v="177"/>
    <x v="2"/>
    <x v="0"/>
    <x v="0"/>
    <n v="1433443151"/>
    <n v="1430851151"/>
    <x v="230"/>
    <d v="2015-06-04T18:39:11"/>
    <n v="30"/>
    <b v="0"/>
    <n v="2"/>
    <n v="0.4"/>
    <n v="30"/>
    <b v="0"/>
    <s v="film &amp; video/drama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x v="117"/>
    <x v="2"/>
    <x v="0"/>
    <x v="0"/>
    <n v="1451775651"/>
    <n v="1449183651"/>
    <x v="231"/>
    <d v="2016-01-02T23:00:51"/>
    <n v="30"/>
    <b v="0"/>
    <n v="0"/>
    <n v="0"/>
    <e v="#DIV/0!"/>
    <b v="0"/>
    <s v="film &amp; video/drama"/>
    <x v="0"/>
    <x v="3"/>
  </r>
  <r>
    <n v="232"/>
    <s v="#noblurredlines"/>
    <s v="A high-impact, high-quality resource to address, for young people and youth-related professionals, the issue of sexual consent."/>
    <n v="4000"/>
    <x v="178"/>
    <x v="2"/>
    <x v="1"/>
    <x v="1"/>
    <n v="1425066546"/>
    <n v="1422474546"/>
    <x v="232"/>
    <d v="2015-02-27T19:49:06"/>
    <n v="30"/>
    <b v="0"/>
    <n v="7"/>
    <n v="2.75"/>
    <n v="15.714285714285714"/>
    <b v="0"/>
    <s v="film &amp; video/drama"/>
    <x v="0"/>
    <x v="3"/>
  </r>
  <r>
    <n v="233"/>
    <s v="Area 4 - The Film"/>
    <s v="â€œArea 4â€ revolves around Frank Hammond, a counselor at a high school, who discovers the scandals that took place."/>
    <n v="350000"/>
    <x v="117"/>
    <x v="2"/>
    <x v="0"/>
    <x v="0"/>
    <n v="1475185972"/>
    <n v="1472593972"/>
    <x v="233"/>
    <d v="2016-09-29T21:52:52"/>
    <n v="30"/>
    <b v="0"/>
    <n v="0"/>
    <n v="0"/>
    <e v="#DIV/0!"/>
    <b v="0"/>
    <s v="film &amp; video/drama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x v="149"/>
    <x v="2"/>
    <x v="0"/>
    <x v="0"/>
    <n v="1434847859"/>
    <n v="1431391859"/>
    <x v="234"/>
    <d v="2015-06-21T00:50:59"/>
    <n v="40"/>
    <b v="0"/>
    <n v="5"/>
    <n v="40.1"/>
    <n v="80.2"/>
    <b v="0"/>
    <s v="film &amp; video/drama"/>
    <x v="0"/>
    <x v="3"/>
  </r>
  <r>
    <n v="235"/>
    <s v="Film about help homeless child to live a better life."/>
    <s v="Taking people on a deep emotional trip with a story about sometimes those who have less, give more."/>
    <n v="10000"/>
    <x v="117"/>
    <x v="2"/>
    <x v="0"/>
    <x v="0"/>
    <n v="1436478497"/>
    <n v="1433886497"/>
    <x v="235"/>
    <d v="2015-07-09T21:48:17"/>
    <n v="30"/>
    <b v="0"/>
    <n v="0"/>
    <n v="0"/>
    <e v="#DIV/0!"/>
    <b v="0"/>
    <s v="film &amp; video/drama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x v="117"/>
    <x v="2"/>
    <x v="0"/>
    <x v="0"/>
    <n v="1451952000"/>
    <n v="1447380099"/>
    <x v="236"/>
    <d v="2016-01-05T00:00:00"/>
    <n v="52.915520833339542"/>
    <b v="0"/>
    <n v="0"/>
    <n v="0"/>
    <e v="#DIV/0!"/>
    <b v="0"/>
    <s v="film &amp; video/drama"/>
    <x v="0"/>
    <x v="3"/>
  </r>
  <r>
    <n v="237"/>
    <s v="Making The Choice"/>
    <s v="Making The Choice is a christian short film series."/>
    <n v="15000"/>
    <x v="155"/>
    <x v="2"/>
    <x v="0"/>
    <x v="0"/>
    <n v="1457445069"/>
    <n v="1452261069"/>
    <x v="237"/>
    <d v="2016-03-08T13:51:09"/>
    <n v="60"/>
    <b v="0"/>
    <n v="1"/>
    <n v="0.33333333333333337"/>
    <n v="50"/>
    <b v="0"/>
    <s v="film &amp; video/drama"/>
    <x v="0"/>
    <x v="3"/>
  </r>
  <r>
    <n v="238"/>
    <s v="Within The Threshold"/>
    <s v="A film to stop society from judging others and get along. Life is not about discrimination! Donate for this Thrilling Drama Series!!!!"/>
    <n v="26000"/>
    <x v="117"/>
    <x v="2"/>
    <x v="0"/>
    <x v="0"/>
    <n v="1483088400"/>
    <n v="1481324760"/>
    <x v="238"/>
    <d v="2016-12-30T09:00:00"/>
    <n v="20.412500000005821"/>
    <b v="0"/>
    <n v="0"/>
    <n v="0"/>
    <e v="#DIV/0!"/>
    <b v="0"/>
    <s v="film &amp; video/drama"/>
    <x v="0"/>
    <x v="3"/>
  </r>
  <r>
    <n v="239"/>
    <s v="Filthy - Short Film"/>
    <s v="Lovers Clint and Eli convey their conflicting perspectives of guilt and remorse while in the desolate Australian bush."/>
    <n v="1000"/>
    <x v="156"/>
    <x v="2"/>
    <x v="2"/>
    <x v="2"/>
    <n v="1446984000"/>
    <n v="1445308730"/>
    <x v="239"/>
    <d v="2015-11-08T12:00:00"/>
    <n v="19.389699074075907"/>
    <b v="0"/>
    <n v="5"/>
    <n v="25"/>
    <n v="50"/>
    <b v="0"/>
    <s v="film &amp; video/drama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x v="179"/>
    <x v="0"/>
    <x v="0"/>
    <x v="0"/>
    <n v="1367773211"/>
    <n v="1363885211"/>
    <x v="240"/>
    <d v="2013-05-05T17:00:11"/>
    <n v="45"/>
    <b v="1"/>
    <n v="137"/>
    <n v="107.63413333333334"/>
    <n v="117.84759124087591"/>
    <b v="1"/>
    <s v="film &amp; video/documentary"/>
    <x v="0"/>
    <x v="4"/>
  </r>
  <r>
    <n v="241"/>
    <s v="&quot;LESLIE&quot;"/>
    <s v="&quot;LESLIE&quot; explores the unapologetic life of Leslie Cochran, the thong-clad homeless man turned cultural icon in the heart of Texas."/>
    <n v="36400"/>
    <x v="180"/>
    <x v="0"/>
    <x v="0"/>
    <x v="0"/>
    <n v="1419180304"/>
    <n v="1415292304"/>
    <x v="241"/>
    <d v="2014-12-21T16:45:04"/>
    <n v="45"/>
    <b v="1"/>
    <n v="376"/>
    <n v="112.63736263736264"/>
    <n v="109.04255319148936"/>
    <b v="1"/>
    <s v="film &amp; video/documentary"/>
    <x v="0"/>
    <x v="4"/>
  </r>
  <r>
    <n v="242"/>
    <s v="Hardwater"/>
    <s v="An unprecedented feature-length documentary film about Maine's tribal, oft-misunderstood ice fishing sub-culture."/>
    <n v="13000"/>
    <x v="181"/>
    <x v="0"/>
    <x v="0"/>
    <x v="0"/>
    <n v="1324381790"/>
    <n v="1321357790"/>
    <x v="242"/>
    <d v="2011-12-20T11:49:50"/>
    <n v="35"/>
    <b v="1"/>
    <n v="202"/>
    <n v="113.46153846153845"/>
    <n v="73.019801980198025"/>
    <b v="1"/>
    <s v="film &amp; video/documentary"/>
    <x v="0"/>
    <x v="4"/>
  </r>
  <r>
    <n v="243"/>
    <s v="Following Boruch"/>
    <s v="A Hasidic man reaches a turning point in his recovery from mental illness and addiction, and is determined to start a new life."/>
    <n v="25000"/>
    <x v="182"/>
    <x v="0"/>
    <x v="0"/>
    <x v="0"/>
    <n v="1393031304"/>
    <n v="1390439304"/>
    <x v="243"/>
    <d v="2014-02-22T01:08:24"/>
    <n v="30"/>
    <b v="1"/>
    <n v="328"/>
    <n v="102.592"/>
    <n v="78.195121951219505"/>
    <b v="1"/>
    <s v="film &amp; video/documentary"/>
    <x v="0"/>
    <x v="4"/>
  </r>
  <r>
    <n v="244"/>
    <d v="2008-11-04T00:00:00"/>
    <s v="A transmedia-project to amass a library of footage shot the day Obama was elected, for (1) a feature documentary, (2) an interactive web history"/>
    <n v="3500"/>
    <x v="183"/>
    <x v="0"/>
    <x v="0"/>
    <x v="0"/>
    <n v="1268723160"/>
    <n v="1265269559"/>
    <x v="244"/>
    <d v="2010-03-16T07:06:00"/>
    <n v="39.972233796295768"/>
    <b v="1"/>
    <n v="84"/>
    <n v="113.75714285714287"/>
    <n v="47.398809523809526"/>
    <b v="1"/>
    <s v="film &amp; video/documentary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x v="184"/>
    <x v="0"/>
    <x v="0"/>
    <x v="0"/>
    <n v="1345079785"/>
    <n v="1342487785"/>
    <x v="245"/>
    <d v="2012-08-16T01:16:25"/>
    <n v="30"/>
    <b v="1"/>
    <n v="96"/>
    <n v="103.71999999999998"/>
    <n v="54.020833333333336"/>
    <b v="1"/>
    <s v="film &amp; video/documentary"/>
    <x v="0"/>
    <x v="4"/>
  </r>
  <r>
    <n v="246"/>
    <s v="LEAVING ATLANTA THE FILM"/>
    <s v="From 1979 to 1981 twenty-nine Black children in Atlanta were murdered and the others terrified. This is our story..."/>
    <n v="5000"/>
    <x v="185"/>
    <x v="0"/>
    <x v="0"/>
    <x v="0"/>
    <n v="1292665405"/>
    <n v="1288341805"/>
    <x v="246"/>
    <d v="2010-12-18T09:43:25"/>
    <n v="50.041666666664241"/>
    <b v="1"/>
    <n v="223"/>
    <n v="305.46000000000004"/>
    <n v="68.488789237668158"/>
    <b v="1"/>
    <s v="film &amp; video/documentary"/>
    <x v="0"/>
    <x v="4"/>
  </r>
  <r>
    <n v="247"/>
    <s v="Deja-Vu: Dissecting Memory on Camera"/>
    <s v="A young neuroscientist attempts to reconnect with his ailing father by obsessively studying old family footage._x000a_"/>
    <n v="5000"/>
    <x v="186"/>
    <x v="0"/>
    <x v="0"/>
    <x v="0"/>
    <n v="1287200340"/>
    <n v="1284042614"/>
    <x v="247"/>
    <d v="2010-10-16T03:39:00"/>
    <n v="36.547754629631527"/>
    <b v="1"/>
    <n v="62"/>
    <n v="134.1"/>
    <n v="108.14516129032258"/>
    <b v="1"/>
    <s v="film &amp; video/documentary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x v="187"/>
    <x v="0"/>
    <x v="0"/>
    <x v="0"/>
    <n v="1325961309"/>
    <n v="1322073309"/>
    <x v="248"/>
    <d v="2012-01-07T18:35:09"/>
    <n v="45"/>
    <b v="1"/>
    <n v="146"/>
    <n v="101.33294117647058"/>
    <n v="589.95205479452056"/>
    <b v="1"/>
    <s v="film &amp; video/documentary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x v="188"/>
    <x v="0"/>
    <x v="0"/>
    <x v="0"/>
    <n v="1282498800"/>
    <n v="1275603020"/>
    <x v="249"/>
    <d v="2010-08-22T17:40:00"/>
    <n v="79.812268518515339"/>
    <b v="1"/>
    <n v="235"/>
    <n v="112.92"/>
    <n v="48.051063829787232"/>
    <b v="1"/>
    <s v="film &amp; video/documentary"/>
    <x v="0"/>
    <x v="4"/>
  </r>
  <r>
    <n v="250"/>
    <s v="BOONE- THE DOCUMENTARY"/>
    <s v="Three young farmers risk land and friendship to stand up to the USDA. An experiential film about living a life of self reliance."/>
    <n v="30000"/>
    <x v="189"/>
    <x v="0"/>
    <x v="0"/>
    <x v="0"/>
    <n v="1370525691"/>
    <n v="1367933691"/>
    <x v="250"/>
    <d v="2013-06-06T13:34:51"/>
    <n v="30"/>
    <b v="1"/>
    <n v="437"/>
    <n v="105.58333333333334"/>
    <n v="72.482837528604122"/>
    <b v="1"/>
    <s v="film &amp; video/documentary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x v="190"/>
    <x v="0"/>
    <x v="0"/>
    <x v="0"/>
    <n v="1337194800"/>
    <n v="1334429646"/>
    <x v="251"/>
    <d v="2012-05-16T19:00:00"/>
    <n v="32.004097222219571"/>
    <b v="1"/>
    <n v="77"/>
    <n v="125.57142857142858"/>
    <n v="57.077922077922075"/>
    <b v="1"/>
    <s v="film &amp; video/documentary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x v="191"/>
    <x v="0"/>
    <x v="0"/>
    <x v="0"/>
    <n v="1275364740"/>
    <n v="1269878058"/>
    <x v="252"/>
    <d v="2010-06-01T03:59:00"/>
    <n v="63.503263888887886"/>
    <b v="1"/>
    <n v="108"/>
    <n v="184.56"/>
    <n v="85.444444444444443"/>
    <b v="1"/>
    <s v="film &amp; video/documentary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x v="192"/>
    <x v="0"/>
    <x v="0"/>
    <x v="0"/>
    <n v="1329320235"/>
    <n v="1326728235"/>
    <x v="253"/>
    <d v="2012-02-15T15:37:15"/>
    <n v="30"/>
    <b v="1"/>
    <n v="7"/>
    <n v="100.73333333333335"/>
    <n v="215.85714285714286"/>
    <b v="1"/>
    <s v="film &amp; video/documentary"/>
    <x v="0"/>
    <x v="4"/>
  </r>
  <r>
    <n v="254"/>
    <s v="&quot;I Clown You&quot; Documentary"/>
    <s v="&quot;I Clown You&quot; is a documentary about Israeli medical clowns and clowning as an art of challenging the norm."/>
    <n v="24000"/>
    <x v="193"/>
    <x v="0"/>
    <x v="0"/>
    <x v="0"/>
    <n v="1445047200"/>
    <n v="1442443910"/>
    <x v="254"/>
    <d v="2015-10-17T02:00:00"/>
    <n v="30.130671296297805"/>
    <b v="1"/>
    <n v="314"/>
    <n v="116.94725"/>
    <n v="89.38643312101911"/>
    <b v="1"/>
    <s v="film &amp; video/documentary"/>
    <x v="0"/>
    <x v="4"/>
  </r>
  <r>
    <n v="255"/>
    <s v="xoxosms: a documentary about love in the 21st century"/>
    <s v="xoxosms is a documentary about first love, long distance and Skype."/>
    <n v="8000"/>
    <x v="194"/>
    <x v="0"/>
    <x v="0"/>
    <x v="0"/>
    <n v="1300275482"/>
    <n v="1297687082"/>
    <x v="255"/>
    <d v="2011-03-16T11:38:02"/>
    <n v="29.958333333328483"/>
    <b v="1"/>
    <n v="188"/>
    <n v="106.73325"/>
    <n v="45.418404255319146"/>
    <b v="1"/>
    <s v="film &amp; video/documentary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x v="195"/>
    <x v="0"/>
    <x v="0"/>
    <x v="0"/>
    <n v="1363458467"/>
    <n v="1360866467"/>
    <x v="256"/>
    <d v="2013-03-16T18:27:47"/>
    <n v="30"/>
    <b v="1"/>
    <n v="275"/>
    <n v="139.1"/>
    <n v="65.756363636363631"/>
    <b v="1"/>
    <s v="film &amp; video/documentary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x v="196"/>
    <x v="0"/>
    <x v="0"/>
    <x v="0"/>
    <n v="1463670162"/>
    <n v="1461078162"/>
    <x v="257"/>
    <d v="2016-05-19T15:02:42"/>
    <n v="30"/>
    <b v="1"/>
    <n v="560"/>
    <n v="106.72648571428572"/>
    <n v="66.70405357142856"/>
    <b v="1"/>
    <s v="film &amp; video/documentary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x v="197"/>
    <x v="0"/>
    <x v="0"/>
    <x v="0"/>
    <n v="1308359666"/>
    <n v="1305767666"/>
    <x v="258"/>
    <d v="2011-06-18T01:14:26"/>
    <n v="30"/>
    <b v="1"/>
    <n v="688"/>
    <n v="191.14"/>
    <n v="83.345930232558146"/>
    <b v="1"/>
    <s v="film &amp; video/documentary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x v="198"/>
    <x v="0"/>
    <x v="0"/>
    <x v="0"/>
    <n v="1428514969"/>
    <n v="1425922969"/>
    <x v="259"/>
    <d v="2015-04-08T17:42:49"/>
    <n v="30"/>
    <b v="1"/>
    <n v="942"/>
    <n v="131.93789333333334"/>
    <n v="105.04609341825902"/>
    <b v="1"/>
    <s v="film &amp; video/documentary"/>
    <x v="0"/>
    <x v="4"/>
  </r>
  <r>
    <n v="260"/>
    <s v="Escaramuza: Riding from the Heart (a feature documentary)"/>
    <s v="In the traditional world of Mexican Rodeo, a team of first-generation California girls does it their way."/>
    <n v="10000"/>
    <x v="199"/>
    <x v="0"/>
    <x v="0"/>
    <x v="0"/>
    <n v="1279360740"/>
    <n v="1275415679"/>
    <x v="260"/>
    <d v="2010-07-17T09:59:00"/>
    <n v="45.660428240742476"/>
    <b v="1"/>
    <n v="88"/>
    <n v="106.4"/>
    <n v="120.90909090909091"/>
    <b v="1"/>
    <s v="film &amp; video/documentary"/>
    <x v="0"/>
    <x v="4"/>
  </r>
  <r>
    <n v="261"/>
    <s v="Empires: The Film"/>
    <s v="Empires explores the impact of networks on histories and philosophies of political thought."/>
    <n v="20000"/>
    <x v="200"/>
    <x v="0"/>
    <x v="0"/>
    <x v="0"/>
    <n v="1339080900"/>
    <n v="1334783704"/>
    <x v="261"/>
    <d v="2012-06-07T14:55:00"/>
    <n v="49.736064814816928"/>
    <b v="1"/>
    <n v="220"/>
    <n v="107.4"/>
    <n v="97.63636363636364"/>
    <b v="1"/>
    <s v="film &amp; video/documentary"/>
    <x v="0"/>
    <x v="4"/>
  </r>
  <r>
    <n v="262"/>
    <s v="The Last Cosmonaut"/>
    <s v="He can never die. He will live forever. He is the last cosmonaut, and this is his story."/>
    <n v="2500"/>
    <x v="44"/>
    <x v="0"/>
    <x v="0"/>
    <x v="0"/>
    <n v="1298699828"/>
    <n v="1294811828"/>
    <x v="262"/>
    <d v="2011-02-26T05:57:08"/>
    <n v="45"/>
    <b v="1"/>
    <n v="145"/>
    <n v="240"/>
    <n v="41.379310344827587"/>
    <b v="1"/>
    <s v="film &amp; video/documentary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x v="201"/>
    <x v="0"/>
    <x v="0"/>
    <x v="0"/>
    <n v="1348786494"/>
    <n v="1346194494"/>
    <x v="263"/>
    <d v="2012-09-27T22:54:54"/>
    <n v="30"/>
    <b v="1"/>
    <n v="963"/>
    <n v="118.08108"/>
    <n v="30.654485981308412"/>
    <b v="1"/>
    <s v="film &amp; video/documentary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x v="202"/>
    <x v="0"/>
    <x v="0"/>
    <x v="0"/>
    <n v="1336747995"/>
    <n v="1334155995"/>
    <x v="264"/>
    <d v="2012-05-11T14:53:15"/>
    <n v="30"/>
    <b v="1"/>
    <n v="91"/>
    <n v="118.19999999999999"/>
    <n v="64.945054945054949"/>
    <b v="1"/>
    <s v="film &amp; video/documentary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x v="203"/>
    <x v="0"/>
    <x v="0"/>
    <x v="0"/>
    <n v="1273522560"/>
    <n v="1269928430"/>
    <x v="265"/>
    <d v="2010-05-10T20:16:00"/>
    <n v="41.598726851858373"/>
    <b v="1"/>
    <n v="58"/>
    <n v="111.1"/>
    <n v="95.775862068965523"/>
    <b v="1"/>
    <s v="film &amp; video/documentary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x v="204"/>
    <x v="0"/>
    <x v="0"/>
    <x v="0"/>
    <n v="1271994660"/>
    <n v="1264565507"/>
    <x v="266"/>
    <d v="2010-04-23T03:51:00"/>
    <n v="85.985567129624542"/>
    <b v="1"/>
    <n v="36"/>
    <n v="145.5"/>
    <n v="40.416666666666664"/>
    <b v="1"/>
    <s v="film &amp; video/documentary"/>
    <x v="0"/>
    <x v="4"/>
  </r>
  <r>
    <n v="267"/>
    <s v="Uncharted Amazon"/>
    <s v="A visually stunning, feature length film chronicling life's challenges in the remote depths of the Amazon rainforest."/>
    <n v="9850"/>
    <x v="205"/>
    <x v="0"/>
    <x v="1"/>
    <x v="1"/>
    <n v="1403693499"/>
    <n v="1401101499"/>
    <x v="267"/>
    <d v="2014-06-25T10:51:39"/>
    <n v="30"/>
    <b v="1"/>
    <n v="165"/>
    <n v="131.62883248730967"/>
    <n v="78.578424242424248"/>
    <b v="1"/>
    <s v="film &amp; video/documentary"/>
    <x v="0"/>
    <x v="4"/>
  </r>
  <r>
    <n v="268"/>
    <s v="La Tierra de los Adioses"/>
    <s v="Help us finish a documentary about four teens coming-of-age in a small, rural Mexican town that has suffered 50% migration to the U.S."/>
    <n v="5000"/>
    <x v="206"/>
    <x v="0"/>
    <x v="0"/>
    <x v="0"/>
    <n v="1320640778"/>
    <n v="1316749178"/>
    <x v="268"/>
    <d v="2011-11-07T04:39:38"/>
    <n v="45.041666666664241"/>
    <b v="1"/>
    <n v="111"/>
    <n v="111.4"/>
    <n v="50.18018018018018"/>
    <b v="1"/>
    <s v="film &amp; video/documentary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x v="207"/>
    <x v="0"/>
    <x v="2"/>
    <x v="2"/>
    <n v="1487738622"/>
    <n v="1485146622"/>
    <x v="269"/>
    <d v="2017-02-22T04:43:42"/>
    <n v="30"/>
    <b v="1"/>
    <n v="1596"/>
    <n v="147.23376999999999"/>
    <n v="92.251735588972423"/>
    <b v="1"/>
    <s v="film &amp; video/documentary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x v="208"/>
    <x v="0"/>
    <x v="0"/>
    <x v="0"/>
    <n v="1306296000"/>
    <n v="1301950070"/>
    <x v="270"/>
    <d v="2011-05-25T04:00:00"/>
    <n v="50.300115740741603"/>
    <b v="1"/>
    <n v="61"/>
    <n v="152.60869565217391"/>
    <n v="57.540983606557376"/>
    <b v="1"/>
    <s v="film &amp; video/documentary"/>
    <x v="0"/>
    <x v="4"/>
  </r>
  <r>
    <n v="271"/>
    <s v="The Mathare Project"/>
    <s v="A documentary shot over 12 years about the hopes and dreams of five orphans struggling to reach adulthood in Kenya's Mathare slum."/>
    <n v="30000"/>
    <x v="209"/>
    <x v="0"/>
    <x v="0"/>
    <x v="0"/>
    <n v="1388649600"/>
    <n v="1386123861"/>
    <x v="271"/>
    <d v="2014-01-02T08:00:00"/>
    <n v="29.233090277775773"/>
    <b v="1"/>
    <n v="287"/>
    <n v="104.67999999999999"/>
    <n v="109.42160278745645"/>
    <b v="1"/>
    <s v="film &amp; video/documentary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x v="210"/>
    <x v="0"/>
    <x v="0"/>
    <x v="0"/>
    <n v="1272480540"/>
    <n v="1267220191"/>
    <x v="272"/>
    <d v="2010-04-28T18:49:00"/>
    <n v="60.883668981485243"/>
    <b v="1"/>
    <n v="65"/>
    <n v="177.43366666666668"/>
    <n v="81.892461538461546"/>
    <b v="1"/>
    <s v="film &amp; video/documentary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x v="211"/>
    <x v="0"/>
    <x v="0"/>
    <x v="0"/>
    <n v="1309694266"/>
    <n v="1307102266"/>
    <x v="273"/>
    <d v="2011-07-03T11:57:46"/>
    <n v="30"/>
    <b v="1"/>
    <n v="118"/>
    <n v="107.7758"/>
    <n v="45.667711864406776"/>
    <b v="1"/>
    <s v="film &amp; video/documentary"/>
    <x v="0"/>
    <x v="4"/>
  </r>
  <r>
    <n v="274"/>
    <s v="In Search of Nabad (Documentary Film)"/>
    <s v="An intimate documentary sharing the powerful voices of Seattle's Somali refugees and their search for peace in their new home."/>
    <n v="4000"/>
    <x v="212"/>
    <x v="0"/>
    <x v="0"/>
    <x v="0"/>
    <n v="1333609140"/>
    <n v="1330638829"/>
    <x v="274"/>
    <d v="2012-04-05T06:59:00"/>
    <n v="34.378599537041737"/>
    <b v="1"/>
    <n v="113"/>
    <n v="156"/>
    <n v="55.221238938053098"/>
    <b v="1"/>
    <s v="film &amp; video/documentary"/>
    <x v="0"/>
    <x v="4"/>
  </r>
  <r>
    <n v="275"/>
    <s v="Finding the Funk"/>
    <s v="A journey through the origins and influence of funk music from James Brown to D'Angelo we are FINDING THE FUNK!"/>
    <n v="20000"/>
    <x v="213"/>
    <x v="0"/>
    <x v="0"/>
    <x v="0"/>
    <n v="1352511966"/>
    <n v="1349916366"/>
    <x v="275"/>
    <d v="2012-11-10T01:46:06"/>
    <n v="30.041666666664241"/>
    <b v="1"/>
    <n v="332"/>
    <n v="108.395"/>
    <n v="65.298192771084331"/>
    <b v="1"/>
    <s v="film &amp; video/documentary"/>
    <x v="0"/>
    <x v="4"/>
  </r>
  <r>
    <n v="276"/>
    <s v="Abalimi"/>
    <s v="A film about Xhosa women in townships of South Africa micro-farming to fight extreme poverty, gain health, and create food security."/>
    <n v="4000"/>
    <x v="214"/>
    <x v="0"/>
    <x v="0"/>
    <x v="0"/>
    <n v="1335574674"/>
    <n v="1330394274"/>
    <x v="276"/>
    <d v="2012-04-28T00:57:54"/>
    <n v="59.958333333335759"/>
    <b v="1"/>
    <n v="62"/>
    <n v="147.6"/>
    <n v="95.225806451612897"/>
    <b v="1"/>
    <s v="film &amp; video/documentary"/>
    <x v="0"/>
    <x v="4"/>
  </r>
  <r>
    <n v="277"/>
    <s v="Pressing On: The Letterpress Film"/>
    <s v="A documentary about the survival of letterpress and the remarkable printers who preserve the history and knowledge of the craft."/>
    <n v="65000"/>
    <x v="215"/>
    <x v="0"/>
    <x v="0"/>
    <x v="0"/>
    <n v="1432416219"/>
    <n v="1429824219"/>
    <x v="277"/>
    <d v="2015-05-23T21:23:39"/>
    <n v="30"/>
    <b v="1"/>
    <n v="951"/>
    <n v="110.38153846153847"/>
    <n v="75.444794952681391"/>
    <b v="1"/>
    <s v="film &amp; video/documentary"/>
    <x v="0"/>
    <x v="4"/>
  </r>
  <r>
    <n v="278"/>
    <s v="The Babushkas of Chernobyl"/>
    <s v="An unlikely story of spirit, defiance and beauty from the most contaminated place on Earth"/>
    <n v="27000"/>
    <x v="216"/>
    <x v="0"/>
    <x v="0"/>
    <x v="0"/>
    <n v="1350003539"/>
    <n v="1347411539"/>
    <x v="278"/>
    <d v="2012-10-12T00:58:59"/>
    <n v="30"/>
    <b v="1"/>
    <n v="415"/>
    <n v="150.34814814814814"/>
    <n v="97.816867469879512"/>
    <b v="1"/>
    <s v="film &amp; video/documentary"/>
    <x v="0"/>
    <x v="4"/>
  </r>
  <r>
    <n v="279"/>
    <s v="Instructions on Parting"/>
    <s v="This documentary film is an intimate portrait of love and loss that observes family and nature undergoing the cycle of birth to death."/>
    <n v="17000"/>
    <x v="217"/>
    <x v="0"/>
    <x v="0"/>
    <x v="0"/>
    <n v="1488160860"/>
    <n v="1485237096"/>
    <x v="279"/>
    <d v="2017-02-27T02:01:00"/>
    <n v="33.839861111104256"/>
    <b v="1"/>
    <n v="305"/>
    <n v="157.31829411764707"/>
    <n v="87.685606557377056"/>
    <b v="1"/>
    <s v="film &amp; video/documentary"/>
    <x v="0"/>
    <x v="4"/>
  </r>
  <r>
    <n v="280"/>
    <s v="Korengal Theatrical Release"/>
    <s v="My latest film Korengal, takes us back to the same valley with the same troops as in my Academy AwardÂ® nominated film Restrepo."/>
    <n v="75000"/>
    <x v="218"/>
    <x v="0"/>
    <x v="0"/>
    <x v="0"/>
    <n v="1401459035"/>
    <n v="1397571035"/>
    <x v="280"/>
    <d v="2014-05-30T14:10:35"/>
    <n v="45"/>
    <b v="1"/>
    <n v="2139"/>
    <n v="156.14400000000001"/>
    <n v="54.748948106591868"/>
    <b v="1"/>
    <s v="film &amp; video/documentary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x v="219"/>
    <x v="0"/>
    <x v="0"/>
    <x v="0"/>
    <n v="1249932360"/>
    <n v="1242532513"/>
    <x v="281"/>
    <d v="2009-08-10T19:26:00"/>
    <n v="85.646377314813435"/>
    <b v="1"/>
    <n v="79"/>
    <n v="120.58763636363636"/>
    <n v="83.953417721518989"/>
    <b v="1"/>
    <s v="film &amp; video/documentary"/>
    <x v="0"/>
    <x v="4"/>
  </r>
  <r>
    <n v="282"/>
    <s v="Greenlight the PATROL BASE JAKER Movie"/>
    <s v="See US Marines make counter-insurgency work in Helmand Province--the Taliban's stronghold in Afghanistan."/>
    <n v="45000"/>
    <x v="220"/>
    <x v="0"/>
    <x v="0"/>
    <x v="0"/>
    <n v="1266876000"/>
    <n v="1263679492"/>
    <x v="282"/>
    <d v="2010-02-22T22:00:00"/>
    <n v="36.996620370366145"/>
    <b v="1"/>
    <n v="179"/>
    <n v="101.18888888888888"/>
    <n v="254.38547486033519"/>
    <b v="1"/>
    <s v="film &amp; video/documentary"/>
    <x v="0"/>
    <x v="4"/>
  </r>
  <r>
    <n v="283"/>
    <s v="SOLE SURVIVOR"/>
    <s v="What is the impact of survivorship on the human condition?"/>
    <n v="18000"/>
    <x v="221"/>
    <x v="0"/>
    <x v="0"/>
    <x v="0"/>
    <n v="1306904340"/>
    <n v="1305219744"/>
    <x v="283"/>
    <d v="2011-06-01T04:59:00"/>
    <n v="19.497638888889924"/>
    <b v="1"/>
    <n v="202"/>
    <n v="114.27249999999999"/>
    <n v="101.8269801980198"/>
    <b v="1"/>
    <s v="film &amp; video/documentary"/>
    <x v="0"/>
    <x v="4"/>
  </r>
  <r>
    <n v="284"/>
    <s v="Wisconsin Rising"/>
    <s v="A film documenting WI Gov.Scott Walker's attack on working families and how it is reanimating the American labor movement."/>
    <n v="40000"/>
    <x v="222"/>
    <x v="0"/>
    <x v="0"/>
    <x v="0"/>
    <n v="1327167780"/>
    <n v="1325007780"/>
    <x v="284"/>
    <d v="2012-01-21T17:43:00"/>
    <n v="25"/>
    <b v="1"/>
    <n v="760"/>
    <n v="104.62615"/>
    <n v="55.066394736842106"/>
    <b v="1"/>
    <s v="film &amp; video/documentary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x v="223"/>
    <x v="0"/>
    <x v="0"/>
    <x v="0"/>
    <n v="1379614128"/>
    <n v="1377022128"/>
    <x v="285"/>
    <d v="2013-09-19T18:08:48"/>
    <n v="30"/>
    <b v="1"/>
    <n v="563"/>
    <n v="228.82507142857142"/>
    <n v="56.901438721136763"/>
    <b v="1"/>
    <s v="film &amp; video/documentary"/>
    <x v="0"/>
    <x v="4"/>
  </r>
  <r>
    <n v="286"/>
    <s v="George Tice: Seeing Beyond the Moment"/>
    <s v="A documentary film on the life of legendary photographer George Tice by Peter Bosco, Bruce Wodder and Douglas Underdahl."/>
    <n v="15000"/>
    <x v="224"/>
    <x v="0"/>
    <x v="0"/>
    <x v="0"/>
    <n v="1364236524"/>
    <n v="1360352124"/>
    <x v="286"/>
    <d v="2013-03-25T18:35:24"/>
    <n v="44.958333333335759"/>
    <b v="1"/>
    <n v="135"/>
    <n v="109.15333333333332"/>
    <n v="121.28148148148148"/>
    <b v="1"/>
    <s v="film &amp; video/documentary"/>
    <x v="0"/>
    <x v="4"/>
  </r>
  <r>
    <n v="287"/>
    <s v="In Country: A Documentary Film (POSTPRODUCTION)"/>
    <s v="War is hell. Why would anyone want to spend their weekends there?"/>
    <n v="15000"/>
    <x v="225"/>
    <x v="0"/>
    <x v="0"/>
    <x v="0"/>
    <n v="1351828800"/>
    <n v="1349160018"/>
    <x v="287"/>
    <d v="2012-11-02T04:00:00"/>
    <n v="30.888680555552128"/>
    <b v="1"/>
    <n v="290"/>
    <n v="176.29999999999998"/>
    <n v="91.189655172413794"/>
    <b v="1"/>
    <s v="film &amp; video/documentary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x v="226"/>
    <x v="0"/>
    <x v="0"/>
    <x v="0"/>
    <n v="1340683393"/>
    <n v="1337659393"/>
    <x v="288"/>
    <d v="2012-06-26T04:03:13"/>
    <n v="35"/>
    <b v="1"/>
    <n v="447"/>
    <n v="103.21061999999999"/>
    <n v="115.44812080536913"/>
    <b v="1"/>
    <s v="film &amp; video/documentary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x v="227"/>
    <x v="0"/>
    <x v="1"/>
    <x v="1"/>
    <n v="1383389834"/>
    <n v="1380797834"/>
    <x v="289"/>
    <d v="2013-11-02T10:57:14"/>
    <n v="30"/>
    <b v="1"/>
    <n v="232"/>
    <n v="104.82000000000001"/>
    <n v="67.771551724137936"/>
    <b v="1"/>
    <s v="film &amp; video/documentary"/>
    <x v="0"/>
    <x v="4"/>
  </r>
  <r>
    <n v="290"/>
    <s v="INTOTHEWOODS.TV â€“ Music Media from the Pacific Northwest"/>
    <s v="Help INTOTHEWOODS.TV purchase audio and video gear, lighting and BACK UP HARD DRIVES"/>
    <n v="4500"/>
    <x v="228"/>
    <x v="0"/>
    <x v="0"/>
    <x v="0"/>
    <n v="1296633540"/>
    <n v="1292316697"/>
    <x v="290"/>
    <d v="2011-02-02T07:59:00"/>
    <n v="49.963460648148612"/>
    <b v="1"/>
    <n v="168"/>
    <n v="106.68444444444445"/>
    <n v="28.576190476190476"/>
    <b v="1"/>
    <s v="film &amp; video/documentary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x v="229"/>
    <x v="0"/>
    <x v="0"/>
    <x v="0"/>
    <n v="1367366460"/>
    <n v="1365791246"/>
    <x v="291"/>
    <d v="2013-05-01T00:01:00"/>
    <n v="18.231643518520286"/>
    <b v="1"/>
    <n v="128"/>
    <n v="120.02"/>
    <n v="46.8828125"/>
    <b v="1"/>
    <s v="film &amp; video/documentary"/>
    <x v="0"/>
    <x v="4"/>
  </r>
  <r>
    <n v="292"/>
    <s v="The Undocumented"/>
    <s v="THE UNDOCUMENTED is a 90 cinema verite documentary that exposes a little known consequence of current U. S. immigration policy."/>
    <n v="75000"/>
    <x v="230"/>
    <x v="0"/>
    <x v="0"/>
    <x v="0"/>
    <n v="1319860740"/>
    <n v="1317064599"/>
    <x v="292"/>
    <d v="2011-10-29T03:59:00"/>
    <n v="32.362743055557075"/>
    <b v="1"/>
    <n v="493"/>
    <n v="101.50693333333334"/>
    <n v="154.42231237322514"/>
    <b v="1"/>
    <s v="film &amp; video/documentary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x v="231"/>
    <x v="0"/>
    <x v="0"/>
    <x v="0"/>
    <n v="1398009714"/>
    <n v="1395417714"/>
    <x v="293"/>
    <d v="2014-04-20T16:01:54"/>
    <n v="30"/>
    <b v="1"/>
    <n v="131"/>
    <n v="101.38461538461539"/>
    <n v="201.22137404580153"/>
    <b v="1"/>
    <s v="film &amp; video/documentary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x v="97"/>
    <x v="0"/>
    <x v="0"/>
    <x v="0"/>
    <n v="1279555200"/>
    <n v="1276480894"/>
    <x v="294"/>
    <d v="2010-07-19T16:00:00"/>
    <n v="35.582245370365854"/>
    <b v="1"/>
    <n v="50"/>
    <n v="100"/>
    <n v="100"/>
    <b v="1"/>
    <s v="film &amp; video/documentary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x v="232"/>
    <x v="0"/>
    <x v="0"/>
    <x v="0"/>
    <n v="1383264000"/>
    <n v="1378080409"/>
    <x v="295"/>
    <d v="2013-11-01T00:00:00"/>
    <n v="59.995266203703068"/>
    <b v="1"/>
    <n v="665"/>
    <n v="133.10911999999999"/>
    <n v="100.08204511278196"/>
    <b v="1"/>
    <s v="film &amp; video/documentary"/>
    <x v="0"/>
    <x v="4"/>
  </r>
  <r>
    <n v="296"/>
    <s v="Bel Borba Is Here!"/>
    <s v="Bel Borba is Here is a feature film about the most inspiring Brazilian artist you've never heard of... until now."/>
    <n v="25000"/>
    <x v="233"/>
    <x v="0"/>
    <x v="0"/>
    <x v="0"/>
    <n v="1347017083"/>
    <n v="1344857083"/>
    <x v="296"/>
    <d v="2012-09-07T11:24:43"/>
    <n v="25"/>
    <b v="1"/>
    <n v="129"/>
    <n v="118.72620000000001"/>
    <n v="230.08953488372092"/>
    <b v="1"/>
    <s v="film &amp; video/documentary"/>
    <x v="0"/>
    <x v="4"/>
  </r>
  <r>
    <n v="297"/>
    <s v="Who Owns Yoga?"/>
    <s v="Who Owns Yoga? is a feature length documentary film that explores the changing nature of yoga in the modern world."/>
    <n v="20000"/>
    <x v="234"/>
    <x v="0"/>
    <x v="0"/>
    <x v="0"/>
    <n v="1430452740"/>
    <n v="1427390901"/>
    <x v="297"/>
    <d v="2015-05-01T03:59:00"/>
    <n v="35.437951388885267"/>
    <b v="1"/>
    <n v="142"/>
    <n v="100.64"/>
    <n v="141.74647887323943"/>
    <b v="1"/>
    <s v="film &amp; video/documentary"/>
    <x v="0"/>
    <x v="4"/>
  </r>
  <r>
    <n v="298"/>
    <s v="DisHonesty - A Documentary Feature Film"/>
    <s v="The truth is, we all lie - and by &quot;we,&quot; we mean everyone!"/>
    <n v="126000"/>
    <x v="235"/>
    <x v="0"/>
    <x v="0"/>
    <x v="0"/>
    <n v="1399669200"/>
    <n v="1394536048"/>
    <x v="298"/>
    <d v="2014-05-09T21:00:00"/>
    <n v="59.411481481482042"/>
    <b v="1"/>
    <n v="2436"/>
    <n v="108.93241269841269"/>
    <n v="56.344351395730705"/>
    <b v="1"/>
    <s v="film &amp; video/documentary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x v="236"/>
    <x v="0"/>
    <x v="0"/>
    <x v="0"/>
    <n v="1289975060"/>
    <n v="1287379460"/>
    <x v="299"/>
    <d v="2010-11-17T06:24:20"/>
    <n v="30.041666666664241"/>
    <b v="1"/>
    <n v="244"/>
    <n v="178.95250000000001"/>
    <n v="73.341188524590166"/>
    <b v="1"/>
    <s v="film &amp; video/documentary"/>
    <x v="0"/>
    <x v="4"/>
  </r>
  <r>
    <n v="300"/>
    <s v="The Bus "/>
    <s v="THE BUS is a feature-length documentary film celebrating one of the most iconic and beloved vehicles ever produced, the Volkswagen Bus."/>
    <n v="25000"/>
    <x v="237"/>
    <x v="0"/>
    <x v="0"/>
    <x v="0"/>
    <n v="1303686138"/>
    <n v="1301007738"/>
    <x v="300"/>
    <d v="2011-04-24T23:02:18"/>
    <n v="31"/>
    <b v="1"/>
    <n v="298"/>
    <n v="101.72264"/>
    <n v="85.337785234899329"/>
    <b v="1"/>
    <s v="film &amp; video/documentary"/>
    <x v="0"/>
    <x v="4"/>
  </r>
  <r>
    <n v="301"/>
    <s v="WORLD FAIR"/>
    <s v="A film about personal memory, amateur cinematography, and visions of the future at the 1939 New York World's Fair."/>
    <n v="13000"/>
    <x v="238"/>
    <x v="0"/>
    <x v="0"/>
    <x v="0"/>
    <n v="1363711335"/>
    <n v="1360258935"/>
    <x v="301"/>
    <d v="2013-03-19T16:42:15"/>
    <n v="39.958333333335759"/>
    <b v="1"/>
    <n v="251"/>
    <n v="118.73499999999999"/>
    <n v="61.496215139442228"/>
    <b v="1"/>
    <s v="film &amp; video/documentary"/>
    <x v="0"/>
    <x v="4"/>
  </r>
  <r>
    <n v="302"/>
    <s v="(UN)CUT"/>
    <s v="(UN)CUT explores circumcisionâ€™s medical, sexual &amp; religious complexities against the backdrop of San Franciscoâ€™s latest ban controversy"/>
    <n v="10000"/>
    <x v="239"/>
    <x v="0"/>
    <x v="0"/>
    <x v="0"/>
    <n v="1330115638"/>
    <n v="1327523638"/>
    <x v="302"/>
    <d v="2012-02-24T20:33:58"/>
    <n v="30"/>
    <b v="1"/>
    <n v="108"/>
    <n v="100.46"/>
    <n v="93.018518518518519"/>
    <b v="1"/>
    <s v="film &amp; video/documentary"/>
    <x v="0"/>
    <x v="4"/>
  </r>
  <r>
    <n v="303"/>
    <s v="The Forest for the Trees"/>
    <s v="The story of Jadab Payeng, an Indian man who single handedly planted nearly 1400 acres of forest to save his island, Majuli."/>
    <n v="3000"/>
    <x v="240"/>
    <x v="0"/>
    <x v="0"/>
    <x v="0"/>
    <n v="1338601346"/>
    <n v="1336009346"/>
    <x v="303"/>
    <d v="2012-06-02T01:42:26"/>
    <n v="30"/>
    <b v="1"/>
    <n v="82"/>
    <n v="137.46666666666667"/>
    <n v="50.292682926829265"/>
    <b v="1"/>
    <s v="film &amp; video/documentary"/>
    <x v="0"/>
    <x v="4"/>
  </r>
  <r>
    <n v="304"/>
    <s v="Beyond Iconic: Distribution for film on Dennis Stock"/>
    <s v="A portrait of a life fully realized and a look at what it takes to make great photography."/>
    <n v="3400"/>
    <x v="241"/>
    <x v="0"/>
    <x v="0"/>
    <x v="0"/>
    <n v="1346464800"/>
    <n v="1343096197"/>
    <x v="304"/>
    <d v="2012-09-01T02:00:00"/>
    <n v="38.988460648150067"/>
    <b v="1"/>
    <n v="74"/>
    <n v="231.64705882352939"/>
    <n v="106.43243243243244"/>
    <b v="1"/>
    <s v="film &amp; video/documentary"/>
    <x v="0"/>
    <x v="4"/>
  </r>
  <r>
    <n v="305"/>
    <s v="My Friend Mott-ly"/>
    <s v="A documentary that I am making about the difficult, but inspiring, life of a late friend of mine."/>
    <n v="7500"/>
    <x v="242"/>
    <x v="0"/>
    <x v="0"/>
    <x v="0"/>
    <n v="1331392049"/>
    <n v="1328800049"/>
    <x v="305"/>
    <d v="2012-03-10T15:07:29"/>
    <n v="30"/>
    <b v="1"/>
    <n v="189"/>
    <n v="130.33333333333331"/>
    <n v="51.719576719576722"/>
    <b v="1"/>
    <s v="film &amp; video/documentary"/>
    <x v="0"/>
    <x v="4"/>
  </r>
  <r>
    <n v="306"/>
    <s v="Escape/Artist: The Jason Escape Documentary"/>
    <s v="A feature-length documentary on the life of Boston escape artist Jason Escape."/>
    <n v="1000"/>
    <x v="243"/>
    <x v="0"/>
    <x v="0"/>
    <x v="0"/>
    <n v="1363806333"/>
    <n v="1362081933"/>
    <x v="306"/>
    <d v="2013-03-20T19:05:33"/>
    <n v="19.958333333335759"/>
    <b v="1"/>
    <n v="80"/>
    <n v="292.89999999999998"/>
    <n v="36.612499999999997"/>
    <b v="1"/>
    <s v="film &amp; video/documentary"/>
    <x v="0"/>
    <x v="4"/>
  </r>
  <r>
    <n v="307"/>
    <s v="Grammar Revolution"/>
    <s v="Why is grammar important?"/>
    <n v="22000"/>
    <x v="244"/>
    <x v="0"/>
    <x v="0"/>
    <x v="0"/>
    <n v="1360276801"/>
    <n v="1357684801"/>
    <x v="307"/>
    <d v="2013-02-07T22:40:01"/>
    <n v="30"/>
    <b v="1"/>
    <n v="576"/>
    <n v="111.31818181818183"/>
    <n v="42.517361111111114"/>
    <b v="1"/>
    <s v="film &amp; video/documentary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x v="245"/>
    <x v="0"/>
    <x v="0"/>
    <x v="0"/>
    <n v="1299775210"/>
    <n v="1295887210"/>
    <x v="308"/>
    <d v="2011-03-10T16:40:10"/>
    <n v="45"/>
    <b v="1"/>
    <n v="202"/>
    <n v="105.56666666666668"/>
    <n v="62.712871287128714"/>
    <b v="1"/>
    <s v="film &amp; video/documentary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x v="246"/>
    <x v="0"/>
    <x v="0"/>
    <x v="0"/>
    <n v="1346695334"/>
    <n v="1344880934"/>
    <x v="309"/>
    <d v="2012-09-03T18:02:14"/>
    <n v="21"/>
    <b v="1"/>
    <n v="238"/>
    <n v="118.94444444444446"/>
    <n v="89.957983193277315"/>
    <b v="1"/>
    <s v="film &amp; video/documentary"/>
    <x v="0"/>
    <x v="4"/>
  </r>
  <r>
    <n v="310"/>
    <s v="Feels Like Coming Home Tour"/>
    <s v="30 day tour to release a compilation CD with 16 original songs about hometowns.  Webisodes and documentary to follow."/>
    <n v="1000"/>
    <x v="247"/>
    <x v="0"/>
    <x v="0"/>
    <x v="0"/>
    <n v="1319076000"/>
    <n v="1317788623"/>
    <x v="310"/>
    <d v="2011-10-20T02:00:00"/>
    <n v="14.900196759263054"/>
    <b v="1"/>
    <n v="36"/>
    <n v="104.129"/>
    <n v="28.924722222222222"/>
    <b v="1"/>
    <s v="film &amp; video/documentary"/>
    <x v="0"/>
    <x v="4"/>
  </r>
  <r>
    <n v="311"/>
    <s v="The Sticking Place Interactive Documentary"/>
    <s v="An imaginative interactive documentary about Leah Callahan, a freestyle wrestler and Olympic hopeful."/>
    <n v="20000"/>
    <x v="248"/>
    <x v="0"/>
    <x v="0"/>
    <x v="0"/>
    <n v="1325404740"/>
    <n v="1321852592"/>
    <x v="311"/>
    <d v="2012-01-01T07:59:00"/>
    <n v="41.112824074072705"/>
    <b v="1"/>
    <n v="150"/>
    <n v="104.10165000000001"/>
    <n v="138.8022"/>
    <b v="1"/>
    <s v="film &amp; video/documentary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x v="249"/>
    <x v="0"/>
    <x v="0"/>
    <x v="0"/>
    <n v="1365973432"/>
    <n v="1363381432"/>
    <x v="312"/>
    <d v="2013-04-14T21:03:52"/>
    <n v="30"/>
    <b v="1"/>
    <n v="146"/>
    <n v="111.87499999999999"/>
    <n v="61.301369863013697"/>
    <b v="1"/>
    <s v="film &amp; video/documentary"/>
    <x v="0"/>
    <x v="4"/>
  </r>
  <r>
    <n v="313"/>
    <s v="DEVIL MAY CARE"/>
    <s v="Most people have heard Bob Dorough's music over the past 50 years without knowing it. Until now. A story for every artist who refuses to give up."/>
    <n v="17000"/>
    <x v="250"/>
    <x v="0"/>
    <x v="0"/>
    <x v="0"/>
    <n v="1281542340"/>
    <n v="1277702894"/>
    <x v="313"/>
    <d v="2010-08-11T15:59:00"/>
    <n v="44.438032407408173"/>
    <b v="1"/>
    <n v="222"/>
    <n v="104.73529411764706"/>
    <n v="80.202702702702709"/>
    <b v="1"/>
    <s v="film &amp; video/documentary"/>
    <x v="0"/>
    <x v="4"/>
  </r>
  <r>
    <n v="314"/>
    <s v="Making Mail: A Documentary"/>
    <s v="A documentary about artists who embrace the antiquated postal service and use it to send beautiful pieces of mail art across the globe."/>
    <n v="1000"/>
    <x v="251"/>
    <x v="0"/>
    <x v="0"/>
    <x v="0"/>
    <n v="1362167988"/>
    <n v="1359575988"/>
    <x v="314"/>
    <d v="2013-03-01T19:59:48"/>
    <n v="30"/>
    <b v="1"/>
    <n v="120"/>
    <n v="385.15000000000003"/>
    <n v="32.095833333333331"/>
    <b v="1"/>
    <s v="film &amp; video/documentary"/>
    <x v="0"/>
    <x v="4"/>
  </r>
  <r>
    <n v="315"/>
    <s v="Arias With A Twist: The Docufantasy"/>
    <s v="A documentary that explores  the magical collaboration between performance artist Joey Arias and puppeteer Basil Twist."/>
    <n v="25000"/>
    <x v="252"/>
    <x v="0"/>
    <x v="0"/>
    <x v="0"/>
    <n v="1345660334"/>
    <n v="1343068334"/>
    <x v="315"/>
    <d v="2012-08-22T18:32:14"/>
    <n v="30"/>
    <b v="1"/>
    <n v="126"/>
    <n v="101.248"/>
    <n v="200.88888888888889"/>
    <b v="1"/>
    <s v="film &amp; video/documentary"/>
    <x v="0"/>
    <x v="4"/>
  </r>
  <r>
    <n v="316"/>
    <s v="THE SECRET TRIAL 5 - GRASSROOTS CROSS-CANADA TOUR"/>
    <s v="Award winning documentary The Secret Trial 5 needs your help for a Cross-Canada Tour!"/>
    <n v="15000"/>
    <x v="253"/>
    <x v="0"/>
    <x v="5"/>
    <x v="5"/>
    <n v="1418273940"/>
    <n v="1415398197"/>
    <x v="316"/>
    <d v="2014-12-11T04:59:00"/>
    <n v="33.284062500002619"/>
    <b v="1"/>
    <n v="158"/>
    <n v="113.77333333333333"/>
    <n v="108.01265822784811"/>
    <b v="1"/>
    <s v="film &amp; video/documentary"/>
    <x v="0"/>
    <x v="4"/>
  </r>
  <r>
    <n v="317"/>
    <s v="Good Men, Bad Men, and a Few Rowdy Ladies"/>
    <s v="The story of a cowboy town with a prison problem, and the colorful characters who call it home."/>
    <n v="30000"/>
    <x v="254"/>
    <x v="0"/>
    <x v="0"/>
    <x v="0"/>
    <n v="1386778483"/>
    <n v="1384186483"/>
    <x v="317"/>
    <d v="2013-12-11T16:14:43"/>
    <n v="30"/>
    <b v="1"/>
    <n v="316"/>
    <n v="100.80333333333333"/>
    <n v="95.699367088607602"/>
    <b v="1"/>
    <s v="film &amp; video/documentary"/>
    <x v="0"/>
    <x v="4"/>
  </r>
  <r>
    <n v="318"/>
    <s v="Friend Request: Accepted"/>
    <s v="Photographer, Ty Morin, pays a visit to every single one of his Facebook friends to take their portrait...all 788 of them."/>
    <n v="5000"/>
    <x v="255"/>
    <x v="0"/>
    <x v="0"/>
    <x v="0"/>
    <n v="1364342151"/>
    <n v="1361753751"/>
    <x v="318"/>
    <d v="2013-03-26T23:55:51"/>
    <n v="29.958333333335759"/>
    <b v="1"/>
    <n v="284"/>
    <n v="283.32"/>
    <n v="49.880281690140848"/>
    <b v="1"/>
    <s v="film &amp; video/documentary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x v="256"/>
    <x v="0"/>
    <x v="0"/>
    <x v="0"/>
    <n v="1265097540"/>
    <n v="1257538029"/>
    <x v="319"/>
    <d v="2010-02-02T07:59:00"/>
    <n v="87.494340277778974"/>
    <b v="1"/>
    <n v="51"/>
    <n v="112.68"/>
    <n v="110.47058823529412"/>
    <b v="1"/>
    <s v="film &amp; video/documentary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x v="257"/>
    <x v="0"/>
    <x v="1"/>
    <x v="1"/>
    <n v="1450825200"/>
    <n v="1448284433"/>
    <x v="320"/>
    <d v="2015-12-22T23:00:00"/>
    <n v="29.407025462962338"/>
    <b v="1"/>
    <n v="158"/>
    <n v="106.58000000000001"/>
    <n v="134.91139240506328"/>
    <b v="1"/>
    <s v="film &amp; video/documentary"/>
    <x v="0"/>
    <x v="4"/>
  </r>
  <r>
    <n v="321"/>
    <s v="An Impossible Project"/>
    <s v="The more digital the world, the more analog our dreams._x000a_A feature documentary shot on 35mm film."/>
    <n v="35000"/>
    <x v="258"/>
    <x v="0"/>
    <x v="12"/>
    <x v="3"/>
    <n v="1478605386"/>
    <n v="1475577786"/>
    <x v="321"/>
    <d v="2016-11-08T11:43:06"/>
    <n v="35.041666666671517"/>
    <b v="1"/>
    <n v="337"/>
    <n v="102.66285714285715"/>
    <n v="106.62314540059347"/>
    <b v="1"/>
    <s v="film &amp; video/documentary"/>
    <x v="0"/>
    <x v="4"/>
  </r>
  <r>
    <n v="322"/>
    <s v="Last of the Big Tuskers"/>
    <s v="A documentary film about the largest elephants on earth and what is being done to ensure their survival."/>
    <n v="25000"/>
    <x v="259"/>
    <x v="0"/>
    <x v="0"/>
    <x v="0"/>
    <n v="1463146848"/>
    <n v="1460554848"/>
    <x v="322"/>
    <d v="2016-05-13T13:40:48"/>
    <n v="30"/>
    <b v="1"/>
    <n v="186"/>
    <n v="107.91200000000001"/>
    <n v="145.04301075268816"/>
    <b v="1"/>
    <s v="film &amp; video/documentary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x v="260"/>
    <x v="0"/>
    <x v="0"/>
    <x v="0"/>
    <n v="1482307140"/>
    <n v="1479886966"/>
    <x v="323"/>
    <d v="2016-12-21T07:59:00"/>
    <n v="28.011273148149485"/>
    <b v="1"/>
    <n v="58"/>
    <n v="123.07407407407408"/>
    <n v="114.58620689655173"/>
    <b v="1"/>
    <s v="film &amp; video/documentary"/>
    <x v="0"/>
    <x v="4"/>
  </r>
  <r>
    <n v="324"/>
    <s v="KEEP MOVING FORWARD - Documentary Film"/>
    <s v="A documentary about a Vietnam veteran who finds peace from his PTSD through Disney, rather than medication."/>
    <n v="8500"/>
    <x v="261"/>
    <x v="0"/>
    <x v="0"/>
    <x v="0"/>
    <n v="1438441308"/>
    <n v="1435590108"/>
    <x v="324"/>
    <d v="2015-08-01T15:01:48"/>
    <n v="33"/>
    <b v="1"/>
    <n v="82"/>
    <n v="101.6"/>
    <n v="105.3170731707317"/>
    <b v="1"/>
    <s v="film &amp; video/documentary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x v="262"/>
    <x v="0"/>
    <x v="0"/>
    <x v="0"/>
    <n v="1482208233"/>
    <n v="1479184233"/>
    <x v="325"/>
    <d v="2016-12-20T04:30:33"/>
    <n v="35"/>
    <b v="1"/>
    <n v="736"/>
    <n v="104.396"/>
    <n v="70.921195652173907"/>
    <b v="1"/>
    <s v="film &amp; video/documentary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x v="263"/>
    <x v="0"/>
    <x v="0"/>
    <x v="0"/>
    <n v="1489532220"/>
    <n v="1486625606"/>
    <x v="326"/>
    <d v="2017-03-14T22:57:00"/>
    <n v="33.641365740739275"/>
    <b v="1"/>
    <n v="1151"/>
    <n v="112.92973333333333"/>
    <n v="147.17167680278018"/>
    <b v="1"/>
    <s v="film &amp; video/documentary"/>
    <x v="0"/>
    <x v="4"/>
  </r>
  <r>
    <n v="327"/>
    <s v="Finding Beauty In the Rubble"/>
    <s v="A short film documenting the inspirational life of Mrs. Fukuoka, a tsunami survivor helping to bring hope back to her community."/>
    <n v="4000"/>
    <x v="264"/>
    <x v="0"/>
    <x v="0"/>
    <x v="0"/>
    <n v="1427011200"/>
    <n v="1424669929"/>
    <x v="327"/>
    <d v="2015-03-22T08:00:00"/>
    <n v="27.098043981473893"/>
    <b v="1"/>
    <n v="34"/>
    <n v="136.4"/>
    <n v="160.47058823529412"/>
    <b v="1"/>
    <s v="film &amp; video/documentary"/>
    <x v="0"/>
    <x v="4"/>
  </r>
  <r>
    <n v="328"/>
    <s v="Edgar Allan Poe: Buried Alive"/>
    <s v="A documentary that tells the real story of the misunderstood author, and explores the iconic status he still commands today."/>
    <n v="75000"/>
    <x v="265"/>
    <x v="0"/>
    <x v="0"/>
    <x v="0"/>
    <n v="1446350400"/>
    <n v="1443739388"/>
    <x v="328"/>
    <d v="2015-11-01T04:00:00"/>
    <n v="30.220046296301007"/>
    <b v="1"/>
    <n v="498"/>
    <n v="103.61439999999999"/>
    <n v="156.04578313253012"/>
    <b v="1"/>
    <s v="film &amp; video/documentary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x v="266"/>
    <x v="0"/>
    <x v="0"/>
    <x v="0"/>
    <n v="1446868800"/>
    <n v="1444821127"/>
    <x v="329"/>
    <d v="2015-11-07T04:00:00"/>
    <n v="23.69991898148146"/>
    <b v="1"/>
    <n v="167"/>
    <n v="105.5"/>
    <n v="63.17365269461078"/>
    <b v="1"/>
    <s v="film &amp; video/documentary"/>
    <x v="0"/>
    <x v="4"/>
  </r>
  <r>
    <n v="330"/>
    <s v="The Power of Place"/>
    <s v="A film project that will compel decision makers to conserve iconic NH landscapes at risk due to an electricity transmission project."/>
    <n v="35000"/>
    <x v="267"/>
    <x v="0"/>
    <x v="0"/>
    <x v="0"/>
    <n v="1368763140"/>
    <n v="1366028563"/>
    <x v="330"/>
    <d v="2013-05-17T03:59:00"/>
    <n v="31.650196759263054"/>
    <b v="1"/>
    <n v="340"/>
    <n v="101.82857142857142"/>
    <n v="104.82352941176471"/>
    <b v="1"/>
    <s v="film &amp; video/documentary"/>
    <x v="0"/>
    <x v="4"/>
  </r>
  <r>
    <n v="331"/>
    <s v="Living On Soul: The Family Daptone"/>
    <s v="A hybrid music documentary/concert film featuring Sharon Jones, Charles Bradley and the rest of the Daptone Records family."/>
    <n v="40000"/>
    <x v="268"/>
    <x v="0"/>
    <x v="0"/>
    <x v="0"/>
    <n v="1466171834"/>
    <n v="1463493434"/>
    <x v="331"/>
    <d v="2016-06-17T13:57:14"/>
    <n v="31"/>
    <b v="1"/>
    <n v="438"/>
    <n v="106.60499999999999"/>
    <n v="97.356164383561648"/>
    <b v="1"/>
    <s v="film &amp; video/documentary"/>
    <x v="0"/>
    <x v="4"/>
  </r>
  <r>
    <n v="332"/>
    <s v="Changing of the Gods"/>
    <s v="A groundbreaking new film by Kenny Ausubel &amp; Louie Schwartzberg, featuring John Cleese, based on the work of Richard Tarnas."/>
    <n v="100000"/>
    <x v="269"/>
    <x v="0"/>
    <x v="0"/>
    <x v="0"/>
    <n v="1446019200"/>
    <n v="1442420377"/>
    <x v="332"/>
    <d v="2015-10-28T08:00:00"/>
    <n v="41.65304398148146"/>
    <b v="1"/>
    <n v="555"/>
    <n v="113.015"/>
    <n v="203.63063063063063"/>
    <b v="1"/>
    <s v="film &amp; video/documentary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x v="270"/>
    <x v="0"/>
    <x v="0"/>
    <x v="0"/>
    <n v="1460038591"/>
    <n v="1457450191"/>
    <x v="333"/>
    <d v="2016-04-07T14:16:31"/>
    <n v="29.958333333335759"/>
    <b v="1"/>
    <n v="266"/>
    <n v="125.22750000000001"/>
    <n v="188.31203007518798"/>
    <b v="1"/>
    <s v="film &amp; video/documentary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x v="271"/>
    <x v="0"/>
    <x v="0"/>
    <x v="0"/>
    <n v="1431716400"/>
    <n v="1428423757"/>
    <x v="334"/>
    <d v="2015-05-15T19:00:00"/>
    <n v="38.10929398148437"/>
    <b v="1"/>
    <n v="69"/>
    <n v="101.19"/>
    <n v="146.65217391304347"/>
    <b v="1"/>
    <s v="film &amp; video/documentary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x v="272"/>
    <x v="0"/>
    <x v="0"/>
    <x v="0"/>
    <n v="1431122400"/>
    <n v="1428428515"/>
    <x v="335"/>
    <d v="2015-05-08T22:00:00"/>
    <n v="31.179224537045229"/>
    <b v="1"/>
    <n v="80"/>
    <n v="102.76470588235294"/>
    <n v="109.1875"/>
    <b v="1"/>
    <s v="film &amp; video/documentary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x v="273"/>
    <x v="0"/>
    <x v="0"/>
    <x v="0"/>
    <n v="1447427918"/>
    <n v="1444832318"/>
    <x v="336"/>
    <d v="2015-11-13T15:18:38"/>
    <n v="30.041666666664241"/>
    <b v="1"/>
    <n v="493"/>
    <n v="116.83911999999998"/>
    <n v="59.249046653144013"/>
    <b v="1"/>
    <s v="film &amp; video/documentary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x v="274"/>
    <x v="0"/>
    <x v="0"/>
    <x v="0"/>
    <n v="1426298708"/>
    <n v="1423710308"/>
    <x v="337"/>
    <d v="2015-03-14T02:05:08"/>
    <n v="29.958333333328483"/>
    <b v="1"/>
    <n v="31"/>
    <n v="101.16833333333335"/>
    <n v="97.904838709677421"/>
    <b v="1"/>
    <s v="film &amp; video/documentary"/>
    <x v="0"/>
    <x v="4"/>
  </r>
  <r>
    <n v="338"/>
    <s v="Queer Genius"/>
    <s v="&quot;Queer Genius&quot; explores the lives of four visionary queer artists: Eileen Myles, Barbara Hammer, Jibz Cameron and Shannon Funchess"/>
    <n v="15000"/>
    <x v="275"/>
    <x v="0"/>
    <x v="0"/>
    <x v="0"/>
    <n v="1472864400"/>
    <n v="1468001290"/>
    <x v="338"/>
    <d v="2016-09-03T01:00:00"/>
    <n v="56.285995370373712"/>
    <b v="1"/>
    <n v="236"/>
    <n v="110.13360000000002"/>
    <n v="70.000169491525426"/>
    <b v="1"/>
    <s v="film &amp; video/documentary"/>
    <x v="0"/>
    <x v="4"/>
  </r>
  <r>
    <n v="339"/>
    <s v="A Man, A Plan, A Palindrome (Feature)"/>
    <s v="A documentary film following the world's greatest palindromists leading up to the 2017 World Palindrome Championship."/>
    <n v="6000"/>
    <x v="276"/>
    <x v="0"/>
    <x v="0"/>
    <x v="0"/>
    <n v="1430331268"/>
    <n v="1427739268"/>
    <x v="339"/>
    <d v="2015-04-29T18:14:28"/>
    <n v="30"/>
    <b v="1"/>
    <n v="89"/>
    <n v="108.08333333333333"/>
    <n v="72.865168539325836"/>
    <b v="1"/>
    <s v="film &amp; video/documentary"/>
    <x v="0"/>
    <x v="4"/>
  </r>
  <r>
    <n v="340"/>
    <s v="Somaliland: The Abaarso Story"/>
    <s v="Feature-length documentary about five Somali Muslim students pursuing dreams of education in America"/>
    <n v="35000"/>
    <x v="277"/>
    <x v="0"/>
    <x v="0"/>
    <x v="0"/>
    <n v="1489006800"/>
    <n v="1486397007"/>
    <x v="340"/>
    <d v="2017-03-08T21:00:00"/>
    <n v="30.205937499995343"/>
    <b v="1"/>
    <n v="299"/>
    <n v="125.02285714285715"/>
    <n v="146.34782608695653"/>
    <b v="1"/>
    <s v="film &amp; video/documentary"/>
    <x v="0"/>
    <x v="4"/>
  </r>
  <r>
    <n v="341"/>
    <s v="Video of Connections: A Mural"/>
    <s v="Documentary: Creation of large-scale outdoor mural by young artists. Time lapse. From blank concrete wall to colorful, visual story."/>
    <n v="3500"/>
    <x v="278"/>
    <x v="0"/>
    <x v="0"/>
    <x v="0"/>
    <n v="1412135940"/>
    <n v="1410555998"/>
    <x v="341"/>
    <d v="2014-10-01T03:59:00"/>
    <n v="18.286365740743349"/>
    <b v="1"/>
    <n v="55"/>
    <n v="106.71428571428572"/>
    <n v="67.909090909090907"/>
    <b v="1"/>
    <s v="film &amp; video/documentary"/>
    <x v="0"/>
    <x v="4"/>
  </r>
  <r>
    <n v="342"/>
    <s v="BREAKING A MONSTER a film about the band Unlocking The Truth"/>
    <s v="BREAKING A MONSTER needs your help to play in THEATERS!"/>
    <n v="55000"/>
    <x v="279"/>
    <x v="0"/>
    <x v="0"/>
    <x v="0"/>
    <n v="1461955465"/>
    <n v="1459363465"/>
    <x v="342"/>
    <d v="2016-04-29T18:44:25"/>
    <n v="30"/>
    <b v="1"/>
    <n v="325"/>
    <n v="100.36639999999998"/>
    <n v="169.85083076923075"/>
    <b v="1"/>
    <s v="film &amp; video/documentary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x v="280"/>
    <x v="0"/>
    <x v="0"/>
    <x v="0"/>
    <n v="1415934000"/>
    <n v="1413308545"/>
    <x v="343"/>
    <d v="2014-11-14T03:00:00"/>
    <n v="30.387210648150358"/>
    <b v="1"/>
    <n v="524"/>
    <n v="102.02863333333335"/>
    <n v="58.413339694656486"/>
    <b v="1"/>
    <s v="film &amp; video/documentary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x v="281"/>
    <x v="0"/>
    <x v="0"/>
    <x v="0"/>
    <n v="1433125200"/>
    <n v="1429312694"/>
    <x v="344"/>
    <d v="2015-06-01T02:20:00"/>
    <n v="44.126226851847605"/>
    <b v="1"/>
    <n v="285"/>
    <n v="102.08358208955224"/>
    <n v="119.99298245614035"/>
    <b v="1"/>
    <s v="film &amp; video/documentary"/>
    <x v="0"/>
    <x v="4"/>
  </r>
  <r>
    <n v="345"/>
    <s v="Red Wolf Revival: An Uncertain Tomorrow"/>
    <s v="With the fate of the red wolves at stake, we explore if they can still survive in their last wild home in North Carolina."/>
    <n v="14500"/>
    <x v="282"/>
    <x v="0"/>
    <x v="0"/>
    <x v="0"/>
    <n v="1432161590"/>
    <n v="1429569590"/>
    <x v="345"/>
    <d v="2015-05-20T22:39:50"/>
    <n v="30"/>
    <b v="1"/>
    <n v="179"/>
    <n v="123.27586206896552"/>
    <n v="99.860335195530723"/>
    <b v="1"/>
    <s v="film &amp; video/documentary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x v="283"/>
    <x v="0"/>
    <x v="0"/>
    <x v="0"/>
    <n v="1444824021"/>
    <n v="1442232021"/>
    <x v="346"/>
    <d v="2015-10-14T12:00:21"/>
    <n v="30"/>
    <b v="1"/>
    <n v="188"/>
    <n v="170.28880000000001"/>
    <n v="90.579148936170213"/>
    <b v="1"/>
    <s v="film &amp; video/documentary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x v="284"/>
    <x v="0"/>
    <x v="0"/>
    <x v="0"/>
    <n v="1447505609"/>
    <n v="1444910009"/>
    <x v="347"/>
    <d v="2015-11-14T12:53:29"/>
    <n v="30.041666666671517"/>
    <b v="1"/>
    <n v="379"/>
    <n v="111.59049999999999"/>
    <n v="117.77361477572559"/>
    <b v="1"/>
    <s v="film &amp; video/documentary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x v="285"/>
    <x v="0"/>
    <x v="0"/>
    <x v="0"/>
    <n v="1440165916"/>
    <n v="1437573916"/>
    <x v="348"/>
    <d v="2015-08-21T14:05:16"/>
    <n v="30"/>
    <b v="1"/>
    <n v="119"/>
    <n v="103"/>
    <n v="86.554621848739501"/>
    <b v="1"/>
    <s v="film &amp; video/documentary"/>
    <x v="0"/>
    <x v="4"/>
  </r>
  <r>
    <n v="349"/>
    <s v="Strangers To Peace: A Documentary"/>
    <s v="After 52 years of war, FARC guerrilla soldiers rejoin Colombian society to forge new lives of peace."/>
    <n v="11260"/>
    <x v="286"/>
    <x v="0"/>
    <x v="0"/>
    <x v="0"/>
    <n v="1487937508"/>
    <n v="1485345508"/>
    <x v="349"/>
    <d v="2017-02-24T11:58:28"/>
    <n v="30"/>
    <b v="1"/>
    <n v="167"/>
    <n v="106.63570159857905"/>
    <n v="71.899281437125751"/>
    <b v="1"/>
    <s v="film &amp; video/documentary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x v="287"/>
    <x v="0"/>
    <x v="0"/>
    <x v="0"/>
    <n v="1473566340"/>
    <n v="1470274509"/>
    <x v="350"/>
    <d v="2016-09-11T03:59:00"/>
    <n v="38.099895833336632"/>
    <b v="1"/>
    <n v="221"/>
    <n v="114.75999999999999"/>
    <n v="129.81900452488688"/>
    <b v="1"/>
    <s v="film &amp; video/documentary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x v="288"/>
    <x v="0"/>
    <x v="3"/>
    <x v="3"/>
    <n v="1460066954"/>
    <n v="1456614554"/>
    <x v="351"/>
    <d v="2016-04-07T22:09:14"/>
    <n v="39.958333333343035"/>
    <b v="1"/>
    <n v="964"/>
    <n v="127.34117647058822"/>
    <n v="44.912863070539416"/>
    <b v="1"/>
    <s v="film &amp; video/documentary"/>
    <x v="0"/>
    <x v="4"/>
  </r>
  <r>
    <n v="352"/>
    <s v="Art Therapy: The Movie - The Final Push"/>
    <s v="An epic journey around the world, exploring the power of the human spirit and how art can be used to inspire a lifetime."/>
    <n v="10000"/>
    <x v="289"/>
    <x v="0"/>
    <x v="0"/>
    <x v="0"/>
    <n v="1412740868"/>
    <n v="1410148868"/>
    <x v="352"/>
    <d v="2014-10-08T04:01:08"/>
    <n v="30"/>
    <b v="1"/>
    <n v="286"/>
    <n v="116.56"/>
    <n v="40.755244755244753"/>
    <b v="1"/>
    <s v="film &amp; video/documentary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x v="290"/>
    <x v="0"/>
    <x v="0"/>
    <x v="0"/>
    <n v="1447963219"/>
    <n v="1445367619"/>
    <x v="353"/>
    <d v="2015-11-19T20:00:19"/>
    <n v="30.041666666656965"/>
    <b v="1"/>
    <n v="613"/>
    <n v="108.61819426615318"/>
    <n v="103.52394779771615"/>
    <b v="1"/>
    <s v="film &amp; video/documentary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x v="291"/>
    <x v="0"/>
    <x v="0"/>
    <x v="0"/>
    <n v="1460141521"/>
    <n v="1457553121"/>
    <x v="354"/>
    <d v="2016-04-08T18:52:01"/>
    <n v="29.958333333328483"/>
    <b v="1"/>
    <n v="29"/>
    <n v="103.94285714285714"/>
    <n v="125.44827586206897"/>
    <b v="1"/>
    <s v="film &amp; video/documentary"/>
    <x v="0"/>
    <x v="4"/>
  </r>
  <r>
    <n v="355"/>
    <s v="REZA ABDOH -Theatre Visionary"/>
    <s v="A documentary film about the late REZA ABDOH and his performance company DAR A LUZ."/>
    <n v="35000"/>
    <x v="292"/>
    <x v="0"/>
    <x v="0"/>
    <x v="0"/>
    <n v="1417420994"/>
    <n v="1414738994"/>
    <x v="355"/>
    <d v="2014-12-01T08:03:14"/>
    <n v="31.041666666664241"/>
    <b v="1"/>
    <n v="165"/>
    <n v="116.25714285714285"/>
    <n v="246.60606060606059"/>
    <b v="1"/>
    <s v="film &amp; video/documentary"/>
    <x v="0"/>
    <x v="4"/>
  </r>
  <r>
    <n v="356"/>
    <s v="43 and 80"/>
    <s v="A documentary about halibut conservation and how it impacts communities of Southeast Alaska."/>
    <n v="7500"/>
    <x v="293"/>
    <x v="0"/>
    <x v="0"/>
    <x v="0"/>
    <n v="1458152193"/>
    <n v="1455563793"/>
    <x v="356"/>
    <d v="2016-03-16T18:16:33"/>
    <n v="29.958333333335759"/>
    <b v="1"/>
    <n v="97"/>
    <n v="102.69239999999999"/>
    <n v="79.401340206185566"/>
    <b v="1"/>
    <s v="film &amp; video/documentary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x v="294"/>
    <x v="0"/>
    <x v="0"/>
    <x v="0"/>
    <n v="1429852797"/>
    <n v="1426396797"/>
    <x v="357"/>
    <d v="2015-04-24T05:19:57"/>
    <n v="40"/>
    <b v="1"/>
    <n v="303"/>
    <n v="174"/>
    <n v="86.138613861386133"/>
    <b v="1"/>
    <s v="film &amp; video/documentary"/>
    <x v="0"/>
    <x v="4"/>
  </r>
  <r>
    <n v="358"/>
    <s v="Nobody Knows Anything (except William Goldman)"/>
    <s v="Screenwriter. Novelist. Playwright. The inside story of famed writer William Goldman. As only he can tell it."/>
    <n v="50000"/>
    <x v="295"/>
    <x v="0"/>
    <x v="0"/>
    <x v="0"/>
    <n v="1466002800"/>
    <n v="1463517521"/>
    <x v="358"/>
    <d v="2016-06-15T15:00:00"/>
    <n v="28.764803240745096"/>
    <b v="1"/>
    <n v="267"/>
    <n v="103.08800000000001"/>
    <n v="193.04868913857678"/>
    <b v="1"/>
    <s v="film &amp; video/documentary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x v="296"/>
    <x v="0"/>
    <x v="0"/>
    <x v="0"/>
    <n v="1415941920"/>
    <n v="1414028490"/>
    <x v="359"/>
    <d v="2014-11-14T05:12:00"/>
    <n v="22.146180555559113"/>
    <b v="1"/>
    <n v="302"/>
    <n v="104.85537190082646"/>
    <n v="84.023178807947019"/>
    <b v="1"/>
    <s v="film &amp; video/documentary"/>
    <x v="0"/>
    <x v="4"/>
  </r>
  <r>
    <n v="360"/>
    <s v="Faith: A Documentary"/>
    <s v="A brave woman takes her wife and son from New York to visit her hometown in Kenya, where she was persecuted for being a lesbian."/>
    <n v="12000"/>
    <x v="297"/>
    <x v="0"/>
    <x v="0"/>
    <x v="0"/>
    <n v="1437621060"/>
    <n v="1433799180"/>
    <x v="360"/>
    <d v="2015-07-23T03:11:00"/>
    <n v="44.234722222216078"/>
    <b v="0"/>
    <n v="87"/>
    <n v="101.375"/>
    <n v="139.82758620689654"/>
    <b v="1"/>
    <s v="film &amp; video/documentary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x v="298"/>
    <x v="0"/>
    <x v="0"/>
    <x v="0"/>
    <n v="1416704506"/>
    <n v="1414108906"/>
    <x v="361"/>
    <d v="2014-11-23T01:01:46"/>
    <n v="30.041666666671517"/>
    <b v="0"/>
    <n v="354"/>
    <n v="111.07699999999998"/>
    <n v="109.82189265536722"/>
    <b v="1"/>
    <s v="film &amp; video/documentary"/>
    <x v="0"/>
    <x v="4"/>
  </r>
  <r>
    <n v="362"/>
    <s v="THE RIDGE: TEN FOR THIRTY"/>
    <s v="A SHORT FILM celebrating ONE RACE: the Bridger Ridge Run. TEN RUNNERS: the movie-stars. THIRTY YEARS: running wild in the mountains."/>
    <n v="9665"/>
    <x v="48"/>
    <x v="0"/>
    <x v="0"/>
    <x v="0"/>
    <n v="1407456000"/>
    <n v="1405573391"/>
    <x v="362"/>
    <d v="2014-08-08T00:00:00"/>
    <n v="21.789456018515921"/>
    <b v="0"/>
    <n v="86"/>
    <n v="124.15933781686496"/>
    <n v="139.53488372093022"/>
    <b v="1"/>
    <s v="film &amp; video/documentary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x v="299"/>
    <x v="0"/>
    <x v="0"/>
    <x v="0"/>
    <n v="1272828120"/>
    <n v="1268934736"/>
    <x v="363"/>
    <d v="2010-05-02T19:22:00"/>
    <n v="45.062314814815181"/>
    <b v="0"/>
    <n v="26"/>
    <n v="101.33333333333334"/>
    <n v="347.84615384615387"/>
    <b v="1"/>
    <s v="film &amp; video/documentary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x v="300"/>
    <x v="0"/>
    <x v="0"/>
    <x v="0"/>
    <n v="1403323140"/>
    <n v="1400704672"/>
    <x v="364"/>
    <d v="2014-06-21T03:59:00"/>
    <n v="30.306342592593865"/>
    <b v="0"/>
    <n v="113"/>
    <n v="110.16142857142856"/>
    <n v="68.24159292035398"/>
    <b v="1"/>
    <s v="film &amp; video/documentary"/>
    <x v="0"/>
    <x v="4"/>
  </r>
  <r>
    <n v="365"/>
    <s v="A QUEER COUNTRY"/>
    <s v="Please help us finish this documentary about how Tel Aviv in Israel became a gay friendly liberal hub in a religious state"/>
    <n v="15000"/>
    <x v="301"/>
    <x v="0"/>
    <x v="1"/>
    <x v="1"/>
    <n v="1393597999"/>
    <n v="1391005999"/>
    <x v="365"/>
    <d v="2014-02-28T14:33:19"/>
    <n v="30"/>
    <b v="0"/>
    <n v="65"/>
    <n v="103.97333333333334"/>
    <n v="239.93846153846152"/>
    <b v="1"/>
    <s v="film &amp; video/documentary"/>
    <x v="0"/>
    <x v="4"/>
  </r>
  <r>
    <n v="366"/>
    <s v="A BUSHMAN ODYSSEY"/>
    <s v="One Bushman familyâ€™s struggle to survive genocide, dispossession and post-apartheid freedom in South Africa."/>
    <n v="38000"/>
    <x v="302"/>
    <x v="0"/>
    <x v="0"/>
    <x v="0"/>
    <n v="1337540518"/>
    <n v="1334948518"/>
    <x v="366"/>
    <d v="2012-05-20T19:01:58"/>
    <n v="30"/>
    <b v="0"/>
    <n v="134"/>
    <n v="101.31578947368421"/>
    <n v="287.31343283582089"/>
    <b v="1"/>
    <s v="film &amp; video/documentary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x v="303"/>
    <x v="0"/>
    <x v="0"/>
    <x v="0"/>
    <n v="1367384340"/>
    <n v="1363960278"/>
    <x v="367"/>
    <d v="2013-05-01T04:59:00"/>
    <n v="39.630347222220735"/>
    <b v="0"/>
    <n v="119"/>
    <n v="103.3501"/>
    <n v="86.84882352941176"/>
    <b v="1"/>
    <s v="film &amp; video/documentary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x v="304"/>
    <x v="0"/>
    <x v="0"/>
    <x v="0"/>
    <n v="1426426322"/>
    <n v="1423405922"/>
    <x v="368"/>
    <d v="2015-03-15T13:32:02"/>
    <n v="34.958333333328483"/>
    <b v="0"/>
    <n v="159"/>
    <n v="104.11200000000001"/>
    <n v="81.84905660377359"/>
    <b v="1"/>
    <s v="film &amp; video/documentary"/>
    <x v="0"/>
    <x v="4"/>
  </r>
  <r>
    <n v="369"/>
    <s v="Alpine Zone"/>
    <s v="A documentary of one woman's attempt at solo hiking 2,000 miles, in an effort to understand herself and societal expectations."/>
    <n v="6500"/>
    <x v="305"/>
    <x v="0"/>
    <x v="0"/>
    <x v="0"/>
    <n v="1326633269"/>
    <n v="1324041269"/>
    <x v="369"/>
    <d v="2012-01-15T13:14:29"/>
    <n v="30"/>
    <b v="0"/>
    <n v="167"/>
    <n v="110.15569230769231"/>
    <n v="42.874970059880241"/>
    <b v="1"/>
    <s v="film &amp; video/documentary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x v="306"/>
    <x v="0"/>
    <x v="0"/>
    <x v="0"/>
    <n v="1483729500"/>
    <n v="1481137500"/>
    <x v="370"/>
    <d v="2017-01-06T19:05:00"/>
    <n v="30"/>
    <b v="0"/>
    <n v="43"/>
    <n v="122.02"/>
    <n v="709.41860465116281"/>
    <b v="1"/>
    <s v="film &amp; video/documentary"/>
    <x v="0"/>
    <x v="4"/>
  </r>
  <r>
    <n v="371"/>
    <s v="Unbranded"/>
    <s v="3,000 Miles. 18 Wild Horses. 6 Months. 5 States. 4 men. A documentary about Conservation, Exploration, and Wild Mustangs."/>
    <n v="150000"/>
    <x v="307"/>
    <x v="0"/>
    <x v="0"/>
    <x v="0"/>
    <n v="1359743139"/>
    <n v="1355855139"/>
    <x v="371"/>
    <d v="2013-02-01T18:25:39"/>
    <n v="45"/>
    <b v="0"/>
    <n v="1062"/>
    <n v="114.16866666666667"/>
    <n v="161.25517890772127"/>
    <b v="1"/>
    <s v="film &amp; video/documentary"/>
    <x v="0"/>
    <x v="4"/>
  </r>
  <r>
    <n v="372"/>
    <s v="Wild Equus"/>
    <s v="A short documentary exploring the uses of 'Natural Horsemanship' across Europe"/>
    <n v="300"/>
    <x v="308"/>
    <x v="0"/>
    <x v="1"/>
    <x v="1"/>
    <n v="1459872000"/>
    <n v="1456408244"/>
    <x v="372"/>
    <d v="2016-04-05T16:00:00"/>
    <n v="40.089768518519122"/>
    <b v="0"/>
    <n v="9"/>
    <n v="125.33333333333334"/>
    <n v="41.777777777777779"/>
    <b v="1"/>
    <s v="film &amp; video/documentary"/>
    <x v="0"/>
    <x v="4"/>
  </r>
  <r>
    <n v="373"/>
    <s v="The Boing Heard 'Round the World"/>
    <s v="A feature documentary about UPA Pictures, the little studio that changed the course of animation around the world"/>
    <n v="7500"/>
    <x v="309"/>
    <x v="0"/>
    <x v="0"/>
    <x v="0"/>
    <n v="1342648398"/>
    <n v="1340056398"/>
    <x v="373"/>
    <d v="2012-07-18T21:53:18"/>
    <n v="30"/>
    <b v="0"/>
    <n v="89"/>
    <n v="106.66666666666667"/>
    <n v="89.887640449438209"/>
    <b v="1"/>
    <s v="film &amp; video/documentary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x v="310"/>
    <x v="0"/>
    <x v="0"/>
    <x v="0"/>
    <n v="1316208031"/>
    <n v="1312320031"/>
    <x v="374"/>
    <d v="2011-09-16T21:20:31"/>
    <n v="45"/>
    <b v="0"/>
    <n v="174"/>
    <n v="130.65"/>
    <n v="45.051724137931032"/>
    <b v="1"/>
    <s v="film &amp; video/documentary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x v="49"/>
    <x v="0"/>
    <x v="0"/>
    <x v="0"/>
    <n v="1393694280"/>
    <n v="1390088311"/>
    <x v="375"/>
    <d v="2014-03-01T17:18:00"/>
    <n v="41.735752314816636"/>
    <b v="0"/>
    <n v="14"/>
    <n v="120"/>
    <n v="42.857142857142854"/>
    <b v="1"/>
    <s v="film &amp; video/documentary"/>
    <x v="0"/>
    <x v="4"/>
  </r>
  <r>
    <n v="376"/>
    <s v="Quintessential: The Journey"/>
    <s v="A film about the cosmetics industry. Everything you need to know about the ingredients being used and what alternatives are out there."/>
    <n v="2450"/>
    <x v="311"/>
    <x v="0"/>
    <x v="1"/>
    <x v="1"/>
    <n v="1472122316"/>
    <n v="1469443916"/>
    <x v="376"/>
    <d v="2016-08-25T10:51:56"/>
    <n v="31"/>
    <b v="0"/>
    <n v="48"/>
    <n v="105.9591836734694"/>
    <n v="54.083333333333336"/>
    <b v="1"/>
    <s v="film &amp; video/documentary"/>
    <x v="0"/>
    <x v="4"/>
  </r>
  <r>
    <n v="377"/>
    <s v="PIN UP! THE MOVIE The documentary with vintage style"/>
    <s v="Dangerous. Sexy. All-American Girl. You know the look. Now meet the women who are making retro style modern."/>
    <n v="12000"/>
    <x v="312"/>
    <x v="0"/>
    <x v="0"/>
    <x v="0"/>
    <n v="1447484460"/>
    <n v="1444888868"/>
    <x v="377"/>
    <d v="2015-11-14T07:01:00"/>
    <n v="30.041574074079108"/>
    <b v="0"/>
    <n v="133"/>
    <n v="114.39999999999999"/>
    <n v="103.21804511278195"/>
    <b v="1"/>
    <s v="film &amp; video/documentary"/>
    <x v="0"/>
    <x v="4"/>
  </r>
  <r>
    <n v="378"/>
    <s v="Where is Home?"/>
    <s v="Ugandan Filmmaker and Activist Kamoga Hassan's new documentary follows Ugandan LGBT asylum seekers asking the question &quot;Where is home?&quot;"/>
    <n v="3000"/>
    <x v="313"/>
    <x v="0"/>
    <x v="5"/>
    <x v="5"/>
    <n v="1453765920"/>
    <n v="1451655808"/>
    <x v="378"/>
    <d v="2016-01-25T23:52:00"/>
    <n v="24.422592592585715"/>
    <b v="0"/>
    <n v="83"/>
    <n v="111.76666666666665"/>
    <n v="40.397590361445786"/>
    <b v="1"/>
    <s v="film &amp; video/documentary"/>
    <x v="0"/>
    <x v="4"/>
  </r>
  <r>
    <n v="379"/>
    <s v="The Unknowns"/>
    <s v="The U.S. Army has granted us permission to film a documentary at America's most sacred shrine: The Tomb of the Unknown Soldier."/>
    <n v="15000"/>
    <x v="314"/>
    <x v="0"/>
    <x v="0"/>
    <x v="0"/>
    <n v="1336062672"/>
    <n v="1332174672"/>
    <x v="379"/>
    <d v="2012-05-03T16:31:12"/>
    <n v="45"/>
    <b v="0"/>
    <n v="149"/>
    <n v="116.08000000000001"/>
    <n v="116.85906040268456"/>
    <b v="1"/>
    <s v="film &amp; video/documentary"/>
    <x v="0"/>
    <x v="4"/>
  </r>
  <r>
    <n v="380"/>
    <s v="Steamboat Springs Van Clan"/>
    <s v="The Steamboat Van Clan is a group of three young ski competitors following their dreams and documenting their adventures along the way."/>
    <n v="4000"/>
    <x v="315"/>
    <x v="0"/>
    <x v="0"/>
    <x v="0"/>
    <n v="1453569392"/>
    <n v="1451409392"/>
    <x v="380"/>
    <d v="2016-01-23T17:16:32"/>
    <n v="25"/>
    <b v="0"/>
    <n v="49"/>
    <n v="141.5"/>
    <n v="115.51020408163265"/>
    <b v="1"/>
    <s v="film &amp; video/documentary"/>
    <x v="0"/>
    <x v="4"/>
  </r>
  <r>
    <n v="381"/>
    <s v="Clearwater"/>
    <s v="Set in the ancient waters of the Puget Sound, Clearwater is a universal story about the need to adapt to change."/>
    <n v="25000"/>
    <x v="316"/>
    <x v="0"/>
    <x v="0"/>
    <x v="0"/>
    <n v="1343624400"/>
    <n v="1340642717"/>
    <x v="381"/>
    <d v="2012-07-30T05:00:00"/>
    <n v="34.510219907409919"/>
    <b v="0"/>
    <n v="251"/>
    <n v="104.72999999999999"/>
    <n v="104.31274900398407"/>
    <b v="1"/>
    <s v="film &amp; video/documentary"/>
    <x v="0"/>
    <x v="4"/>
  </r>
  <r>
    <n v="382"/>
    <s v="99% Declaration Mini-Doc"/>
    <s v="I went to Philadelphia to find out if The 99% Declaration could take the ideas of OccupyWallSt. and make change from within the system."/>
    <n v="600"/>
    <x v="317"/>
    <x v="0"/>
    <x v="0"/>
    <x v="0"/>
    <n v="1346950900"/>
    <n v="1345741300"/>
    <x v="382"/>
    <d v="2012-09-06T17:01:40"/>
    <n v="14"/>
    <b v="0"/>
    <n v="22"/>
    <n v="255.83333333333331"/>
    <n v="69.772727272727266"/>
    <b v="1"/>
    <s v="film &amp; video/documentary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x v="318"/>
    <x v="0"/>
    <x v="0"/>
    <x v="0"/>
    <n v="1400467759"/>
    <n v="1398480559"/>
    <x v="383"/>
    <d v="2014-05-19T02:49:19"/>
    <n v="23"/>
    <b v="0"/>
    <n v="48"/>
    <n v="206.70670670670671"/>
    <n v="43.020833333333336"/>
    <b v="1"/>
    <s v="film &amp; video/documentary"/>
    <x v="0"/>
    <x v="4"/>
  </r>
  <r>
    <n v="384"/>
    <s v="Nurse Mare Foals: Born to Die"/>
    <s v="This documentary is about Last Chance Corral in Athens, Ohio and their heroic work saving nurse mare foals from imminent death."/>
    <n v="20000"/>
    <x v="319"/>
    <x v="0"/>
    <x v="0"/>
    <x v="0"/>
    <n v="1420569947"/>
    <n v="1417977947"/>
    <x v="384"/>
    <d v="2015-01-06T18:45:47"/>
    <n v="30"/>
    <b v="0"/>
    <n v="383"/>
    <n v="112.105"/>
    <n v="58.540469973890339"/>
    <b v="1"/>
    <s v="film &amp; video/documentary"/>
    <x v="0"/>
    <x v="4"/>
  </r>
  <r>
    <n v="385"/>
    <s v="Luke and Jedi"/>
    <s v="A documentary following the incredible story of a brave little boy and his service dog, fighting Type 1 Diabetes one day at a time."/>
    <n v="25000"/>
    <x v="320"/>
    <x v="0"/>
    <x v="0"/>
    <x v="0"/>
    <n v="1416582101"/>
    <n v="1413986501"/>
    <x v="385"/>
    <d v="2014-11-21T15:01:41"/>
    <n v="30.041666666671517"/>
    <b v="0"/>
    <n v="237"/>
    <n v="105.982"/>
    <n v="111.79535864978902"/>
    <b v="1"/>
    <s v="film &amp; video/documentary"/>
    <x v="0"/>
    <x v="4"/>
  </r>
  <r>
    <n v="386"/>
    <s v="Submarine: Diving Away From Adulthood"/>
    <s v="Eight friends reunite to achieve their childhood dream of designing, constructing, and launching a homemade submarine."/>
    <n v="600"/>
    <x v="321"/>
    <x v="0"/>
    <x v="0"/>
    <x v="0"/>
    <n v="1439246991"/>
    <n v="1437950991"/>
    <x v="386"/>
    <d v="2015-08-10T22:49:51"/>
    <n v="15"/>
    <b v="0"/>
    <n v="13"/>
    <n v="100.16666666666667"/>
    <n v="46.230769230769234"/>
    <b v="1"/>
    <s v="film &amp; video/documentary"/>
    <x v="0"/>
    <x v="4"/>
  </r>
  <r>
    <n v="387"/>
    <s v="On the Back of a Tiger"/>
    <s v="The workings of life revised: Pioneering scientists &amp; health-seekers challenge our understanding of disease, aging and consciousness."/>
    <n v="38000"/>
    <x v="322"/>
    <x v="0"/>
    <x v="0"/>
    <x v="0"/>
    <n v="1439618400"/>
    <n v="1436976858"/>
    <x v="387"/>
    <d v="2015-08-15T06:00:00"/>
    <n v="30.573402777779847"/>
    <b v="0"/>
    <n v="562"/>
    <n v="213.98947368421051"/>
    <n v="144.69039145907473"/>
    <b v="1"/>
    <s v="film &amp; video/documentary"/>
    <x v="0"/>
    <x v="4"/>
  </r>
  <r>
    <n v="388"/>
    <s v="Another Man's Treasure documentary"/>
    <s v="A documentary film featuring the World's Largest Rummage Sale and rumination on the Power and Pleasures of Possessions."/>
    <n v="5000"/>
    <x v="323"/>
    <x v="0"/>
    <x v="0"/>
    <x v="0"/>
    <n v="1469670580"/>
    <n v="1467078580"/>
    <x v="388"/>
    <d v="2016-07-28T01:49:40"/>
    <n v="30"/>
    <b v="0"/>
    <n v="71"/>
    <n v="126.16000000000001"/>
    <n v="88.845070422535215"/>
    <b v="1"/>
    <s v="film &amp; video/documentary"/>
    <x v="0"/>
    <x v="4"/>
  </r>
  <r>
    <n v="389"/>
    <s v="The Food Cure"/>
    <s v="What difference can food really make? A documentary film about six people who make the radical choice to face cancer with their plates."/>
    <n v="68000"/>
    <x v="324"/>
    <x v="0"/>
    <x v="0"/>
    <x v="0"/>
    <n v="1394233140"/>
    <n v="1391477450"/>
    <x v="389"/>
    <d v="2014-03-07T22:59:00"/>
    <n v="31.894560185188311"/>
    <b v="0"/>
    <n v="1510"/>
    <n v="181.53547058823528"/>
    <n v="81.75107284768211"/>
    <b v="1"/>
    <s v="film &amp; video/documentary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x v="325"/>
    <x v="0"/>
    <x v="0"/>
    <x v="0"/>
    <n v="1431046372"/>
    <n v="1429318372"/>
    <x v="390"/>
    <d v="2015-05-08T00:52:52"/>
    <n v="20"/>
    <b v="0"/>
    <n v="14"/>
    <n v="100"/>
    <n v="71.428571428571431"/>
    <b v="1"/>
    <s v="film &amp; video/documentary"/>
    <x v="0"/>
    <x v="4"/>
  </r>
  <r>
    <n v="391"/>
    <s v="Science, Sex and the Ladies"/>
    <s v="Too many women feel confused about their orgasm and shame about their desire. This movie aims to change that."/>
    <n v="20000"/>
    <x v="326"/>
    <x v="0"/>
    <x v="0"/>
    <x v="0"/>
    <n v="1324169940"/>
    <n v="1321578051"/>
    <x v="391"/>
    <d v="2011-12-18T00:59:00"/>
    <n v="29.998715277775773"/>
    <b v="0"/>
    <n v="193"/>
    <n v="100.61"/>
    <n v="104.25906735751295"/>
    <b v="1"/>
    <s v="film &amp; video/documentary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x v="327"/>
    <x v="0"/>
    <x v="0"/>
    <x v="0"/>
    <n v="1315450800"/>
    <n v="1312823571"/>
    <x v="392"/>
    <d v="2011-09-08T03:00:00"/>
    <n v="30.407743055555329"/>
    <b v="0"/>
    <n v="206"/>
    <n v="100.9027027027027"/>
    <n v="90.616504854368927"/>
    <b v="1"/>
    <s v="film &amp; video/documentary"/>
    <x v="0"/>
    <x v="4"/>
  </r>
  <r>
    <n v="393"/>
    <s v="THE PENGUIN COUNTERS Documentary Film"/>
    <s v="This is a story thatâ€™s never been told, about tackling climate change one penguin at a timeâ€¦"/>
    <n v="50000"/>
    <x v="328"/>
    <x v="0"/>
    <x v="0"/>
    <x v="0"/>
    <n v="1381424452"/>
    <n v="1378746052"/>
    <x v="393"/>
    <d v="2013-10-10T17:00:52"/>
    <n v="31"/>
    <b v="0"/>
    <n v="351"/>
    <n v="110.446"/>
    <n v="157.33048433048432"/>
    <b v="1"/>
    <s v="film &amp; video/documentary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x v="329"/>
    <x v="0"/>
    <x v="3"/>
    <x v="3"/>
    <n v="1460918282"/>
    <n v="1455737882"/>
    <x v="394"/>
    <d v="2016-04-17T18:38:02"/>
    <n v="59.958333333335759"/>
    <b v="0"/>
    <n v="50"/>
    <n v="111.8936170212766"/>
    <n v="105.18"/>
    <b v="1"/>
    <s v="film &amp; video/documentary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x v="330"/>
    <x v="0"/>
    <x v="0"/>
    <x v="0"/>
    <n v="1335562320"/>
    <n v="1332452960"/>
    <x v="395"/>
    <d v="2012-04-27T21:32:00"/>
    <n v="35.987962962964957"/>
    <b v="0"/>
    <n v="184"/>
    <n v="108.04450000000001"/>
    <n v="58.719836956521746"/>
    <b v="1"/>
    <s v="film &amp; video/documentary"/>
    <x v="0"/>
    <x v="4"/>
  </r>
  <r>
    <n v="396"/>
    <s v="No Act of Ours Film"/>
    <s v="Loyalty and morality are questioned as we follow the struggles of Penn State students in wake of the child sexual abuse scandal."/>
    <n v="15000"/>
    <x v="331"/>
    <x v="0"/>
    <x v="0"/>
    <x v="0"/>
    <n v="1341668006"/>
    <n v="1340372006"/>
    <x v="396"/>
    <d v="2012-07-07T13:33:26"/>
    <n v="15"/>
    <b v="0"/>
    <n v="196"/>
    <n v="106.66666666666667"/>
    <n v="81.632653061224488"/>
    <b v="1"/>
    <s v="film &amp; video/documentary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x v="332"/>
    <x v="0"/>
    <x v="0"/>
    <x v="0"/>
    <n v="1283312640"/>
    <n v="1279651084"/>
    <x v="397"/>
    <d v="2010-09-01T03:44:00"/>
    <n v="42.379120370365854"/>
    <b v="0"/>
    <n v="229"/>
    <n v="103.90027322404372"/>
    <n v="56.460043668122275"/>
    <b v="1"/>
    <s v="film &amp; video/documentary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x v="333"/>
    <x v="0"/>
    <x v="0"/>
    <x v="0"/>
    <n v="1430334126"/>
    <n v="1426446126"/>
    <x v="398"/>
    <d v="2015-04-29T19:02:06"/>
    <n v="45"/>
    <b v="0"/>
    <n v="67"/>
    <n v="125.16000000000001"/>
    <n v="140.1044776119403"/>
    <b v="1"/>
    <s v="film &amp; video/documentary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x v="334"/>
    <x v="0"/>
    <x v="1"/>
    <x v="1"/>
    <n v="1481716800"/>
    <n v="1479070867"/>
    <x v="399"/>
    <d v="2016-12-14T12:00:00"/>
    <n v="30.624224537037662"/>
    <b v="0"/>
    <n v="95"/>
    <n v="106.80499999999999"/>
    <n v="224.85263157894738"/>
    <b v="1"/>
    <s v="film &amp; video/documentary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x v="335"/>
    <x v="0"/>
    <x v="0"/>
    <x v="0"/>
    <n v="1400297400"/>
    <n v="1397661347"/>
    <x v="400"/>
    <d v="2014-05-17T03:30:00"/>
    <n v="30.509872685186565"/>
    <b v="0"/>
    <n v="62"/>
    <n v="112.30249999999999"/>
    <n v="181.13306451612902"/>
    <b v="1"/>
    <s v="film &amp; video/documentary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x v="336"/>
    <x v="0"/>
    <x v="0"/>
    <x v="0"/>
    <n v="1312747970"/>
    <n v="1310155970"/>
    <x v="401"/>
    <d v="2011-08-07T20:12:50"/>
    <n v="30"/>
    <b v="0"/>
    <n v="73"/>
    <n v="103.812"/>
    <n v="711.04109589041093"/>
    <b v="1"/>
    <s v="film &amp; video/documentary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x v="337"/>
    <x v="0"/>
    <x v="0"/>
    <x v="0"/>
    <n v="1446731817"/>
    <n v="1444913817"/>
    <x v="402"/>
    <d v="2015-11-05T13:56:57"/>
    <n v="21.041666666671517"/>
    <b v="0"/>
    <n v="43"/>
    <n v="141.65"/>
    <n v="65.883720930232556"/>
    <b v="1"/>
    <s v="film &amp; video/documentary"/>
    <x v="0"/>
    <x v="4"/>
  </r>
  <r>
    <n v="403"/>
    <s v="MONDO BANANA"/>
    <s v="A documentary adventure about bananas - and people. Your round-trip ticket into the heart of banana-cultures!!"/>
    <n v="5000"/>
    <x v="338"/>
    <x v="0"/>
    <x v="0"/>
    <x v="0"/>
    <n v="1312960080"/>
    <n v="1308900441"/>
    <x v="403"/>
    <d v="2011-08-10T07:08:00"/>
    <n v="46.986562500002037"/>
    <b v="0"/>
    <n v="70"/>
    <n v="105.25999999999999"/>
    <n v="75.185714285714283"/>
    <b v="1"/>
    <s v="film &amp; video/documentary"/>
    <x v="0"/>
    <x v="4"/>
  </r>
  <r>
    <n v="404"/>
    <s v="The Last One: Unfolding the AIDS MEMORIAL QUILT"/>
    <s v="A feature length documentary, exploring the many lives memorialized by the iconic AIDS Memorial Quilt."/>
    <n v="35000"/>
    <x v="339"/>
    <x v="0"/>
    <x v="0"/>
    <x v="0"/>
    <n v="1391641440"/>
    <n v="1389107062"/>
    <x v="404"/>
    <d v="2014-02-05T23:04:00"/>
    <n v="29.333078703697538"/>
    <b v="0"/>
    <n v="271"/>
    <n v="103.09142857142857"/>
    <n v="133.14391143911439"/>
    <b v="1"/>
    <s v="film &amp; video/documentary"/>
    <x v="0"/>
    <x v="4"/>
  </r>
  <r>
    <n v="405"/>
    <s v="The Healing Effect Movie"/>
    <s v="Come, join our movie movement.  A new documentary about the healing power of food."/>
    <n v="2820"/>
    <x v="340"/>
    <x v="0"/>
    <x v="0"/>
    <x v="0"/>
    <n v="1394071339"/>
    <n v="1391479339"/>
    <x v="405"/>
    <d v="2014-03-06T02:02:19"/>
    <n v="30"/>
    <b v="0"/>
    <n v="55"/>
    <n v="107.65957446808511"/>
    <n v="55.2"/>
    <b v="1"/>
    <s v="film &amp; video/documentary"/>
    <x v="0"/>
    <x v="4"/>
  </r>
  <r>
    <n v="406"/>
    <s v="The Desert River Bends"/>
    <s v="The Desert River Bends is a short documentary following the alternative lifestyles of three middle-age river guides in Moab UT."/>
    <n v="2800"/>
    <x v="341"/>
    <x v="0"/>
    <x v="0"/>
    <x v="0"/>
    <n v="1304920740"/>
    <n v="1301975637"/>
    <x v="406"/>
    <d v="2011-05-09T05:59:00"/>
    <n v="34.08684027777781"/>
    <b v="0"/>
    <n v="35"/>
    <n v="107.70464285714286"/>
    <n v="86.163714285714292"/>
    <b v="1"/>
    <s v="film &amp; video/documentary"/>
    <x v="0"/>
    <x v="4"/>
  </r>
  <r>
    <n v="407"/>
    <s v="Haymarket Documentary"/>
    <s v="The story of the 1886 Haymarket Riot explored through the history of the Haymarket Police Memorial Statue."/>
    <n v="2000"/>
    <x v="342"/>
    <x v="0"/>
    <x v="0"/>
    <x v="0"/>
    <n v="1321739650"/>
    <n v="1316552050"/>
    <x v="407"/>
    <d v="2011-11-19T21:54:10"/>
    <n v="60.041666666671517"/>
    <b v="0"/>
    <n v="22"/>
    <n v="101.55000000000001"/>
    <n v="92.318181818181813"/>
    <b v="1"/>
    <s v="film &amp; video/documentary"/>
    <x v="0"/>
    <x v="4"/>
  </r>
  <r>
    <n v="408"/>
    <s v="Reverence: A Documentary Short on Branded Yarmulkes"/>
    <s v="A documentary exploring the phenomenon of custom and branded yarmulkes in Jewish-American communities."/>
    <n v="6000"/>
    <x v="343"/>
    <x v="0"/>
    <x v="0"/>
    <x v="0"/>
    <n v="1383676790"/>
    <n v="1380217190"/>
    <x v="408"/>
    <d v="2013-11-05T18:39:50"/>
    <n v="40.041666666664241"/>
    <b v="0"/>
    <n v="38"/>
    <n v="101.43766666666667"/>
    <n v="160.16473684210527"/>
    <b v="1"/>
    <s v="film &amp; video/documentary"/>
    <x v="0"/>
    <x v="4"/>
  </r>
  <r>
    <n v="409"/>
    <s v="The Lost Generation"/>
    <s v="I am working on a project that explores the relationship between education to work for youth within the European Union."/>
    <n v="500"/>
    <x v="344"/>
    <x v="0"/>
    <x v="1"/>
    <x v="1"/>
    <n v="1469220144"/>
    <n v="1466628144"/>
    <x v="409"/>
    <d v="2016-07-22T20:42:24"/>
    <n v="30"/>
    <b v="0"/>
    <n v="15"/>
    <n v="136.80000000000001"/>
    <n v="45.6"/>
    <b v="1"/>
    <s v="film &amp; video/documentary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x v="345"/>
    <x v="0"/>
    <x v="5"/>
    <x v="5"/>
    <n v="1434670397"/>
    <n v="1429486397"/>
    <x v="410"/>
    <d v="2015-06-18T23:33:17"/>
    <n v="60"/>
    <b v="0"/>
    <n v="7"/>
    <n v="128.29999999999998"/>
    <n v="183.28571428571428"/>
    <b v="1"/>
    <s v="film &amp; video/documentary"/>
    <x v="0"/>
    <x v="4"/>
  </r>
  <r>
    <n v="411"/>
    <s v="GO FAR: The Christopher Rush Story (4)"/>
    <s v="An inspirational feature-length documentary that will help those with disabilities achieve their goals despite the obstacles."/>
    <n v="30000"/>
    <x v="346"/>
    <x v="0"/>
    <x v="0"/>
    <x v="0"/>
    <n v="1387688400"/>
    <n v="1384920804"/>
    <x v="411"/>
    <d v="2013-12-22T05:00:00"/>
    <n v="32.032361111116188"/>
    <b v="0"/>
    <n v="241"/>
    <n v="101.05"/>
    <n v="125.78838174273859"/>
    <b v="1"/>
    <s v="film &amp; video/documentary"/>
    <x v="0"/>
    <x v="4"/>
  </r>
  <r>
    <n v="412"/>
    <s v="Southern Oregon VS. LNG"/>
    <s v="A short film about property rights, salmon, and ratepayers in the controversy over exporting natural gas through southern Oregon"/>
    <n v="2500"/>
    <x v="347"/>
    <x v="0"/>
    <x v="0"/>
    <x v="0"/>
    <n v="1343238578"/>
    <n v="1341856178"/>
    <x v="412"/>
    <d v="2012-07-25T17:49:38"/>
    <n v="16"/>
    <b v="0"/>
    <n v="55"/>
    <n v="126.84"/>
    <n v="57.654545454545456"/>
    <b v="1"/>
    <s v="film &amp; video/documentary"/>
    <x v="0"/>
    <x v="4"/>
  </r>
  <r>
    <n v="413"/>
    <s v="Through the Fire: Rebuilding Somalia"/>
    <s v="A journey to discover how Somalis are rebuilding their shattered nation, with a focus on the role that women are playing."/>
    <n v="12800"/>
    <x v="348"/>
    <x v="0"/>
    <x v="0"/>
    <x v="0"/>
    <n v="1342731811"/>
    <n v="1340139811"/>
    <x v="413"/>
    <d v="2012-07-19T21:03:31"/>
    <n v="30"/>
    <b v="0"/>
    <n v="171"/>
    <n v="105.0859375"/>
    <n v="78.660818713450297"/>
    <b v="1"/>
    <s v="film &amp; video/documentary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x v="349"/>
    <x v="0"/>
    <x v="0"/>
    <x v="0"/>
    <n v="1381541465"/>
    <n v="1378949465"/>
    <x v="414"/>
    <d v="2013-10-12T01:31:05"/>
    <n v="30"/>
    <b v="0"/>
    <n v="208"/>
    <n v="102.85405405405406"/>
    <n v="91.480769230769226"/>
    <b v="1"/>
    <s v="film &amp; video/documentary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x v="350"/>
    <x v="0"/>
    <x v="5"/>
    <x v="5"/>
    <n v="1413547200"/>
    <n v="1411417602"/>
    <x v="415"/>
    <d v="2014-10-17T12:00:00"/>
    <n v="24.648124999999709"/>
    <b v="0"/>
    <n v="21"/>
    <n v="102.14714285714285"/>
    <n v="68.09809523809524"/>
    <b v="1"/>
    <s v="film &amp; video/documentary"/>
    <x v="0"/>
    <x v="4"/>
  </r>
  <r>
    <n v="416"/>
    <s v="Fire in the Heart of the City"/>
    <s v="35,000 pounds of food to a city. Highlighting the &quot;Convoy New Britain&quot; event from birth to beyond."/>
    <n v="1000"/>
    <x v="351"/>
    <x v="0"/>
    <x v="0"/>
    <x v="0"/>
    <n v="1391851831"/>
    <n v="1389259831"/>
    <x v="416"/>
    <d v="2014-02-08T09:30:31"/>
    <n v="30"/>
    <b v="0"/>
    <n v="25"/>
    <n v="120.21700000000001"/>
    <n v="48.086800000000004"/>
    <b v="1"/>
    <s v="film &amp; video/documentary"/>
    <x v="0"/>
    <x v="4"/>
  </r>
  <r>
    <n v="417"/>
    <s v="Cycle of Life"/>
    <s v="An unexpected kidney donor acts on faith in order to rescue a fellow cyclist from his failing body. The true story of Pete and Kelly."/>
    <n v="10500"/>
    <x v="352"/>
    <x v="0"/>
    <x v="0"/>
    <x v="0"/>
    <n v="1365395580"/>
    <n v="1364426260"/>
    <x v="417"/>
    <d v="2013-04-08T04:33:00"/>
    <n v="11.218981481477385"/>
    <b v="0"/>
    <n v="52"/>
    <n v="100.24761904761905"/>
    <n v="202.42307692307693"/>
    <b v="1"/>
    <s v="film &amp; video/documentary"/>
    <x v="0"/>
    <x v="4"/>
  </r>
  <r>
    <n v="418"/>
    <s v="Swim for the Reef"/>
    <s v="A Texas grandfather's extraordinary quest to protect the coral reefs and his challenge to humanity to take care of the things we love."/>
    <n v="22400"/>
    <x v="353"/>
    <x v="0"/>
    <x v="0"/>
    <x v="0"/>
    <n v="1437633997"/>
    <n v="1435041997"/>
    <x v="418"/>
    <d v="2015-07-23T06:46:37"/>
    <n v="30"/>
    <b v="0"/>
    <n v="104"/>
    <n v="100.63392857142857"/>
    <n v="216.75"/>
    <b v="1"/>
    <s v="film &amp; video/documentary"/>
    <x v="0"/>
    <x v="4"/>
  </r>
  <r>
    <n v="419"/>
    <s v="BEYOND LOCAL"/>
    <s v="Beyond Local is a personal journey through an art-centric and musically talented community that fosters creativity."/>
    <n v="8000"/>
    <x v="354"/>
    <x v="0"/>
    <x v="0"/>
    <x v="0"/>
    <n v="1372536787"/>
    <n v="1367352787"/>
    <x v="419"/>
    <d v="2013-06-29T20:13:07"/>
    <n v="60"/>
    <b v="0"/>
    <n v="73"/>
    <n v="100.4375"/>
    <n v="110.06849315068493"/>
    <b v="1"/>
    <s v="film &amp; video/documentary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x v="355"/>
    <x v="2"/>
    <x v="0"/>
    <x v="0"/>
    <n v="1394772031"/>
    <n v="1392183631"/>
    <x v="420"/>
    <d v="2014-03-14T04:40:31"/>
    <n v="29.958333333328483"/>
    <b v="0"/>
    <n v="3"/>
    <n v="0.43939393939393934"/>
    <n v="4.833333333333333"/>
    <b v="0"/>
    <s v="film &amp; video/animation"/>
    <x v="0"/>
    <x v="5"/>
  </r>
  <r>
    <n v="421"/>
    <s v="The monster Inside"/>
    <s v="An artistic project that will act as my final animation project and first feature film written, directed, animated, and produced by me"/>
    <n v="15000"/>
    <x v="356"/>
    <x v="2"/>
    <x v="0"/>
    <x v="0"/>
    <n v="1440157656"/>
    <n v="1434973656"/>
    <x v="421"/>
    <d v="2015-08-21T11:47:36"/>
    <n v="60"/>
    <b v="0"/>
    <n v="6"/>
    <n v="2.0066666666666668"/>
    <n v="50.166666666666664"/>
    <b v="0"/>
    <s v="film &amp; video/animation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x v="357"/>
    <x v="2"/>
    <x v="0"/>
    <x v="0"/>
    <n v="1410416097"/>
    <n v="1407824097"/>
    <x v="422"/>
    <d v="2014-09-11T06:14:57"/>
    <n v="30"/>
    <b v="0"/>
    <n v="12"/>
    <n v="1.075"/>
    <n v="35.833333333333336"/>
    <b v="0"/>
    <s v="film &amp; video/animation"/>
    <x v="0"/>
    <x v="5"/>
  </r>
  <r>
    <n v="423"/>
    <s v="The Dark Brotherhood  (from the makers of COPS: Skyrim)"/>
    <s v="from the makers of COPS: Skyrim comes the Dark Brotherhood. a dramatic series created with Skyrim machinima."/>
    <n v="20000"/>
    <x v="358"/>
    <x v="2"/>
    <x v="0"/>
    <x v="0"/>
    <n v="1370470430"/>
    <n v="1367878430"/>
    <x v="423"/>
    <d v="2013-06-05T22:13:50"/>
    <n v="30"/>
    <b v="0"/>
    <n v="13"/>
    <n v="0.76500000000000001"/>
    <n v="11.76923076923077"/>
    <b v="0"/>
    <s v="film &amp; video/animation"/>
    <x v="0"/>
    <x v="5"/>
  </r>
  <r>
    <n v="424"/>
    <s v="Drowning -Short animated Film"/>
    <s v="A short film about a gay teenage boy who is bullied to the point where he is willing to commit suicide. Only he can save himself."/>
    <n v="3000"/>
    <x v="359"/>
    <x v="2"/>
    <x v="0"/>
    <x v="0"/>
    <n v="1332748899"/>
    <n v="1327568499"/>
    <x v="424"/>
    <d v="2012-03-26T08:01:39"/>
    <n v="59.958333333335759"/>
    <b v="0"/>
    <n v="5"/>
    <n v="6.7966666666666677"/>
    <n v="40.78"/>
    <b v="0"/>
    <s v="film &amp; video/animation"/>
    <x v="0"/>
    <x v="5"/>
  </r>
  <r>
    <n v="425"/>
    <s v="Patch Bo - Organic toons"/>
    <s v="Support new organic, gluten free cartoon! You'll enjoy this funny story about fruits &amp; vegies and will be able to see new episodes!"/>
    <n v="50000"/>
    <x v="360"/>
    <x v="2"/>
    <x v="0"/>
    <x v="0"/>
    <n v="1448660404"/>
    <n v="1443472804"/>
    <x v="425"/>
    <d v="2015-11-27T21:40:04"/>
    <n v="60.041666666671517"/>
    <b v="0"/>
    <n v="2"/>
    <n v="1.2E-2"/>
    <n v="3"/>
    <b v="0"/>
    <s v="film &amp; video/animation"/>
    <x v="0"/>
    <x v="5"/>
  </r>
  <r>
    <n v="426"/>
    <s v="Dewey Does 110 Animation"/>
    <s v="The first ever, Dewey Does 110 animation, teaches kids good values, how to succeed in life and maintaining a 110% state-of-mind."/>
    <n v="10000"/>
    <x v="361"/>
    <x v="2"/>
    <x v="0"/>
    <x v="0"/>
    <n v="1456851914"/>
    <n v="1454259914"/>
    <x v="426"/>
    <d v="2016-03-01T17:05:14"/>
    <n v="30"/>
    <b v="0"/>
    <n v="8"/>
    <n v="1.3299999999999998"/>
    <n v="16.625"/>
    <b v="0"/>
    <s v="film &amp; video/animation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x v="117"/>
    <x v="2"/>
    <x v="0"/>
    <x v="0"/>
    <n v="1445540340"/>
    <n v="1444340940"/>
    <x v="427"/>
    <d v="2015-10-22T18:59:00"/>
    <n v="13.881944444452529"/>
    <b v="0"/>
    <n v="0"/>
    <n v="0"/>
    <e v="#DIV/0!"/>
    <b v="0"/>
    <s v="film &amp; video/animation"/>
    <x v="0"/>
    <x v="5"/>
  </r>
  <r>
    <n v="428"/>
    <s v="Little Clay Bible - Zacchaeus"/>
    <s v="Fresh, fun, entertaining Bible stories on YouTube, stop-motion style."/>
    <n v="12000"/>
    <x v="362"/>
    <x v="2"/>
    <x v="0"/>
    <x v="0"/>
    <n v="1402956000"/>
    <n v="1400523845"/>
    <x v="428"/>
    <d v="2014-06-16T22:00:00"/>
    <n v="28.149942129624833"/>
    <b v="0"/>
    <n v="13"/>
    <n v="5.6333333333333329"/>
    <n v="52"/>
    <b v="0"/>
    <s v="film &amp; video/animation"/>
    <x v="0"/>
    <x v="5"/>
  </r>
  <r>
    <n v="429"/>
    <s v="THE FUTURE"/>
    <s v="THE FUTURE is a short animated film created entirely by autistic and developmentally disabled artists from the L.A.N.D. program in Brooklyn, New York."/>
    <n v="5000"/>
    <x v="117"/>
    <x v="2"/>
    <x v="0"/>
    <x v="0"/>
    <n v="1259297940"/>
    <n v="1252964282"/>
    <x v="429"/>
    <d v="2009-11-27T04:59:00"/>
    <n v="73.306226851847896"/>
    <b v="0"/>
    <n v="0"/>
    <n v="0"/>
    <e v="#DIV/0!"/>
    <b v="0"/>
    <s v="film &amp; video/animation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x v="363"/>
    <x v="2"/>
    <x v="0"/>
    <x v="0"/>
    <n v="1378866867"/>
    <n v="1377570867"/>
    <x v="430"/>
    <d v="2013-09-11T02:34:27"/>
    <n v="15"/>
    <b v="0"/>
    <n v="5"/>
    <n v="2.4"/>
    <n v="4.8"/>
    <b v="0"/>
    <s v="film &amp; video/animation"/>
    <x v="0"/>
    <x v="5"/>
  </r>
  <r>
    <n v="431"/>
    <s v="Bump in the road short stop motion animation"/>
    <s v="A short stop motion animated film of a man on his way home when strange goings on start to happen on his journey."/>
    <n v="3000"/>
    <x v="364"/>
    <x v="2"/>
    <x v="1"/>
    <x v="1"/>
    <n v="1467752083"/>
    <n v="1465160083"/>
    <x v="431"/>
    <d v="2016-07-05T20:54:43"/>
    <n v="30"/>
    <b v="0"/>
    <n v="8"/>
    <n v="13.833333333333334"/>
    <n v="51.875"/>
    <b v="0"/>
    <s v="film &amp; video/animation"/>
    <x v="0"/>
    <x v="5"/>
  </r>
  <r>
    <n v="432"/>
    <s v="The Zombie Next Door"/>
    <s v="A teenage zombie named Jeff and his mad scientist mother adapt to life in the town of Serendipity, where the supernatural occurs daily."/>
    <n v="6000"/>
    <x v="365"/>
    <x v="2"/>
    <x v="0"/>
    <x v="0"/>
    <n v="1445448381"/>
    <n v="1440264381"/>
    <x v="432"/>
    <d v="2015-10-21T17:26:21"/>
    <n v="60"/>
    <b v="0"/>
    <n v="8"/>
    <n v="9.5"/>
    <n v="71.25"/>
    <b v="0"/>
    <s v="film &amp; video/animation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x v="117"/>
    <x v="2"/>
    <x v="0"/>
    <x v="0"/>
    <n v="1444576022"/>
    <n v="1439392022"/>
    <x v="433"/>
    <d v="2015-10-11T15:07:02"/>
    <n v="60"/>
    <b v="0"/>
    <n v="0"/>
    <n v="0"/>
    <e v="#DIV/0!"/>
    <b v="0"/>
    <s v="film &amp; video/animation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x v="366"/>
    <x v="2"/>
    <x v="0"/>
    <x v="0"/>
    <n v="1385931702"/>
    <n v="1383076902"/>
    <x v="434"/>
    <d v="2013-12-01T21:01:42"/>
    <n v="33.041666666664241"/>
    <b v="0"/>
    <n v="2"/>
    <n v="5"/>
    <n v="62.5"/>
    <b v="0"/>
    <s v="film &amp; video/animation"/>
    <x v="0"/>
    <x v="5"/>
  </r>
  <r>
    <n v="435"/>
    <s v="Planet Earth Superheroes"/>
    <s v="Be a part of the Planet Earth Superheroes legacy by supporting the project. Mike and friends gain powers to save endangered animals."/>
    <n v="110000"/>
    <x v="158"/>
    <x v="2"/>
    <x v="0"/>
    <x v="0"/>
    <n v="1379094980"/>
    <n v="1376502980"/>
    <x v="435"/>
    <d v="2013-09-13T17:56:20"/>
    <n v="30"/>
    <b v="0"/>
    <n v="3"/>
    <n v="2.7272727272727275E-3"/>
    <n v="1"/>
    <b v="0"/>
    <s v="film &amp; video/animation"/>
    <x v="0"/>
    <x v="5"/>
  </r>
  <r>
    <n v="436"/>
    <s v="Blinky"/>
    <s v="Blinky is the story of a naÃ¯ve simpleton who suddenly finds himself struggling to adapt to changes within his environment."/>
    <n v="1000"/>
    <x v="117"/>
    <x v="2"/>
    <x v="0"/>
    <x v="0"/>
    <n v="1375260113"/>
    <n v="1372668113"/>
    <x v="436"/>
    <d v="2013-07-31T08:41:53"/>
    <n v="30"/>
    <b v="0"/>
    <n v="0"/>
    <n v="0"/>
    <e v="#DIV/0!"/>
    <b v="0"/>
    <s v="film &amp; video/animation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x v="117"/>
    <x v="2"/>
    <x v="5"/>
    <x v="5"/>
    <n v="1475912326"/>
    <n v="1470728326"/>
    <x v="437"/>
    <d v="2016-10-08T07:38:46"/>
    <n v="60"/>
    <b v="0"/>
    <n v="0"/>
    <n v="0"/>
    <e v="#DIV/0!"/>
    <b v="0"/>
    <s v="film &amp; video/animation"/>
    <x v="0"/>
    <x v="5"/>
  </r>
  <r>
    <n v="438"/>
    <s v="In Game: The Animated Series"/>
    <s v="As Smyton pushes himself to become respected, he unlocks secrets about himself and the world around him."/>
    <n v="20000"/>
    <x v="367"/>
    <x v="2"/>
    <x v="0"/>
    <x v="0"/>
    <n v="1447830958"/>
    <n v="1445235358"/>
    <x v="438"/>
    <d v="2015-11-18T07:15:58"/>
    <n v="30.041666666664241"/>
    <b v="0"/>
    <n v="11"/>
    <n v="9.379999999999999"/>
    <n v="170.54545454545453"/>
    <b v="0"/>
    <s v="film &amp; video/animation"/>
    <x v="0"/>
    <x v="5"/>
  </r>
  <r>
    <n v="439"/>
    <s v="Starting a cartoon series"/>
    <s v="Hi everyone, I'm trying to begin a cartoon series. It's a show about space bounty hunters and their adventures as they travel around."/>
    <n v="450"/>
    <x v="117"/>
    <x v="2"/>
    <x v="0"/>
    <x v="0"/>
    <n v="1413569818"/>
    <n v="1412705818"/>
    <x v="439"/>
    <d v="2014-10-17T18:16:58"/>
    <n v="10"/>
    <b v="0"/>
    <n v="0"/>
    <n v="0"/>
    <e v="#DIV/0!"/>
    <b v="0"/>
    <s v="film &amp; video/animation"/>
    <x v="0"/>
    <x v="5"/>
  </r>
  <r>
    <n v="440"/>
    <s v="Consumed"/>
    <s v="A stop-motion animation made by a one girl team, with a camera, creativity, and a lot of determination."/>
    <n v="5000"/>
    <x v="139"/>
    <x v="2"/>
    <x v="0"/>
    <x v="0"/>
    <n v="1458859153"/>
    <n v="1456270753"/>
    <x v="440"/>
    <d v="2016-03-24T22:39:13"/>
    <n v="29.958333333343035"/>
    <b v="0"/>
    <n v="1"/>
    <n v="0.1"/>
    <n v="5"/>
    <b v="0"/>
    <s v="film &amp; video/animation"/>
    <x v="0"/>
    <x v="5"/>
  </r>
  <r>
    <n v="441"/>
    <s v="Wolf Squad Lego Stop Motion"/>
    <s v="A group of specialist clones called Wolf Squad are the only clones left after order 66 and are searching the galaxy for survivors!"/>
    <n v="400"/>
    <x v="117"/>
    <x v="2"/>
    <x v="1"/>
    <x v="1"/>
    <n v="1383418996"/>
    <n v="1380826996"/>
    <x v="441"/>
    <d v="2013-11-02T19:03:16"/>
    <n v="30"/>
    <b v="0"/>
    <n v="0"/>
    <n v="0"/>
    <e v="#DIV/0!"/>
    <b v="0"/>
    <s v="film &amp; video/animation"/>
    <x v="0"/>
    <x v="5"/>
  </r>
  <r>
    <n v="442"/>
    <s v="The Paranormal Idiot"/>
    <s v="Doomsday is here"/>
    <n v="17000"/>
    <x v="368"/>
    <x v="2"/>
    <x v="0"/>
    <x v="0"/>
    <n v="1424380783"/>
    <n v="1421788783"/>
    <x v="442"/>
    <d v="2015-02-19T21:19:43"/>
    <n v="30"/>
    <b v="0"/>
    <n v="17"/>
    <n v="39.358823529411765"/>
    <n v="393.58823529411762"/>
    <b v="0"/>
    <s v="film &amp; video/animation"/>
    <x v="0"/>
    <x v="5"/>
  </r>
  <r>
    <n v="443"/>
    <s v="Bad Teddy Studios"/>
    <s v="We love cartoons!! We want to make more but it costs money to so. Be apart of your daily dose of WTF!?! Pledge now!!"/>
    <n v="10000"/>
    <x v="115"/>
    <x v="2"/>
    <x v="5"/>
    <x v="5"/>
    <n v="1391991701"/>
    <n v="1389399701"/>
    <x v="443"/>
    <d v="2014-02-10T00:21:41"/>
    <n v="30"/>
    <b v="0"/>
    <n v="2"/>
    <n v="0.1"/>
    <n v="5"/>
    <b v="0"/>
    <s v="film &amp; video/animation"/>
    <x v="0"/>
    <x v="5"/>
  </r>
  <r>
    <n v="444"/>
    <s v="Discovering the Other Woman"/>
    <s v="An upcoming animated web sitcom series centered around dealing with life, love, and relationships."/>
    <n v="1000"/>
    <x v="155"/>
    <x v="2"/>
    <x v="0"/>
    <x v="0"/>
    <n v="1329342361"/>
    <n v="1324158361"/>
    <x v="444"/>
    <d v="2012-02-15T21:46:01"/>
    <n v="60"/>
    <b v="0"/>
    <n v="1"/>
    <n v="5"/>
    <n v="50"/>
    <b v="0"/>
    <s v="film &amp; video/animation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x v="369"/>
    <x v="2"/>
    <x v="0"/>
    <x v="0"/>
    <n v="1432195375"/>
    <n v="1430899375"/>
    <x v="445"/>
    <d v="2015-05-21T08:02:55"/>
    <n v="15"/>
    <b v="0"/>
    <n v="2"/>
    <n v="3.3333333333333335E-3"/>
    <n v="1"/>
    <b v="0"/>
    <s v="film &amp; video/animation"/>
    <x v="0"/>
    <x v="5"/>
  </r>
  <r>
    <n v="446"/>
    <s v="DisChord"/>
    <s v="A faith based animated short. (The same guy who said a picture is worth a thousand words also said a cartoon is worth two thousand.)"/>
    <n v="10500"/>
    <x v="370"/>
    <x v="2"/>
    <x v="0"/>
    <x v="0"/>
    <n v="1425434420"/>
    <n v="1422842420"/>
    <x v="446"/>
    <d v="2015-03-04T02:00:20"/>
    <n v="30"/>
    <b v="0"/>
    <n v="16"/>
    <n v="7.2952380952380951"/>
    <n v="47.875"/>
    <b v="0"/>
    <s v="film &amp; video/animation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x v="139"/>
    <x v="2"/>
    <x v="1"/>
    <x v="1"/>
    <n v="1364041163"/>
    <n v="1361884763"/>
    <x v="447"/>
    <d v="2013-03-23T12:19:23"/>
    <n v="24.958333333328483"/>
    <b v="0"/>
    <n v="1"/>
    <n v="1.6666666666666666E-2"/>
    <n v="5"/>
    <b v="0"/>
    <s v="film &amp; video/animation"/>
    <x v="0"/>
    <x v="5"/>
  </r>
  <r>
    <n v="448"/>
    <s v="The Last Mice"/>
    <s v="Max is a pessimistic mouse, always fantasizing about the end of the world. In The Last Mice, Max's fantasy becomes a real nightmare."/>
    <n v="2500"/>
    <x v="371"/>
    <x v="2"/>
    <x v="0"/>
    <x v="0"/>
    <n v="1400091095"/>
    <n v="1398363095"/>
    <x v="448"/>
    <d v="2014-05-14T18:11:35"/>
    <n v="20"/>
    <b v="0"/>
    <n v="4"/>
    <n v="3.2804000000000002"/>
    <n v="20.502500000000001"/>
    <b v="0"/>
    <s v="film &amp; video/animation"/>
    <x v="0"/>
    <x v="5"/>
  </r>
  <r>
    <n v="449"/>
    <s v="Shell &amp; Paddy"/>
    <s v="Shell &amp; Paddy is a 2D animation cartoon with 4 minutes of slapstick surreal humour staring two animal characters in weird, wacky world."/>
    <n v="2000"/>
    <x v="372"/>
    <x v="2"/>
    <x v="1"/>
    <x v="1"/>
    <n v="1382017085"/>
    <n v="1379425085"/>
    <x v="449"/>
    <d v="2013-10-17T13:38:05"/>
    <n v="30"/>
    <b v="0"/>
    <n v="5"/>
    <n v="2.25"/>
    <n v="9"/>
    <b v="0"/>
    <s v="film &amp; video/animation"/>
    <x v="0"/>
    <x v="5"/>
  </r>
  <r>
    <n v="450"/>
    <s v="DreamAfrica"/>
    <s v="Why do the moon and stars receive their light from the sun? Africa has a story to tell. Ananse and Kweku appear in this great folktale."/>
    <n v="50000"/>
    <x v="373"/>
    <x v="2"/>
    <x v="0"/>
    <x v="0"/>
    <n v="1392417800"/>
    <n v="1389825800"/>
    <x v="450"/>
    <d v="2014-02-14T22:43:20"/>
    <n v="30"/>
    <b v="0"/>
    <n v="7"/>
    <n v="0.79200000000000004"/>
    <n v="56.571428571428569"/>
    <b v="0"/>
    <s v="film &amp; video/animation"/>
    <x v="0"/>
    <x v="5"/>
  </r>
  <r>
    <n v="451"/>
    <s v="The Gangbangers"/>
    <s v="This comedy follows two devils who discover a magical boombox to become musicians after an 80s rapture enchants earth with fairy-tales."/>
    <n v="20000"/>
    <x v="117"/>
    <x v="2"/>
    <x v="0"/>
    <x v="0"/>
    <n v="1390669791"/>
    <n v="1388077791"/>
    <x v="451"/>
    <d v="2014-01-25T17:09:51"/>
    <n v="30"/>
    <b v="0"/>
    <n v="0"/>
    <n v="0"/>
    <e v="#DIV/0!"/>
    <b v="0"/>
    <s v="film &amp; video/animation"/>
    <x v="0"/>
    <x v="5"/>
  </r>
  <r>
    <n v="452"/>
    <s v="Lost in the Shadows"/>
    <s v="A man must find his way out of the depths of the shadows by using the aid of a little girl."/>
    <n v="750"/>
    <x v="374"/>
    <x v="2"/>
    <x v="0"/>
    <x v="0"/>
    <n v="1431536015"/>
    <n v="1428944015"/>
    <x v="452"/>
    <d v="2015-05-13T16:53:35"/>
    <n v="30"/>
    <b v="0"/>
    <n v="12"/>
    <n v="64"/>
    <n v="40"/>
    <b v="0"/>
    <s v="film &amp; video/animation"/>
    <x v="0"/>
    <x v="5"/>
  </r>
  <r>
    <n v="453"/>
    <s v="Jamboni Brothers Pizza Pilot"/>
    <s v="A 7 minute broadcast-quality web pilot (in 3D animation) of Jamboni Brothers Pizza {the ultimate goal being a cartoon TV series}."/>
    <n v="94875"/>
    <x v="375"/>
    <x v="2"/>
    <x v="0"/>
    <x v="0"/>
    <n v="1424375279"/>
    <n v="1422992879"/>
    <x v="453"/>
    <d v="2015-02-19T19:47:59"/>
    <n v="16"/>
    <b v="0"/>
    <n v="2"/>
    <n v="2.7404479578392621E-2"/>
    <n v="13"/>
    <b v="0"/>
    <s v="film &amp; video/animation"/>
    <x v="0"/>
    <x v="5"/>
  </r>
  <r>
    <n v="454"/>
    <s v="Super Hi-Speed Road Strikers"/>
    <s v="Itâ€™s an Action/Adventure Anime for The Yuusha Brave series, G1 Transformer, and the Fast and the Furious Fans!"/>
    <n v="10000"/>
    <x v="376"/>
    <x v="2"/>
    <x v="0"/>
    <x v="0"/>
    <n v="1417007640"/>
    <n v="1414343571"/>
    <x v="454"/>
    <d v="2014-11-26T13:14:00"/>
    <n v="30.83413194444438"/>
    <b v="0"/>
    <n v="5"/>
    <n v="0.82000000000000006"/>
    <n v="16.399999999999999"/>
    <b v="0"/>
    <s v="film &amp; video/animation"/>
    <x v="0"/>
    <x v="5"/>
  </r>
  <r>
    <n v="455"/>
    <s v="The FunBunch Cartoon!!!"/>
    <s v="Goal The FunBunch characters animated on TV: Fun entertainment for kids just like other authors before us (ex.Arthur,Clifford,Dr Seuss)"/>
    <n v="65000"/>
    <x v="372"/>
    <x v="2"/>
    <x v="0"/>
    <x v="0"/>
    <n v="1334622660"/>
    <n v="1330733022"/>
    <x v="455"/>
    <d v="2012-04-17T00:31:00"/>
    <n v="45.018958333334012"/>
    <b v="0"/>
    <n v="2"/>
    <n v="6.9230769230769221E-2"/>
    <n v="22.5"/>
    <b v="0"/>
    <s v="film &amp; video/animation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x v="377"/>
    <x v="2"/>
    <x v="0"/>
    <x v="0"/>
    <n v="1382414340"/>
    <n v="1380559201"/>
    <x v="456"/>
    <d v="2013-10-22T03:59:00"/>
    <n v="21.471516203710053"/>
    <b v="0"/>
    <n v="3"/>
    <n v="0.68631863186318631"/>
    <n v="20.333333333333332"/>
    <b v="0"/>
    <s v="film &amp; video/animation"/>
    <x v="0"/>
    <x v="5"/>
  </r>
  <r>
    <n v="457"/>
    <s v="phenix heart 3D animation"/>
    <s v="from my photo work, pyro techniques, aqua technitque and more , i will take the pricipale personnage to the lost land of phenix where ."/>
    <n v="20000"/>
    <x v="117"/>
    <x v="2"/>
    <x v="5"/>
    <x v="5"/>
    <n v="1408213512"/>
    <n v="1405621512"/>
    <x v="457"/>
    <d v="2014-08-16T18:25:12"/>
    <n v="30"/>
    <b v="0"/>
    <n v="0"/>
    <n v="0"/>
    <e v="#DIV/0!"/>
    <b v="0"/>
    <s v="film &amp; video/animation"/>
    <x v="0"/>
    <x v="5"/>
  </r>
  <r>
    <n v="458"/>
    <s v="DE_dust2: Hacker's Wrath"/>
    <s v="An animated parody of the game, Counter-Strike. The sequel to the very popular Counter-Strike: DE_dust2. Hacker is back!"/>
    <n v="10000"/>
    <x v="378"/>
    <x v="2"/>
    <x v="1"/>
    <x v="1"/>
    <n v="1368550060"/>
    <n v="1365958060"/>
    <x v="458"/>
    <d v="2013-05-14T16:47:40"/>
    <n v="30"/>
    <b v="0"/>
    <n v="49"/>
    <n v="8.2100000000000009"/>
    <n v="16.755102040816325"/>
    <b v="0"/>
    <s v="film &amp; video/animation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x v="379"/>
    <x v="2"/>
    <x v="0"/>
    <x v="0"/>
    <n v="1321201327"/>
    <n v="1316013727"/>
    <x v="459"/>
    <d v="2011-11-13T16:22:07"/>
    <n v="60.041666666664241"/>
    <b v="0"/>
    <n v="1"/>
    <n v="6.4102564102564097E-2"/>
    <n v="25"/>
    <b v="0"/>
    <s v="film &amp; video/animation"/>
    <x v="0"/>
    <x v="5"/>
  </r>
  <r>
    <n v="460"/>
    <s v="Darwin's Kiss"/>
    <s v="An animated web series about biological evolution gone haywire."/>
    <n v="8500"/>
    <x v="379"/>
    <x v="2"/>
    <x v="0"/>
    <x v="0"/>
    <n v="1401595200"/>
    <n v="1398862875"/>
    <x v="460"/>
    <d v="2014-06-01T04:00:00"/>
    <n v="31.624131944445253"/>
    <b v="0"/>
    <n v="2"/>
    <n v="0.29411764705882354"/>
    <n v="12.5"/>
    <b v="0"/>
    <s v="film &amp; video/animation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x v="117"/>
    <x v="2"/>
    <x v="1"/>
    <x v="1"/>
    <n v="1370204367"/>
    <n v="1368476367"/>
    <x v="461"/>
    <d v="2013-06-02T20:19:27"/>
    <n v="20"/>
    <b v="0"/>
    <n v="0"/>
    <n v="0"/>
    <e v="#DIV/0!"/>
    <b v="0"/>
    <s v="film &amp; video/animation"/>
    <x v="0"/>
    <x v="5"/>
  </r>
  <r>
    <n v="462"/>
    <s v="THE FORGOTTEN LAND"/>
    <s v="A prince who becomes a slave, suffers of amnesia far away from his land. Slowly he recovers memory and returns where all started."/>
    <n v="100000"/>
    <x v="117"/>
    <x v="2"/>
    <x v="0"/>
    <x v="0"/>
    <n v="1312945341"/>
    <n v="1307761341"/>
    <x v="462"/>
    <d v="2011-08-10T03:02:21"/>
    <n v="60"/>
    <b v="0"/>
    <n v="0"/>
    <n v="0"/>
    <e v="#DIV/0!"/>
    <b v="0"/>
    <s v="film &amp; video/animation"/>
    <x v="0"/>
    <x v="5"/>
  </r>
  <r>
    <n v="463"/>
    <s v="Tuskegee Redtails"/>
    <s v="Depicts the contribution the Tuskegee airmen made in certain historical events that helped turn the tide in World War II."/>
    <n v="55000"/>
    <x v="380"/>
    <x v="2"/>
    <x v="0"/>
    <x v="0"/>
    <n v="1316883753"/>
    <n v="1311699753"/>
    <x v="463"/>
    <d v="2011-09-24T17:02:33"/>
    <n v="60"/>
    <b v="0"/>
    <n v="11"/>
    <n v="2.2727272727272729"/>
    <n v="113.63636363636364"/>
    <b v="0"/>
    <s v="film &amp; video/animation"/>
    <x v="0"/>
    <x v="5"/>
  </r>
  <r>
    <n v="464"/>
    <s v="PokÃ©Movie - A PokÃ©monâ„¢ school project"/>
    <s v="We are three students that want to make a short PokÃ©mon movie as a school project!"/>
    <n v="1010"/>
    <x v="116"/>
    <x v="2"/>
    <x v="12"/>
    <x v="3"/>
    <n v="1463602935"/>
    <n v="1461874935"/>
    <x v="464"/>
    <d v="2016-05-18T20:22:15"/>
    <n v="20"/>
    <b v="0"/>
    <n v="1"/>
    <n v="9.9009900990099015E-2"/>
    <n v="1"/>
    <b v="0"/>
    <s v="film &amp; video/animation"/>
    <x v="0"/>
    <x v="5"/>
  </r>
  <r>
    <n v="465"/>
    <s v="&quot;Amp&quot; A Story About a Robot"/>
    <s v="&quot;Amp&quot; is a short film about a robot with needs."/>
    <n v="512"/>
    <x v="381"/>
    <x v="2"/>
    <x v="0"/>
    <x v="0"/>
    <n v="1403837574"/>
    <n v="1402455174"/>
    <x v="465"/>
    <d v="2014-06-27T02:52:54"/>
    <n v="16"/>
    <b v="0"/>
    <n v="8"/>
    <n v="26.953125"/>
    <n v="17.25"/>
    <b v="0"/>
    <s v="film &amp; video/animation"/>
    <x v="0"/>
    <x v="5"/>
  </r>
  <r>
    <n v="466"/>
    <s v="The Legend Of The Crimson Knight"/>
    <s v="(Working storyboard for animated project) A multi-generational Knight that wages war on criminals and corrupt governments"/>
    <n v="10000"/>
    <x v="382"/>
    <x v="2"/>
    <x v="0"/>
    <x v="0"/>
    <n v="1347057464"/>
    <n v="1344465464"/>
    <x v="466"/>
    <d v="2012-09-07T22:37:44"/>
    <n v="30"/>
    <b v="0"/>
    <n v="5"/>
    <n v="0.76"/>
    <n v="15.2"/>
    <b v="0"/>
    <s v="film &amp; video/animation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x v="383"/>
    <x v="2"/>
    <x v="0"/>
    <x v="0"/>
    <n v="1348849134"/>
    <n v="1344961134"/>
    <x v="467"/>
    <d v="2012-09-28T16:18:54"/>
    <n v="45"/>
    <b v="0"/>
    <n v="39"/>
    <n v="21.574999999999999"/>
    <n v="110.64102564102564"/>
    <b v="0"/>
    <s v="film &amp; video/animation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x v="117"/>
    <x v="2"/>
    <x v="0"/>
    <x v="0"/>
    <n v="1341978665"/>
    <n v="1336795283"/>
    <x v="468"/>
    <d v="2012-07-11T03:51:05"/>
    <n v="59.992847222223645"/>
    <b v="0"/>
    <n v="0"/>
    <n v="0"/>
    <e v="#DIV/0!"/>
    <b v="0"/>
    <s v="film &amp; video/animation"/>
    <x v="0"/>
    <x v="5"/>
  </r>
  <r>
    <n v="469"/>
    <s v="Dreamland PERSONALISED Animated Shorts Film"/>
    <s v="Create a personalised animation film using your child's name and photo."/>
    <n v="6000"/>
    <x v="117"/>
    <x v="2"/>
    <x v="1"/>
    <x v="1"/>
    <n v="1409960724"/>
    <n v="1404776724"/>
    <x v="469"/>
    <d v="2014-09-05T23:45:24"/>
    <n v="60"/>
    <b v="0"/>
    <n v="0"/>
    <n v="0"/>
    <e v="#DIV/0!"/>
    <b v="0"/>
    <s v="film &amp; video/animation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x v="152"/>
    <x v="2"/>
    <x v="0"/>
    <x v="0"/>
    <n v="1389844800"/>
    <n v="1385524889"/>
    <x v="470"/>
    <d v="2014-01-16T04:00:00"/>
    <n v="49.998969907406718"/>
    <b v="0"/>
    <n v="2"/>
    <n v="1.02"/>
    <n v="25.5"/>
    <b v="0"/>
    <s v="film &amp; video/animation"/>
    <x v="0"/>
    <x v="5"/>
  </r>
  <r>
    <n v="471"/>
    <s v="Red Origins"/>
    <s v="Three kids try to stop Mazi Mbe's plan to restore Africa to its original state where Tricksters &amp; Spirits ruled_x000a_and Juju was law."/>
    <n v="55000"/>
    <x v="384"/>
    <x v="2"/>
    <x v="0"/>
    <x v="0"/>
    <n v="1397924379"/>
    <n v="1394039979"/>
    <x v="471"/>
    <d v="2014-04-19T16:19:39"/>
    <n v="44.958333333335759"/>
    <b v="0"/>
    <n v="170"/>
    <n v="11.892727272727273"/>
    <n v="38.476470588235294"/>
    <b v="0"/>
    <s v="film &amp; video/animation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x v="385"/>
    <x v="2"/>
    <x v="0"/>
    <x v="0"/>
    <n v="1408831718"/>
    <n v="1406239718"/>
    <x v="472"/>
    <d v="2014-08-23T22:08:38"/>
    <n v="30"/>
    <b v="0"/>
    <n v="5"/>
    <n v="17.625"/>
    <n v="28.2"/>
    <b v="0"/>
    <s v="film &amp; video/animation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x v="386"/>
    <x v="2"/>
    <x v="0"/>
    <x v="0"/>
    <n v="1410972319"/>
    <n v="1408380319"/>
    <x v="473"/>
    <d v="2014-09-17T16:45:19"/>
    <n v="30"/>
    <b v="0"/>
    <n v="14"/>
    <n v="2.87"/>
    <n v="61.5"/>
    <b v="0"/>
    <s v="film &amp; video/animation"/>
    <x v="0"/>
    <x v="5"/>
  </r>
  <r>
    <n v="474"/>
    <s v="TAO Mr. Fantastic!!"/>
    <s v="Time travel the light Mr. Fantastic!  Spin the dimensions toward other continuums and worlds.  Hold onto your panties."/>
    <n v="3300"/>
    <x v="116"/>
    <x v="2"/>
    <x v="0"/>
    <x v="0"/>
    <n v="1487318029"/>
    <n v="1484726029"/>
    <x v="474"/>
    <d v="2017-02-17T07:53:49"/>
    <n v="30"/>
    <b v="0"/>
    <n v="1"/>
    <n v="3.0303030303030304E-2"/>
    <n v="1"/>
    <b v="0"/>
    <s v="film &amp; video/animation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x v="117"/>
    <x v="2"/>
    <x v="0"/>
    <x v="0"/>
    <n v="1430877843"/>
    <n v="1428285843"/>
    <x v="475"/>
    <d v="2015-05-06T02:04:03"/>
    <n v="30"/>
    <b v="0"/>
    <n v="0"/>
    <n v="0"/>
    <e v="#DIV/0!"/>
    <b v="0"/>
    <s v="film &amp; video/animation"/>
    <x v="0"/>
    <x v="5"/>
  </r>
  <r>
    <n v="476"/>
    <s v="Sight Word Music Videos"/>
    <s v="Animated Music Videos that teach kids how to read."/>
    <n v="220000"/>
    <x v="387"/>
    <x v="2"/>
    <x v="0"/>
    <x v="0"/>
    <n v="1401767940"/>
    <n v="1398727441"/>
    <x v="476"/>
    <d v="2014-06-03T03:59:00"/>
    <n v="35.190960648149485"/>
    <b v="0"/>
    <n v="124"/>
    <n v="2.230268181818182"/>
    <n v="39.569274193548388"/>
    <b v="0"/>
    <s v="film &amp; video/animation"/>
    <x v="0"/>
    <x v="5"/>
  </r>
  <r>
    <n v="477"/>
    <s v="Hymn of Unity"/>
    <s v="A Comedy-drama animation revolving around a man who finds a problematic pair of headphones that literally take over his whole life."/>
    <n v="1500"/>
    <x v="117"/>
    <x v="2"/>
    <x v="0"/>
    <x v="0"/>
    <n v="1337371334"/>
    <n v="1332187334"/>
    <x v="477"/>
    <d v="2012-05-18T20:02:14"/>
    <n v="60"/>
    <b v="0"/>
    <n v="0"/>
    <n v="0"/>
    <e v="#DIV/0!"/>
    <b v="0"/>
    <s v="film &amp; video/animation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x v="117"/>
    <x v="2"/>
    <x v="0"/>
    <x v="0"/>
    <n v="1427921509"/>
    <n v="1425333109"/>
    <x v="478"/>
    <d v="2015-04-01T20:51:49"/>
    <n v="29.958333333335759"/>
    <b v="0"/>
    <n v="0"/>
    <n v="0"/>
    <e v="#DIV/0!"/>
    <b v="0"/>
    <s v="film &amp; video/animation"/>
    <x v="0"/>
    <x v="5"/>
  </r>
  <r>
    <n v="479"/>
    <s v="Harvard Math 55A and Stanford Math 51H Animated!"/>
    <s v="ANIMATING the most INFAMOUS Math Courses in America and TRANSLATING them for the mathematical underdog!"/>
    <n v="15000"/>
    <x v="388"/>
    <x v="2"/>
    <x v="0"/>
    <x v="0"/>
    <n v="1416566835"/>
    <n v="1411379235"/>
    <x v="479"/>
    <d v="2014-11-21T10:47:15"/>
    <n v="60.041666666664241"/>
    <b v="0"/>
    <n v="55"/>
    <n v="32.56"/>
    <n v="88.8"/>
    <b v="0"/>
    <s v="film &amp; video/animation"/>
    <x v="0"/>
    <x v="5"/>
  </r>
  <r>
    <n v="480"/>
    <s v="The CafÃ©"/>
    <s v="To court his muse, an artist must first outsmart her dog.  A short animated film collaboration by Dana and Terrence Masson."/>
    <n v="40000"/>
    <x v="389"/>
    <x v="2"/>
    <x v="0"/>
    <x v="0"/>
    <n v="1376049615"/>
    <n v="1373457615"/>
    <x v="480"/>
    <d v="2013-08-09T12:00:15"/>
    <n v="30"/>
    <b v="0"/>
    <n v="140"/>
    <n v="19.41"/>
    <n v="55.457142857142856"/>
    <b v="0"/>
    <s v="film &amp; video/animation"/>
    <x v="0"/>
    <x v="5"/>
  </r>
  <r>
    <n v="481"/>
    <s v="ERA"/>
    <s v="The year is 2043. Test subject David Beck has been augmented with psychokinetic abilities. He uses his newfound gifts to thwart evil."/>
    <n v="30000"/>
    <x v="390"/>
    <x v="2"/>
    <x v="0"/>
    <x v="0"/>
    <n v="1349885289"/>
    <n v="1347293289"/>
    <x v="481"/>
    <d v="2012-10-10T16:08:09"/>
    <n v="30"/>
    <b v="0"/>
    <n v="21"/>
    <n v="6.1"/>
    <n v="87.142857142857139"/>
    <b v="0"/>
    <s v="film &amp; video/animation"/>
    <x v="0"/>
    <x v="5"/>
  </r>
  <r>
    <n v="482"/>
    <s v="Animated Stand-up Routines Shenanigans"/>
    <s v="Help me quit my day job and also create animated Stand-up routines from local up and coming comedians."/>
    <n v="10000"/>
    <x v="115"/>
    <x v="2"/>
    <x v="0"/>
    <x v="0"/>
    <n v="1460644440"/>
    <n v="1458336690"/>
    <x v="482"/>
    <d v="2016-04-14T14:34:00"/>
    <n v="26.710069444437977"/>
    <b v="0"/>
    <n v="1"/>
    <n v="0.1"/>
    <n v="10"/>
    <b v="0"/>
    <s v="film &amp; video/animation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x v="391"/>
    <x v="2"/>
    <x v="1"/>
    <x v="1"/>
    <n v="1359434672"/>
    <n v="1354250672"/>
    <x v="483"/>
    <d v="2013-01-29T04:44:32"/>
    <n v="60"/>
    <b v="0"/>
    <n v="147"/>
    <n v="50.2"/>
    <n v="51.224489795918366"/>
    <b v="0"/>
    <s v="film &amp; video/animation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x v="392"/>
    <x v="2"/>
    <x v="1"/>
    <x v="1"/>
    <n v="1446766372"/>
    <n v="1443220372"/>
    <x v="484"/>
    <d v="2015-11-05T23:32:52"/>
    <n v="41.041666666671517"/>
    <b v="0"/>
    <n v="11"/>
    <n v="0.18625"/>
    <n v="13.545454545454545"/>
    <b v="0"/>
    <s v="film &amp; video/animation"/>
    <x v="0"/>
    <x v="5"/>
  </r>
  <r>
    <n v="485"/>
    <s v="The Lighthouse and the Lock cartoon - funny stuff for kids."/>
    <s v="Last few days to make this toon a reality! 5 funny toons for YOU! See the pilot episode here!"/>
    <n v="37956"/>
    <x v="393"/>
    <x v="2"/>
    <x v="1"/>
    <x v="1"/>
    <n v="1368792499"/>
    <n v="1366200499"/>
    <x v="485"/>
    <d v="2013-05-17T12:08:19"/>
    <n v="30"/>
    <b v="0"/>
    <n v="125"/>
    <n v="21.906971229845084"/>
    <n v="66.520080000000007"/>
    <b v="0"/>
    <s v="film &amp; video/animation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x v="155"/>
    <x v="2"/>
    <x v="2"/>
    <x v="2"/>
    <n v="1401662239"/>
    <n v="1399070239"/>
    <x v="486"/>
    <d v="2014-06-01T22:37:19"/>
    <n v="30"/>
    <b v="0"/>
    <n v="1"/>
    <n v="9.0909090909090905E-3"/>
    <n v="50"/>
    <b v="0"/>
    <s v="film &amp; video/animation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x v="117"/>
    <x v="2"/>
    <x v="5"/>
    <x v="5"/>
    <n v="1482678994"/>
    <n v="1477491394"/>
    <x v="487"/>
    <d v="2016-12-25T15:16:34"/>
    <n v="60.041666666664241"/>
    <b v="0"/>
    <n v="0"/>
    <n v="0"/>
    <e v="#DIV/0!"/>
    <b v="0"/>
    <s v="film &amp; video/animation"/>
    <x v="0"/>
    <x v="5"/>
  </r>
  <r>
    <n v="488"/>
    <s v="City Animals independent cartoon series"/>
    <s v="When humans left the earth, the animals took over the city. What could go wrong? Well...everything!"/>
    <n v="12000"/>
    <x v="117"/>
    <x v="2"/>
    <x v="0"/>
    <x v="0"/>
    <n v="1483924700"/>
    <n v="1481332700"/>
    <x v="488"/>
    <d v="2017-01-09T01:18:20"/>
    <n v="30"/>
    <b v="0"/>
    <n v="0"/>
    <n v="0"/>
    <e v="#DIV/0!"/>
    <b v="0"/>
    <s v="film &amp; video/animation"/>
    <x v="0"/>
    <x v="5"/>
  </r>
  <r>
    <n v="489"/>
    <s v="THE GUINEAS SHOW"/>
    <s v="Help America's favorite dysfunctional immigrant family THE GUINEAS launch the first season of their animated web series."/>
    <n v="74997"/>
    <x v="394"/>
    <x v="2"/>
    <x v="0"/>
    <x v="0"/>
    <n v="1325763180"/>
    <n v="1323084816"/>
    <x v="489"/>
    <d v="2012-01-05T11:33:00"/>
    <n v="30.99958333333052"/>
    <b v="0"/>
    <n v="3"/>
    <n v="0.28667813379201834"/>
    <n v="71.666666666666671"/>
    <b v="0"/>
    <s v="film &amp; video/animation"/>
    <x v="0"/>
    <x v="5"/>
  </r>
  <r>
    <n v="490"/>
    <s v="PROJECT IS CANCELLED"/>
    <s v="Cancelled"/>
    <n v="1000"/>
    <x v="117"/>
    <x v="2"/>
    <x v="0"/>
    <x v="0"/>
    <n v="1345677285"/>
    <n v="1343085285"/>
    <x v="490"/>
    <d v="2012-08-22T23:14:45"/>
    <n v="30"/>
    <b v="0"/>
    <n v="0"/>
    <n v="0"/>
    <e v="#DIV/0!"/>
    <b v="0"/>
    <s v="film &amp; video/animation"/>
    <x v="0"/>
    <x v="5"/>
  </r>
  <r>
    <n v="491"/>
    <s v="Guess What? Gus"/>
    <s v="&quot;Guess What? Gus&quot; is a magical animated comedy that follow a new kid who playful antics for attention make the news."/>
    <n v="10000"/>
    <x v="117"/>
    <x v="2"/>
    <x v="0"/>
    <x v="0"/>
    <n v="1453937699"/>
    <n v="1451345699"/>
    <x v="491"/>
    <d v="2016-01-27T23:34:59"/>
    <n v="30"/>
    <b v="0"/>
    <n v="0"/>
    <n v="0"/>
    <e v="#DIV/0!"/>
    <b v="0"/>
    <s v="film &amp; video/animation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x v="117"/>
    <x v="2"/>
    <x v="11"/>
    <x v="9"/>
    <n v="1476319830"/>
    <n v="1471135830"/>
    <x v="492"/>
    <d v="2016-10-13T00:50:30"/>
    <n v="60"/>
    <b v="0"/>
    <n v="0"/>
    <n v="0"/>
    <e v="#DIV/0!"/>
    <b v="0"/>
    <s v="film &amp; video/animation"/>
    <x v="0"/>
    <x v="5"/>
  </r>
  <r>
    <n v="493"/>
    <s v="Joc Barrera The Chupacabra Hunter"/>
    <s v="The Chupacabra is not a myth and one man is on a mission to prove its existence no matter what, his name is Joc Barrera."/>
    <n v="30000"/>
    <x v="117"/>
    <x v="2"/>
    <x v="1"/>
    <x v="1"/>
    <n v="1432142738"/>
    <n v="1429550738"/>
    <x v="493"/>
    <d v="2015-05-20T17:25:38"/>
    <n v="30"/>
    <b v="0"/>
    <n v="0"/>
    <n v="0"/>
    <e v="#DIV/0!"/>
    <b v="0"/>
    <s v="film &amp; video/animation"/>
    <x v="0"/>
    <x v="5"/>
  </r>
  <r>
    <n v="494"/>
    <s v="The Grigori"/>
    <s v="Angels come to Earth in human disguise to deceive mankind, rule the Earth as gods, create a hybrid army &amp; destroy all who oppose them."/>
    <n v="20000"/>
    <x v="395"/>
    <x v="2"/>
    <x v="0"/>
    <x v="0"/>
    <n v="1404356400"/>
    <n v="1402343765"/>
    <x v="494"/>
    <d v="2014-07-03T03:00:00"/>
    <n v="23.294386574074451"/>
    <b v="0"/>
    <n v="3"/>
    <n v="0.155"/>
    <n v="10.333333333333334"/>
    <b v="0"/>
    <s v="film &amp; video/animation"/>
    <x v="0"/>
    <x v="5"/>
  </r>
  <r>
    <n v="495"/>
    <s v="Average Heroes pilot"/>
    <s v="two friends set out to conquer and reach the level cap of the quest watch, how will they do it when they're 2 teenage idiots"/>
    <n v="7000"/>
    <x v="117"/>
    <x v="2"/>
    <x v="0"/>
    <x v="0"/>
    <n v="1437076305"/>
    <n v="1434484305"/>
    <x v="495"/>
    <d v="2015-07-16T19:51:45"/>
    <n v="30"/>
    <b v="0"/>
    <n v="0"/>
    <n v="0"/>
    <e v="#DIV/0!"/>
    <b v="0"/>
    <s v="film &amp; video/animation"/>
    <x v="0"/>
    <x v="5"/>
  </r>
  <r>
    <n v="496"/>
    <s v="Airships and Anatasia: The Movie"/>
    <s v="The movie is about the adventures of Ethan, Danna, The mysterious inventor and more."/>
    <n v="60000"/>
    <x v="116"/>
    <x v="2"/>
    <x v="0"/>
    <x v="0"/>
    <n v="1392070874"/>
    <n v="1386886874"/>
    <x v="496"/>
    <d v="2014-02-10T22:21:14"/>
    <n v="60"/>
    <b v="0"/>
    <n v="1"/>
    <n v="1.6666666666666668E-3"/>
    <n v="1"/>
    <b v="0"/>
    <s v="film &amp; video/animation"/>
    <x v="0"/>
    <x v="5"/>
  </r>
  <r>
    <n v="497"/>
    <s v="Galaxy Probe Kids"/>
    <s v="live-action/animated series pilot."/>
    <n v="4480"/>
    <x v="134"/>
    <x v="2"/>
    <x v="0"/>
    <x v="0"/>
    <n v="1419483600"/>
    <n v="1414889665"/>
    <x v="497"/>
    <d v="2014-12-25T05:00:00"/>
    <n v="53.17054398147593"/>
    <b v="0"/>
    <n v="3"/>
    <n v="0.6696428571428571"/>
    <n v="10"/>
    <b v="0"/>
    <s v="film &amp; video/animation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x v="396"/>
    <x v="2"/>
    <x v="0"/>
    <x v="0"/>
    <n v="1324664249"/>
    <n v="1321035449"/>
    <x v="498"/>
    <d v="2011-12-23T18:17:29"/>
    <n v="42"/>
    <b v="0"/>
    <n v="22"/>
    <n v="4.5985132395404564"/>
    <n v="136.09090909090909"/>
    <b v="0"/>
    <s v="film &amp; video/animation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x v="397"/>
    <x v="2"/>
    <x v="0"/>
    <x v="0"/>
    <n v="1255381140"/>
    <n v="1250630968"/>
    <x v="499"/>
    <d v="2009-10-12T20:59:00"/>
    <n v="54.978842592594447"/>
    <b v="0"/>
    <n v="26"/>
    <n v="9.5500000000000007"/>
    <n v="73.461538461538467"/>
    <b v="0"/>
    <s v="film &amp; video/animation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x v="394"/>
    <x v="2"/>
    <x v="0"/>
    <x v="0"/>
    <n v="1273356960"/>
    <n v="1268255751"/>
    <x v="500"/>
    <d v="2010-05-08T22:16:00"/>
    <n v="59.041770833326154"/>
    <b v="0"/>
    <n v="4"/>
    <n v="3.3076923076923079"/>
    <n v="53.75"/>
    <b v="0"/>
    <s v="film &amp; video/animation"/>
    <x v="0"/>
    <x v="5"/>
  </r>
  <r>
    <n v="501"/>
    <s v="World War 4"/>
    <s v="Based on the invention portfolio of a patented inventor World War Four is a look into the future of warfare and humanity as a whole"/>
    <n v="10000"/>
    <x v="117"/>
    <x v="2"/>
    <x v="0"/>
    <x v="0"/>
    <n v="1310189851"/>
    <n v="1307597851"/>
    <x v="501"/>
    <d v="2011-07-09T05:37:31"/>
    <n v="30"/>
    <b v="0"/>
    <n v="0"/>
    <n v="0"/>
    <e v="#DIV/0!"/>
    <b v="0"/>
    <s v="film &amp; video/animation"/>
    <x v="0"/>
    <x v="5"/>
  </r>
  <r>
    <n v="502"/>
    <s v="Strawberry Bowl"/>
    <s v="This Strawberry Bowl concept is the 1st of many episodes.  These episodes will be released in accordance with the harvest of the month."/>
    <n v="20000"/>
    <x v="398"/>
    <x v="2"/>
    <x v="0"/>
    <x v="0"/>
    <n v="1332073025"/>
    <n v="1329484625"/>
    <x v="502"/>
    <d v="2012-03-18T12:17:05"/>
    <n v="29.958333333335759"/>
    <b v="0"/>
    <n v="4"/>
    <n v="1.1499999999999999"/>
    <n v="57.5"/>
    <b v="0"/>
    <s v="film &amp; video/animation"/>
    <x v="0"/>
    <x v="5"/>
  </r>
  <r>
    <n v="503"/>
    <s v="Jimmy There and Back - Documentary Animation"/>
    <s v="Jimmy wants to live life and see his grandchildren grow up, but alcoholism threatens to curtail everything he dreams of."/>
    <n v="6500"/>
    <x v="399"/>
    <x v="2"/>
    <x v="1"/>
    <x v="1"/>
    <n v="1421498303"/>
    <n v="1418906303"/>
    <x v="503"/>
    <d v="2015-01-17T12:38:23"/>
    <n v="30"/>
    <b v="0"/>
    <n v="9"/>
    <n v="1.7538461538461538"/>
    <n v="12.666666666666666"/>
    <b v="0"/>
    <s v="film &amp; video/animation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x v="400"/>
    <x v="2"/>
    <x v="0"/>
    <x v="0"/>
    <n v="1334097387"/>
    <n v="1328916987"/>
    <x v="504"/>
    <d v="2012-04-10T22:36:27"/>
    <n v="59.958333333335759"/>
    <b v="0"/>
    <n v="5"/>
    <n v="1.3673469387755102"/>
    <n v="67"/>
    <b v="0"/>
    <s v="film &amp; video/animation"/>
    <x v="0"/>
    <x v="5"/>
  </r>
  <r>
    <n v="505"/>
    <s v="MY4FACES THE ANIMATED MOVIE"/>
    <s v="This wonderful movie will tells the story of two adorable aliens who crash land into a familyâ€™s backyard, and travel the Earth."/>
    <n v="12000"/>
    <x v="401"/>
    <x v="2"/>
    <x v="0"/>
    <x v="0"/>
    <n v="1451010086"/>
    <n v="1447122086"/>
    <x v="505"/>
    <d v="2015-12-25T02:21:26"/>
    <n v="45"/>
    <b v="0"/>
    <n v="14"/>
    <n v="0.43333333333333329"/>
    <n v="3.7142857142857144"/>
    <b v="0"/>
    <s v="film &amp; video/animation"/>
    <x v="0"/>
    <x v="5"/>
  </r>
  <r>
    <n v="506"/>
    <s v="Age of Spirit: The Battle in Heaven"/>
    <s v="A feature-length 3D animation that depicts what happened when the Son of the Morning rebelled against God."/>
    <n v="200000"/>
    <x v="156"/>
    <x v="2"/>
    <x v="0"/>
    <x v="0"/>
    <n v="1376140520"/>
    <n v="1373548520"/>
    <x v="506"/>
    <d v="2013-08-10T13:15:20"/>
    <n v="30"/>
    <b v="0"/>
    <n v="1"/>
    <n v="0.125"/>
    <n v="250"/>
    <b v="0"/>
    <s v="film &amp; video/animation"/>
    <x v="0"/>
    <x v="5"/>
  </r>
  <r>
    <n v="507"/>
    <s v="Code Monkeys"/>
    <s v="&quot;Code Monkey(s)&quot; is a short animated-series about life from the perspective of an engineer who feels like an actual &quot;Code Monkey&quot;."/>
    <n v="20000"/>
    <x v="141"/>
    <x v="2"/>
    <x v="0"/>
    <x v="0"/>
    <n v="1350687657"/>
    <n v="1346799657"/>
    <x v="507"/>
    <d v="2012-10-19T23:00:57"/>
    <n v="45"/>
    <b v="0"/>
    <n v="10"/>
    <n v="3.2"/>
    <n v="64"/>
    <b v="0"/>
    <s v="film &amp; video/animation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x v="402"/>
    <x v="2"/>
    <x v="0"/>
    <x v="0"/>
    <n v="1337955240"/>
    <n v="1332808501"/>
    <x v="508"/>
    <d v="2012-05-25T14:14:00"/>
    <n v="59.568738425921765"/>
    <b v="0"/>
    <n v="3"/>
    <n v="0.8"/>
    <n v="133.33333333333334"/>
    <b v="0"/>
    <s v="film &amp; video/animation"/>
    <x v="0"/>
    <x v="5"/>
  </r>
  <r>
    <n v="509"/>
    <s v="Indian in Chelsea - Web Animated series"/>
    <s v="A hilarious comedy podcast being turned into an animated series  about an indian servant and his boss."/>
    <n v="5000"/>
    <x v="115"/>
    <x v="2"/>
    <x v="1"/>
    <x v="1"/>
    <n v="1435504170"/>
    <n v="1432912170"/>
    <x v="509"/>
    <d v="2015-06-28T15:09:30"/>
    <n v="30"/>
    <b v="0"/>
    <n v="1"/>
    <n v="0.2"/>
    <n v="10"/>
    <b v="0"/>
    <s v="film &amp; video/animation"/>
    <x v="0"/>
    <x v="5"/>
  </r>
  <r>
    <n v="510"/>
    <s v="TPI Episode 2: Doomsday Dean"/>
    <s v="A mile below the Franco-Swiss border Dean manages to break the Large Hadron Collider and triggers the end of the world."/>
    <n v="14000"/>
    <x v="117"/>
    <x v="2"/>
    <x v="0"/>
    <x v="0"/>
    <n v="1456805639"/>
    <n v="1454213639"/>
    <x v="510"/>
    <d v="2016-03-01T04:13:59"/>
    <n v="30"/>
    <b v="0"/>
    <n v="0"/>
    <n v="0"/>
    <e v="#DIV/0!"/>
    <b v="0"/>
    <s v="film &amp; video/animation"/>
    <x v="0"/>
    <x v="5"/>
  </r>
  <r>
    <n v="511"/>
    <s v="Stuck On An Eyeland"/>
    <s v="A project that incorporates animation and comic art into a relevant story. 4 boys, 1 eyeland, and a whole lot of drama!!!"/>
    <n v="5000"/>
    <x v="403"/>
    <x v="2"/>
    <x v="0"/>
    <x v="0"/>
    <n v="1365228982"/>
    <n v="1362640582"/>
    <x v="511"/>
    <d v="2013-04-06T06:16:22"/>
    <n v="29.958333333335759"/>
    <b v="0"/>
    <n v="5"/>
    <n v="3"/>
    <n v="30"/>
    <b v="0"/>
    <s v="film &amp; video/animation"/>
    <x v="0"/>
    <x v="5"/>
  </r>
  <r>
    <n v="512"/>
    <s v="Otherkin The Animated Series"/>
    <s v="We have a fully developed 2D animated series that requires more professional animation. Our first 2 home-animated eps are up online."/>
    <n v="8000"/>
    <x v="143"/>
    <x v="2"/>
    <x v="0"/>
    <x v="0"/>
    <n v="1479667727"/>
    <n v="1475776127"/>
    <x v="512"/>
    <d v="2016-11-20T18:48:47"/>
    <n v="45.041666666656965"/>
    <b v="0"/>
    <n v="2"/>
    <n v="0.13749999999999998"/>
    <n v="5.5"/>
    <b v="0"/>
    <s v="film &amp; video/animation"/>
    <x v="0"/>
    <x v="5"/>
  </r>
  <r>
    <n v="513"/>
    <s v="Paradigm Spiral - The Animated Series"/>
    <s v="A sci-fi fantasy 2.5D anime styled series about some guys trying to save the world, probably..."/>
    <n v="50000"/>
    <x v="404"/>
    <x v="2"/>
    <x v="0"/>
    <x v="0"/>
    <n v="1471244400"/>
    <n v="1467387705"/>
    <x v="513"/>
    <d v="2016-08-15T07:00:00"/>
    <n v="44.637673611112405"/>
    <b v="0"/>
    <n v="68"/>
    <n v="13.923999999999999"/>
    <n v="102.38235294117646"/>
    <b v="0"/>
    <s v="film &amp; video/animation"/>
    <x v="0"/>
    <x v="5"/>
  </r>
  <r>
    <n v="514"/>
    <s v="I'm Sticking With You."/>
    <s v="A film created entirely out of paper, visual effects and found objects depicts how one man created a new life for himself."/>
    <n v="1500"/>
    <x v="155"/>
    <x v="2"/>
    <x v="5"/>
    <x v="5"/>
    <n v="1407595447"/>
    <n v="1405003447"/>
    <x v="514"/>
    <d v="2014-08-09T14:44:07"/>
    <n v="30"/>
    <b v="0"/>
    <n v="3"/>
    <n v="3.3333333333333335"/>
    <n v="16.666666666666668"/>
    <b v="0"/>
    <s v="film &amp; video/animation"/>
    <x v="0"/>
    <x v="5"/>
  </r>
  <r>
    <n v="515"/>
    <s v="A Tale of Faith - An Animated Short Film"/>
    <s v="A Tale of Faith is an animated short film based on the heartwarming tale by Rebbe Nachman of Breslov."/>
    <n v="97000"/>
    <x v="405"/>
    <x v="2"/>
    <x v="0"/>
    <x v="0"/>
    <n v="1451389601"/>
    <n v="1447933601"/>
    <x v="515"/>
    <d v="2015-12-29T11:46:41"/>
    <n v="40"/>
    <b v="0"/>
    <n v="34"/>
    <n v="25.41340206185567"/>
    <n v="725.02941176470586"/>
    <b v="0"/>
    <s v="film &amp; video/animation"/>
    <x v="0"/>
    <x v="5"/>
  </r>
  <r>
    <n v="516"/>
    <s v="Shipmates"/>
    <s v="A big brother style comedy animation series starring famous seafarers"/>
    <n v="5000"/>
    <x v="117"/>
    <x v="2"/>
    <x v="1"/>
    <x v="1"/>
    <n v="1432752080"/>
    <n v="1427568080"/>
    <x v="516"/>
    <d v="2015-05-27T18:41:20"/>
    <n v="60"/>
    <b v="0"/>
    <n v="0"/>
    <n v="0"/>
    <e v="#DIV/0!"/>
    <b v="0"/>
    <s v="film &amp; video/animation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x v="82"/>
    <x v="2"/>
    <x v="0"/>
    <x v="0"/>
    <n v="1486046761"/>
    <n v="1483454761"/>
    <x v="517"/>
    <d v="2017-02-02T14:46:01"/>
    <n v="30"/>
    <b v="0"/>
    <n v="3"/>
    <n v="1.3666666666666667"/>
    <n v="68.333333333333329"/>
    <b v="0"/>
    <s v="film &amp; video/animation"/>
    <x v="0"/>
    <x v="5"/>
  </r>
  <r>
    <n v="518"/>
    <s v="Somorrah"/>
    <s v="The community of Somorrah is peaceful and unblemished until &quot;The Boss&quot; power and money starts to diminish &amp; plans to gain it all back!"/>
    <n v="7175"/>
    <x v="117"/>
    <x v="2"/>
    <x v="0"/>
    <x v="0"/>
    <n v="1441550760"/>
    <n v="1438958824"/>
    <x v="518"/>
    <d v="2015-09-06T14:46:00"/>
    <n v="29.999259259260725"/>
    <b v="0"/>
    <n v="0"/>
    <n v="0"/>
    <e v="#DIV/0!"/>
    <b v="0"/>
    <s v="film &amp; video/animation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x v="406"/>
    <x v="2"/>
    <x v="0"/>
    <x v="0"/>
    <n v="1354699421"/>
    <n v="1352107421"/>
    <x v="519"/>
    <d v="2012-12-05T09:23:41"/>
    <n v="30"/>
    <b v="0"/>
    <n v="70"/>
    <n v="22.881426547787683"/>
    <n v="39.228571428571428"/>
    <b v="0"/>
    <s v="film &amp; video/animation"/>
    <x v="0"/>
    <x v="5"/>
  </r>
  <r>
    <n v="520"/>
    <s v="Darktales The Play"/>
    <s v="Tim Arthur's 21st anniversary sell-out production of his 'chilling' and 'sinister' ghostly thriller returns to the Edinburgh Fringe!"/>
    <n v="5000"/>
    <x v="407"/>
    <x v="0"/>
    <x v="1"/>
    <x v="1"/>
    <n v="1449766261"/>
    <n v="1447174261"/>
    <x v="520"/>
    <d v="2015-12-10T16:51:01"/>
    <n v="30"/>
    <b v="0"/>
    <n v="34"/>
    <n v="102.1"/>
    <n v="150.14705882352942"/>
    <b v="1"/>
    <s v="theater/plays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x v="408"/>
    <x v="0"/>
    <x v="0"/>
    <x v="0"/>
    <n v="1477976340"/>
    <n v="1475460819"/>
    <x v="521"/>
    <d v="2016-11-01T04:59:00"/>
    <n v="29.114826388889924"/>
    <b v="0"/>
    <n v="56"/>
    <n v="104.64"/>
    <n v="93.428571428571431"/>
    <b v="1"/>
    <s v="theater/plays"/>
    <x v="1"/>
    <x v="6"/>
  </r>
  <r>
    <n v="522"/>
    <s v="COMPASS PLAYERS"/>
    <s v="*** TO MAKE DONATIONS IN THE FUTURE                                   GO TO OUR WEBSITE: www.compassplayers.com ***"/>
    <n v="3000"/>
    <x v="409"/>
    <x v="0"/>
    <x v="0"/>
    <x v="0"/>
    <n v="1458518325"/>
    <n v="1456793925"/>
    <x v="522"/>
    <d v="2016-03-20T23:58:45"/>
    <n v="19.958333333335759"/>
    <b v="0"/>
    <n v="31"/>
    <n v="114.66666666666667"/>
    <n v="110.96774193548387"/>
    <b v="1"/>
    <s v="theater/plays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x v="410"/>
    <x v="0"/>
    <x v="0"/>
    <x v="0"/>
    <n v="1442805076"/>
    <n v="1440213076"/>
    <x v="523"/>
    <d v="2015-09-21T03:11:16"/>
    <n v="30"/>
    <b v="0"/>
    <n v="84"/>
    <n v="120.6"/>
    <n v="71.785714285714292"/>
    <b v="1"/>
    <s v="theater/plays"/>
    <x v="1"/>
    <x v="6"/>
  </r>
  <r>
    <n v="524"/>
    <s v="Zero Down"/>
    <s v="Angel on the Corner need YOUR help to raise Â£3,500 to take Zero Down by Sarah Hehir to the Edinburgh Fringe Festival this August!"/>
    <n v="3500"/>
    <x v="411"/>
    <x v="0"/>
    <x v="1"/>
    <x v="1"/>
    <n v="1464801169"/>
    <n v="1462209169"/>
    <x v="524"/>
    <d v="2016-06-01T17:12:49"/>
    <n v="30"/>
    <b v="0"/>
    <n v="130"/>
    <n v="108.67285714285715"/>
    <n v="29.258076923076924"/>
    <b v="1"/>
    <s v="theater/plays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x v="48"/>
    <x v="0"/>
    <x v="0"/>
    <x v="0"/>
    <n v="1410601041"/>
    <n v="1406713041"/>
    <x v="525"/>
    <d v="2014-09-13T09:37:21"/>
    <n v="45"/>
    <b v="0"/>
    <n v="12"/>
    <n v="100"/>
    <n v="1000"/>
    <b v="1"/>
    <s v="theater/plays"/>
    <x v="1"/>
    <x v="6"/>
  </r>
  <r>
    <n v="526"/>
    <s v="Victory by Madicken Malm"/>
    <s v="We have a brand new play. We urgently need your help to fund our production, which opens at Theatre503 on August 18th."/>
    <n v="1500"/>
    <x v="412"/>
    <x v="0"/>
    <x v="1"/>
    <x v="1"/>
    <n v="1438966800"/>
    <n v="1436278344"/>
    <x v="526"/>
    <d v="2015-08-07T17:00:00"/>
    <n v="31.116388888884103"/>
    <b v="0"/>
    <n v="23"/>
    <n v="113.99999999999999"/>
    <n v="74.347826086956516"/>
    <b v="1"/>
    <s v="theater/plays"/>
    <x v="1"/>
    <x v="6"/>
  </r>
  <r>
    <n v="527"/>
    <s v="Omega Kids - a new play"/>
    <s v="OMEGA KIDS, a new play by Noah Mease, directed by Jay Stull &amp; produced by New Light Theater Project in association with Access Theater."/>
    <n v="10000"/>
    <x v="413"/>
    <x v="0"/>
    <x v="0"/>
    <x v="0"/>
    <n v="1487347500"/>
    <n v="1484715366"/>
    <x v="527"/>
    <d v="2017-02-17T16:05:00"/>
    <n v="30.464513888888177"/>
    <b v="0"/>
    <n v="158"/>
    <n v="100.85"/>
    <n v="63.829113924050631"/>
    <b v="1"/>
    <s v="theater/plays"/>
    <x v="1"/>
    <x v="6"/>
  </r>
  <r>
    <n v="528"/>
    <s v="Devastated No Matter What"/>
    <s v="A Festival Backed Production of a Full-Length Play."/>
    <n v="1150"/>
    <x v="414"/>
    <x v="0"/>
    <x v="0"/>
    <x v="0"/>
    <n v="1434921600"/>
    <n v="1433109907"/>
    <x v="528"/>
    <d v="2015-06-21T21:20:00"/>
    <n v="20.96866898148437"/>
    <b v="0"/>
    <n v="30"/>
    <n v="115.65217391304347"/>
    <n v="44.333333333333336"/>
    <b v="1"/>
    <s v="theater/plays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x v="415"/>
    <x v="0"/>
    <x v="5"/>
    <x v="5"/>
    <n v="1484110800"/>
    <n v="1482281094"/>
    <x v="529"/>
    <d v="2017-01-11T05:00:00"/>
    <n v="21.177152777774609"/>
    <b v="0"/>
    <n v="18"/>
    <n v="130.41666666666666"/>
    <n v="86.944444444444443"/>
    <b v="1"/>
    <s v="theater/plays"/>
    <x v="1"/>
    <x v="6"/>
  </r>
  <r>
    <n v="530"/>
    <s v="Corners Grove"/>
    <s v="Corners Grove is a coming-of-age play about leaving home, gender identity and the death of Whitney Houston; will benefit Win NYC."/>
    <n v="3405"/>
    <x v="416"/>
    <x v="0"/>
    <x v="0"/>
    <x v="0"/>
    <n v="1435111200"/>
    <n v="1433254268"/>
    <x v="530"/>
    <d v="2015-06-24T02:00:00"/>
    <n v="21.49226851851563"/>
    <b v="0"/>
    <n v="29"/>
    <n v="107.78267254038178"/>
    <n v="126.55172413793103"/>
    <b v="1"/>
    <s v="theater/plays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x v="417"/>
    <x v="0"/>
    <x v="0"/>
    <x v="0"/>
    <n v="1481957940"/>
    <n v="1478050429"/>
    <x v="531"/>
    <d v="2016-12-17T06:59:00"/>
    <n v="45.225821759260725"/>
    <b v="0"/>
    <n v="31"/>
    <n v="100"/>
    <n v="129.03225806451613"/>
    <b v="1"/>
    <s v="theater/plays"/>
    <x v="1"/>
    <x v="6"/>
  </r>
  <r>
    <n v="532"/>
    <s v="Walken On Sunshine"/>
    <s v="A fast paced, comedic play about an anxiety-ridden filmmaker who lies to investors about having Christopher Walken in his film."/>
    <n v="10000"/>
    <x v="418"/>
    <x v="0"/>
    <x v="0"/>
    <x v="0"/>
    <n v="1463098208"/>
    <n v="1460506208"/>
    <x v="532"/>
    <d v="2016-05-13T00:10:08"/>
    <n v="30"/>
    <b v="0"/>
    <n v="173"/>
    <n v="123.25"/>
    <n v="71.242774566473983"/>
    <b v="1"/>
    <s v="theater/plays"/>
    <x v="1"/>
    <x v="6"/>
  </r>
  <r>
    <n v="533"/>
    <s v="Foresight"/>
    <s v="New writing â€¢ Twisty-turny magical realist retro sci-fi â€¢ Human lives â€¢ Storytelling â€¢ The slope our society slips down..."/>
    <n v="2000"/>
    <x v="20"/>
    <x v="0"/>
    <x v="1"/>
    <x v="1"/>
    <n v="1463394365"/>
    <n v="1461320765"/>
    <x v="533"/>
    <d v="2016-05-16T10:26:05"/>
    <n v="24"/>
    <b v="0"/>
    <n v="17"/>
    <n v="100.2"/>
    <n v="117.88235294117646"/>
    <b v="1"/>
    <s v="theater/plays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x v="419"/>
    <x v="0"/>
    <x v="10"/>
    <x v="8"/>
    <n v="1446418800"/>
    <n v="1443036470"/>
    <x v="534"/>
    <d v="2015-11-01T23:00:00"/>
    <n v="39.147337962960592"/>
    <b v="0"/>
    <n v="48"/>
    <n v="104.66666666666666"/>
    <n v="327.08333333333331"/>
    <b v="1"/>
    <s v="theater/plays"/>
    <x v="1"/>
    <x v="6"/>
  </r>
  <r>
    <n v="535"/>
    <s v="Astronauts of Hartlepool: a Brexit sci-fi for VAULT 2017"/>
    <s v="Weâ€™re producing a Northern Brexit sci-fi play for VAULT festival 2017 and we need your help!"/>
    <n v="2000"/>
    <x v="420"/>
    <x v="0"/>
    <x v="1"/>
    <x v="1"/>
    <n v="1483707905"/>
    <n v="1481115905"/>
    <x v="535"/>
    <d v="2017-01-06T13:05:05"/>
    <n v="30"/>
    <b v="0"/>
    <n v="59"/>
    <n v="102.49999999999999"/>
    <n v="34.745762711864408"/>
    <b v="1"/>
    <s v="theater/plays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x v="421"/>
    <x v="0"/>
    <x v="1"/>
    <x v="1"/>
    <n v="1438624800"/>
    <n v="1435133807"/>
    <x v="536"/>
    <d v="2015-08-03T18:00:00"/>
    <n v="40.40501157406834"/>
    <b v="0"/>
    <n v="39"/>
    <n v="118.25757575757576"/>
    <n v="100.06410256410257"/>
    <b v="1"/>
    <s v="theater/plays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x v="422"/>
    <x v="0"/>
    <x v="0"/>
    <x v="0"/>
    <n v="1446665191"/>
    <n v="1444069591"/>
    <x v="537"/>
    <d v="2015-11-04T19:26:31"/>
    <n v="30.041666666656965"/>
    <b v="0"/>
    <n v="59"/>
    <n v="120.5"/>
    <n v="40.847457627118644"/>
    <b v="1"/>
    <s v="theater/plays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x v="423"/>
    <x v="0"/>
    <x v="0"/>
    <x v="0"/>
    <n v="1463166263"/>
    <n v="1460574263"/>
    <x v="538"/>
    <d v="2016-05-13T19:04:23"/>
    <n v="30"/>
    <b v="0"/>
    <n v="60"/>
    <n v="302.42"/>
    <n v="252.01666666666668"/>
    <b v="1"/>
    <s v="theater/plays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x v="424"/>
    <x v="0"/>
    <x v="1"/>
    <x v="1"/>
    <n v="1467681107"/>
    <n v="1465866707"/>
    <x v="539"/>
    <d v="2016-07-05T01:11:47"/>
    <n v="21"/>
    <b v="0"/>
    <n v="20"/>
    <n v="100.64400000000001"/>
    <n v="25.161000000000001"/>
    <b v="1"/>
    <s v="theater/plays"/>
    <x v="1"/>
    <x v="6"/>
  </r>
  <r>
    <n v="540"/>
    <s v="hap's- Whats the program?"/>
    <s v="There are so many dilemmas in life- what to do, where to go? _x000a_Let us solve it - search our preference based entertainment calendar"/>
    <n v="15000"/>
    <x v="116"/>
    <x v="2"/>
    <x v="0"/>
    <x v="0"/>
    <n v="1423078606"/>
    <n v="1420486606"/>
    <x v="540"/>
    <d v="2015-02-04T19:36:46"/>
    <n v="30"/>
    <b v="0"/>
    <n v="1"/>
    <n v="6.6666666666666671E-3"/>
    <n v="1"/>
    <b v="0"/>
    <s v="technology/web"/>
    <x v="2"/>
    <x v="7"/>
  </r>
  <r>
    <n v="541"/>
    <s v="Deviations"/>
    <s v="A website dedicated to local Kink Communities; to find others with matching interests and bring them together."/>
    <n v="4500"/>
    <x v="379"/>
    <x v="2"/>
    <x v="0"/>
    <x v="0"/>
    <n v="1446080834"/>
    <n v="1443488834"/>
    <x v="541"/>
    <d v="2015-10-29T01:07:14"/>
    <n v="30"/>
    <b v="0"/>
    <n v="1"/>
    <n v="0.55555555555555558"/>
    <n v="25"/>
    <b v="0"/>
    <s v="technology/web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x v="116"/>
    <x v="2"/>
    <x v="0"/>
    <x v="0"/>
    <n v="1462293716"/>
    <n v="1457113316"/>
    <x v="542"/>
    <d v="2016-05-03T16:41:56"/>
    <n v="59.958333333335759"/>
    <b v="0"/>
    <n v="1"/>
    <n v="3.9999999999999996E-4"/>
    <n v="1"/>
    <b v="0"/>
    <s v="technology/web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x v="119"/>
    <x v="2"/>
    <x v="2"/>
    <x v="2"/>
    <n v="1414807962"/>
    <n v="1412215962"/>
    <x v="543"/>
    <d v="2014-11-01T02:12:42"/>
    <n v="30"/>
    <b v="0"/>
    <n v="2"/>
    <n v="0.31818181818181818"/>
    <n v="35"/>
    <b v="0"/>
    <s v="technology/web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x v="360"/>
    <x v="2"/>
    <x v="0"/>
    <x v="0"/>
    <n v="1467647160"/>
    <n v="1465055160"/>
    <x v="544"/>
    <d v="2016-07-04T15:46:00"/>
    <n v="30"/>
    <b v="0"/>
    <n v="2"/>
    <n v="1.2"/>
    <n v="3"/>
    <b v="0"/>
    <s v="technology/web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x v="425"/>
    <x v="2"/>
    <x v="6"/>
    <x v="3"/>
    <n v="1447600389"/>
    <n v="1444140789"/>
    <x v="545"/>
    <d v="2015-11-15T15:13:09"/>
    <n v="40.041666666671517"/>
    <b v="0"/>
    <n v="34"/>
    <n v="27.383999999999997"/>
    <n v="402.70588235294116"/>
    <b v="0"/>
    <s v="technology/web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x v="401"/>
    <x v="2"/>
    <x v="0"/>
    <x v="0"/>
    <n v="1445097715"/>
    <n v="1441209715"/>
    <x v="546"/>
    <d v="2015-10-17T16:01:55"/>
    <n v="45"/>
    <b v="0"/>
    <n v="2"/>
    <n v="8.666666666666667E-2"/>
    <n v="26"/>
    <b v="0"/>
    <s v="technology/web"/>
    <x v="2"/>
    <x v="7"/>
  </r>
  <r>
    <n v="547"/>
    <s v="Secure Email and Document sharing"/>
    <s v="We are looking to build a secure email / document sharing system for companies needing to send sensitive information to clients."/>
    <n v="7500"/>
    <x v="117"/>
    <x v="2"/>
    <x v="1"/>
    <x v="1"/>
    <n v="1455122564"/>
    <n v="1452530564"/>
    <x v="547"/>
    <d v="2016-02-10T16:42:44"/>
    <n v="30"/>
    <b v="0"/>
    <n v="0"/>
    <n v="0"/>
    <e v="#DIV/0!"/>
    <b v="0"/>
    <s v="technology/web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x v="426"/>
    <x v="2"/>
    <x v="1"/>
    <x v="1"/>
    <n v="1446154848"/>
    <n v="1443562848"/>
    <x v="548"/>
    <d v="2015-10-29T21:40:48"/>
    <n v="30"/>
    <b v="0"/>
    <n v="1"/>
    <n v="0.09"/>
    <n v="9"/>
    <b v="0"/>
    <s v="technology/web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x v="427"/>
    <x v="2"/>
    <x v="1"/>
    <x v="1"/>
    <n v="1436368622"/>
    <n v="1433776622"/>
    <x v="549"/>
    <d v="2015-07-08T15:17:02"/>
    <n v="30"/>
    <b v="0"/>
    <n v="8"/>
    <n v="2.7199999999999998"/>
    <n v="8.5"/>
    <b v="0"/>
    <s v="technology/web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x v="428"/>
    <x v="2"/>
    <x v="5"/>
    <x v="5"/>
    <n v="1485838800"/>
    <n v="1484756245"/>
    <x v="550"/>
    <d v="2017-01-31T05:00:00"/>
    <n v="12.529571759252576"/>
    <b v="0"/>
    <n v="4"/>
    <n v="0.70000000000000007"/>
    <n v="8.75"/>
    <b v="0"/>
    <s v="technology/web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x v="429"/>
    <x v="2"/>
    <x v="0"/>
    <x v="0"/>
    <n v="1438451580"/>
    <n v="1434609424"/>
    <x v="551"/>
    <d v="2015-08-01T17:53:00"/>
    <n v="44.469398148146865"/>
    <b v="0"/>
    <n v="28"/>
    <n v="5.0413333333333332"/>
    <n v="135.03571428571428"/>
    <b v="0"/>
    <s v="technology/web"/>
    <x v="2"/>
    <x v="7"/>
  </r>
  <r>
    <n v="552"/>
    <s v="Spinnable Social Media"/>
    <s v="Axoral is a 3d interactive social media interface, with the potential to be so much more, but we need your help!"/>
    <n v="45000"/>
    <x v="117"/>
    <x v="2"/>
    <x v="5"/>
    <x v="5"/>
    <n v="1452350896"/>
    <n v="1447166896"/>
    <x v="552"/>
    <d v="2016-01-09T14:48:16"/>
    <n v="60"/>
    <b v="0"/>
    <n v="0"/>
    <n v="0"/>
    <e v="#DIV/0!"/>
    <b v="0"/>
    <s v="technology/web"/>
    <x v="2"/>
    <x v="7"/>
  </r>
  <r>
    <n v="553"/>
    <s v="sellorshopusa.com"/>
    <s v="Groundbreaking New Classifieds Website Grows Into Largest Nationwide Coverage By Turning Users Into Entrepreneurs"/>
    <n v="25000"/>
    <x v="430"/>
    <x v="2"/>
    <x v="0"/>
    <x v="0"/>
    <n v="1415988991"/>
    <n v="1413393391"/>
    <x v="553"/>
    <d v="2014-11-14T18:16:31"/>
    <n v="30.041666666664241"/>
    <b v="0"/>
    <n v="6"/>
    <n v="0.49199999999999999"/>
    <n v="20.5"/>
    <b v="0"/>
    <s v="technology/web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x v="431"/>
    <x v="2"/>
    <x v="0"/>
    <x v="0"/>
    <n v="1413735972"/>
    <n v="1411143972"/>
    <x v="554"/>
    <d v="2014-10-19T16:26:12"/>
    <n v="30"/>
    <b v="0"/>
    <n v="22"/>
    <n v="36.589147286821706"/>
    <n v="64.36363636363636"/>
    <b v="0"/>
    <s v="technology/web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x v="117"/>
    <x v="2"/>
    <x v="1"/>
    <x v="1"/>
    <n v="1465720143"/>
    <n v="1463128143"/>
    <x v="555"/>
    <d v="2016-06-12T08:29:03"/>
    <n v="30"/>
    <b v="0"/>
    <n v="0"/>
    <n v="0"/>
    <e v="#DIV/0!"/>
    <b v="0"/>
    <s v="technology/web"/>
    <x v="2"/>
    <x v="7"/>
  </r>
  <r>
    <n v="556"/>
    <s v="Braille Academy"/>
    <s v="An educational platform for learning Unified English Braille Code"/>
    <n v="8000"/>
    <x v="148"/>
    <x v="2"/>
    <x v="0"/>
    <x v="0"/>
    <n v="1452112717"/>
    <n v="1449520717"/>
    <x v="556"/>
    <d v="2016-01-06T20:38:37"/>
    <n v="30"/>
    <b v="0"/>
    <n v="1"/>
    <n v="2.5"/>
    <n v="200"/>
    <b v="0"/>
    <s v="technology/web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x v="432"/>
    <x v="2"/>
    <x v="12"/>
    <x v="3"/>
    <n v="1480721803"/>
    <n v="1478126203"/>
    <x v="557"/>
    <d v="2016-12-02T23:36:43"/>
    <n v="30.041666666664241"/>
    <b v="0"/>
    <n v="20"/>
    <n v="0.91066666666666674"/>
    <n v="68.3"/>
    <b v="0"/>
    <s v="technology/web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x v="117"/>
    <x v="2"/>
    <x v="0"/>
    <x v="0"/>
    <n v="1427227905"/>
    <n v="1424639505"/>
    <x v="558"/>
    <d v="2015-03-24T20:11:45"/>
    <n v="29.958333333335759"/>
    <b v="0"/>
    <n v="0"/>
    <n v="0"/>
    <e v="#DIV/0!"/>
    <b v="0"/>
    <s v="technology/web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x v="155"/>
    <x v="2"/>
    <x v="0"/>
    <x v="0"/>
    <n v="1449989260"/>
    <n v="1447397260"/>
    <x v="559"/>
    <d v="2015-12-13T06:47:40"/>
    <n v="30"/>
    <b v="0"/>
    <n v="1"/>
    <n v="2.0833333333333336E-2"/>
    <n v="50"/>
    <b v="0"/>
    <s v="technology/web"/>
    <x v="2"/>
    <x v="7"/>
  </r>
  <r>
    <n v="560"/>
    <s v="DOWNLOAD THE INTERNET,...."/>
    <s v="In the future the possibility exists that the internet it's self could be felled, we have world seed banks, it's time for a net bank,.."/>
    <n v="100000"/>
    <x v="433"/>
    <x v="2"/>
    <x v="5"/>
    <x v="5"/>
    <n v="1418841045"/>
    <n v="1416249045"/>
    <x v="560"/>
    <d v="2014-12-17T18:30:45"/>
    <n v="30"/>
    <b v="0"/>
    <n v="3"/>
    <n v="1.2E-2"/>
    <n v="4"/>
    <b v="0"/>
    <s v="technology/web"/>
    <x v="2"/>
    <x v="7"/>
  </r>
  <r>
    <n v="561"/>
    <s v="CheckMate Careers"/>
    <s v="A marketplace for talent and employers to match. Using intuitive technology we match &amp; place talent with the best career position."/>
    <n v="15000"/>
    <x v="434"/>
    <x v="2"/>
    <x v="0"/>
    <x v="0"/>
    <n v="1445874513"/>
    <n v="1442850513"/>
    <x v="561"/>
    <d v="2015-10-26T15:48:33"/>
    <n v="35"/>
    <b v="0"/>
    <n v="2"/>
    <n v="0.36666666666666664"/>
    <n v="27.5"/>
    <b v="0"/>
    <s v="technology/web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x v="117"/>
    <x v="2"/>
    <x v="9"/>
    <x v="3"/>
    <n v="1482052815"/>
    <n v="1479460815"/>
    <x v="562"/>
    <d v="2016-12-18T09:20:15"/>
    <n v="30"/>
    <b v="0"/>
    <n v="0"/>
    <n v="0"/>
    <e v="#DIV/0!"/>
    <b v="0"/>
    <s v="technology/web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x v="427"/>
    <x v="2"/>
    <x v="2"/>
    <x v="2"/>
    <n v="1424137247"/>
    <n v="1421545247"/>
    <x v="563"/>
    <d v="2015-02-17T01:40:47"/>
    <n v="30"/>
    <b v="0"/>
    <n v="2"/>
    <n v="9.0666666666666659E-2"/>
    <n v="34"/>
    <b v="0"/>
    <s v="technology/web"/>
    <x v="2"/>
    <x v="7"/>
  </r>
  <r>
    <n v="564"/>
    <s v="TOC TOC TROC"/>
    <s v="Plateforme de troc gratuit et d'Ã©changes en tous genres par nature. Mieux s'entraider, Ã©changer, de donner, louer ou vendre Ã  distance."/>
    <n v="18000"/>
    <x v="116"/>
    <x v="2"/>
    <x v="6"/>
    <x v="3"/>
    <n v="1457822275"/>
    <n v="1455230275"/>
    <x v="564"/>
    <d v="2016-03-12T22:37:55"/>
    <n v="30"/>
    <b v="0"/>
    <n v="1"/>
    <n v="5.5555555555555558E-3"/>
    <n v="1"/>
    <b v="0"/>
    <s v="technology/web"/>
    <x v="2"/>
    <x v="7"/>
  </r>
  <r>
    <n v="565"/>
    <s v="EasyLearnings"/>
    <s v="Our objective is to provide a platform which helps teachers to provide courses to leaners in wide range of locations including Africa."/>
    <n v="25000"/>
    <x v="117"/>
    <x v="2"/>
    <x v="1"/>
    <x v="1"/>
    <n v="1436554249"/>
    <n v="1433962249"/>
    <x v="565"/>
    <d v="2015-07-10T18:50:49"/>
    <n v="30"/>
    <b v="0"/>
    <n v="0"/>
    <n v="0"/>
    <e v="#DIV/0!"/>
    <b v="0"/>
    <s v="technology/web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x v="116"/>
    <x v="2"/>
    <x v="0"/>
    <x v="0"/>
    <n v="1468513533"/>
    <n v="1465921533"/>
    <x v="566"/>
    <d v="2016-07-14T16:25:33"/>
    <n v="30"/>
    <b v="0"/>
    <n v="1"/>
    <n v="0.02"/>
    <n v="1"/>
    <b v="0"/>
    <s v="technology/web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x v="117"/>
    <x v="2"/>
    <x v="0"/>
    <x v="0"/>
    <n v="1420143194"/>
    <n v="1417551194"/>
    <x v="567"/>
    <d v="2015-01-01T20:13:14"/>
    <n v="30"/>
    <b v="0"/>
    <n v="0"/>
    <n v="0"/>
    <e v="#DIV/0!"/>
    <b v="0"/>
    <s v="technology/web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x v="435"/>
    <x v="2"/>
    <x v="4"/>
    <x v="4"/>
    <n v="1452942000"/>
    <n v="1449785223"/>
    <x v="568"/>
    <d v="2016-01-16T11:00:00"/>
    <n v="36.536770833328774"/>
    <b v="0"/>
    <n v="5"/>
    <n v="1"/>
    <n v="49"/>
    <b v="0"/>
    <s v="technology/web"/>
    <x v="2"/>
    <x v="7"/>
  </r>
  <r>
    <n v="569"/>
    <s v="Mioti"/>
    <s v="Mioti is an indie game marketplace that doubles as a community for developers to join networks and discuss projects."/>
    <n v="2500"/>
    <x v="170"/>
    <x v="2"/>
    <x v="5"/>
    <x v="5"/>
    <n v="1451679612"/>
    <n v="1449087612"/>
    <x v="569"/>
    <d v="2016-01-01T20:20:12"/>
    <n v="30"/>
    <b v="0"/>
    <n v="1"/>
    <n v="0.8"/>
    <n v="20"/>
    <b v="0"/>
    <s v="technology/web"/>
    <x v="2"/>
    <x v="7"/>
  </r>
  <r>
    <n v="570"/>
    <s v="Relaunching in May"/>
    <s v="Humans have AM/FM/Satellite radio, kids have radio Disney, pets have DogCatRadio."/>
    <n v="85000"/>
    <x v="436"/>
    <x v="2"/>
    <x v="0"/>
    <x v="0"/>
    <n v="1455822569"/>
    <n v="1453230569"/>
    <x v="570"/>
    <d v="2016-02-18T19:09:29"/>
    <n v="30"/>
    <b v="0"/>
    <n v="1"/>
    <n v="0.16705882352941176"/>
    <n v="142"/>
    <b v="0"/>
    <s v="technology/web"/>
    <x v="2"/>
    <x v="7"/>
  </r>
  <r>
    <n v="571"/>
    <s v="Snag-A-Slip"/>
    <s v="Snag-A-Slip is an online platform that connects boaters with awesome marinas and available boat slips so that they can book with ease."/>
    <n v="25000"/>
    <x v="437"/>
    <x v="2"/>
    <x v="0"/>
    <x v="0"/>
    <n v="1437969540"/>
    <n v="1436297723"/>
    <x v="571"/>
    <d v="2015-07-27T03:59:00"/>
    <n v="19.349733796298096"/>
    <b v="0"/>
    <n v="2"/>
    <n v="0.42399999999999999"/>
    <n v="53"/>
    <b v="0"/>
    <s v="technology/web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x v="117"/>
    <x v="2"/>
    <x v="0"/>
    <x v="0"/>
    <n v="1446660688"/>
    <n v="1444065088"/>
    <x v="572"/>
    <d v="2015-11-04T18:11:28"/>
    <n v="30.041666666671517"/>
    <b v="0"/>
    <n v="0"/>
    <n v="0"/>
    <e v="#DIV/0!"/>
    <b v="0"/>
    <s v="technology/web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x v="438"/>
    <x v="2"/>
    <x v="0"/>
    <x v="0"/>
    <n v="1421543520"/>
    <n v="1416445931"/>
    <x v="573"/>
    <d v="2015-01-18T01:12:00"/>
    <n v="58.999872685191804"/>
    <b v="0"/>
    <n v="9"/>
    <n v="0.38925389253892539"/>
    <n v="38.444444444444443"/>
    <b v="0"/>
    <s v="technology/web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x v="439"/>
    <x v="2"/>
    <x v="1"/>
    <x v="1"/>
    <n v="1476873507"/>
    <n v="1474281507"/>
    <x v="574"/>
    <d v="2016-10-19T10:38:27"/>
    <n v="30"/>
    <b v="0"/>
    <n v="4"/>
    <n v="0.7155635062611807"/>
    <n v="20"/>
    <b v="0"/>
    <s v="technology/web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x v="440"/>
    <x v="2"/>
    <x v="12"/>
    <x v="3"/>
    <n v="1434213443"/>
    <n v="1431621443"/>
    <x v="575"/>
    <d v="2015-06-13T16:37:23"/>
    <n v="30"/>
    <b v="0"/>
    <n v="4"/>
    <n v="0.43166666666666664"/>
    <n v="64.75"/>
    <b v="0"/>
    <s v="technology/web"/>
    <x v="2"/>
    <x v="7"/>
  </r>
  <r>
    <n v="576"/>
    <s v="Uthtopia"/>
    <s v="UthTopia Is a social media organization that believes in positive online usage, youth mentorship, and youth empowerment."/>
    <n v="80000"/>
    <x v="116"/>
    <x v="2"/>
    <x v="0"/>
    <x v="0"/>
    <n v="1427537952"/>
    <n v="1422357552"/>
    <x v="576"/>
    <d v="2015-03-28T10:19:12"/>
    <n v="59.958333333335759"/>
    <b v="0"/>
    <n v="1"/>
    <n v="1.25E-3"/>
    <n v="1"/>
    <b v="0"/>
    <s v="technology/web"/>
    <x v="2"/>
    <x v="7"/>
  </r>
  <r>
    <n v="577"/>
    <s v="everydayrelay"/>
    <s v="Emails are one of pervasively used mode of communication today. However, emails can be personal and sometimes discretion is needed."/>
    <n v="5000"/>
    <x v="115"/>
    <x v="2"/>
    <x v="0"/>
    <x v="0"/>
    <n v="1463753302"/>
    <n v="1458569302"/>
    <x v="577"/>
    <d v="2016-05-20T14:08:22"/>
    <n v="60"/>
    <b v="0"/>
    <n v="1"/>
    <n v="0.2"/>
    <n v="10"/>
    <b v="0"/>
    <s v="technology/web"/>
    <x v="2"/>
    <x v="7"/>
  </r>
  <r>
    <n v="578"/>
    <s v="weBuy Crowdsourced Shopping"/>
    <s v="weBuy trade built on technology and Crowd Sourced Power"/>
    <n v="125000"/>
    <x v="441"/>
    <x v="2"/>
    <x v="1"/>
    <x v="1"/>
    <n v="1441633993"/>
    <n v="1439560393"/>
    <x v="578"/>
    <d v="2015-09-07T13:53:13"/>
    <n v="24"/>
    <b v="0"/>
    <n v="7"/>
    <n v="1.12E-2"/>
    <n v="2"/>
    <b v="0"/>
    <s v="technology/web"/>
    <x v="2"/>
    <x v="7"/>
  </r>
  <r>
    <n v="579"/>
    <s v="Course: Learn Cryptography"/>
    <s v="Learn classic and public key cryptography with a full proof-of-concept system in JavaScript."/>
    <n v="12000"/>
    <x v="442"/>
    <x v="2"/>
    <x v="0"/>
    <x v="0"/>
    <n v="1419539223"/>
    <n v="1416947223"/>
    <x v="579"/>
    <d v="2014-12-25T20:27:03"/>
    <n v="30"/>
    <b v="0"/>
    <n v="5"/>
    <n v="1.4583333333333333"/>
    <n v="35"/>
    <b v="0"/>
    <s v="technology/web"/>
    <x v="2"/>
    <x v="7"/>
  </r>
  <r>
    <n v="580"/>
    <s v="Talented Minds â­ï¸"/>
    <s v="I Want To Create A Website That Helps Young Inventors Of Today Broadcast Their Talents &amp; Help Get The Reconigition They Deserve"/>
    <n v="3000"/>
    <x v="116"/>
    <x v="2"/>
    <x v="0"/>
    <x v="0"/>
    <n v="1474580867"/>
    <n v="1471988867"/>
    <x v="580"/>
    <d v="2016-09-22T21:47:47"/>
    <n v="30"/>
    <b v="0"/>
    <n v="1"/>
    <n v="3.3333333333333333E-2"/>
    <n v="1"/>
    <b v="0"/>
    <s v="technology/web"/>
    <x v="2"/>
    <x v="7"/>
  </r>
  <r>
    <n v="581"/>
    <s v="A Poets Domain"/>
    <s v="Help me raise funds so that I can be able to give passionate young poets a chance to earn money weekly for their writing &amp; spoken word."/>
    <n v="400"/>
    <x v="117"/>
    <x v="2"/>
    <x v="0"/>
    <x v="0"/>
    <n v="1438474704"/>
    <n v="1435882704"/>
    <x v="581"/>
    <d v="2015-08-02T00:18:24"/>
    <n v="30"/>
    <b v="0"/>
    <n v="0"/>
    <n v="0"/>
    <e v="#DIV/0!"/>
    <b v="0"/>
    <s v="technology/web"/>
    <x v="2"/>
    <x v="7"/>
  </r>
  <r>
    <n v="582"/>
    <s v="&quot;We the People...&quot;"/>
    <s v="A community-driven online system which promotes self-governance.  Level up by adding content; civic agendas and private associations."/>
    <n v="100000"/>
    <x v="117"/>
    <x v="2"/>
    <x v="0"/>
    <x v="0"/>
    <n v="1426442400"/>
    <n v="1424454319"/>
    <x v="582"/>
    <d v="2015-03-15T18:00:00"/>
    <n v="23.010196759263636"/>
    <b v="0"/>
    <n v="0"/>
    <n v="0"/>
    <e v="#DIV/0!"/>
    <b v="0"/>
    <s v="technology/web"/>
    <x v="2"/>
    <x v="7"/>
  </r>
  <r>
    <n v="583"/>
    <s v="HackersArchive.com"/>
    <s v="HackersArchive.com will help rid the web of viruses and scams found everywhere else you look!"/>
    <n v="9000"/>
    <x v="116"/>
    <x v="2"/>
    <x v="0"/>
    <x v="0"/>
    <n v="1426800687"/>
    <n v="1424212287"/>
    <x v="583"/>
    <d v="2015-03-19T21:31:27"/>
    <n v="29.958333333343035"/>
    <b v="0"/>
    <n v="1"/>
    <n v="1.1111111111111112E-2"/>
    <n v="1"/>
    <b v="0"/>
    <s v="technology/web"/>
    <x v="2"/>
    <x v="7"/>
  </r>
  <r>
    <n v="584"/>
    <s v="scriptCall - The Personal Presentation Platform"/>
    <s v="Script Call takes your presentation from the wall to your audience; from your device to theirs."/>
    <n v="1000"/>
    <x v="115"/>
    <x v="2"/>
    <x v="0"/>
    <x v="0"/>
    <n v="1426522316"/>
    <n v="1423933916"/>
    <x v="584"/>
    <d v="2015-03-16T16:11:56"/>
    <n v="29.958333333335759"/>
    <b v="0"/>
    <n v="2"/>
    <n v="1"/>
    <n v="5"/>
    <b v="0"/>
    <s v="technology/web"/>
    <x v="2"/>
    <x v="7"/>
  </r>
  <r>
    <n v="585"/>
    <s v="Link Card"/>
    <s v="SAVE UP TO 40% WHEN YOU SPEND!_x000a__x000a_PRE-ORDER YOUR LINK CARD TODAY"/>
    <n v="9000"/>
    <x v="117"/>
    <x v="2"/>
    <x v="1"/>
    <x v="1"/>
    <n v="1448928000"/>
    <n v="1444123377"/>
    <x v="585"/>
    <d v="2015-12-01T00:00:00"/>
    <n v="55.609062499999709"/>
    <b v="0"/>
    <n v="0"/>
    <n v="0"/>
    <e v="#DIV/0!"/>
    <b v="0"/>
    <s v="technology/web"/>
    <x v="2"/>
    <x v="7"/>
  </r>
  <r>
    <n v="586"/>
    <s v="Employ College 2K"/>
    <s v="Employ College is a movement for companies to hire college graduates from their respected institutions."/>
    <n v="10000"/>
    <x v="443"/>
    <x v="2"/>
    <x v="0"/>
    <x v="0"/>
    <n v="1424032207"/>
    <n v="1421440207"/>
    <x v="586"/>
    <d v="2015-02-15T20:30:07"/>
    <n v="30"/>
    <b v="0"/>
    <n v="4"/>
    <n v="0.55999999999999994"/>
    <n v="14"/>
    <b v="0"/>
    <s v="technology/web"/>
    <x v="2"/>
    <x v="7"/>
  </r>
  <r>
    <n v="587"/>
    <s v="Waitresses.com"/>
    <s v="Waitresses.com is an online community devoted to servers around the world. Learn. Connect. Work. Travel. Share._x000a__x000a_Make a pledge today!"/>
    <n v="30000"/>
    <x v="444"/>
    <x v="2"/>
    <x v="5"/>
    <x v="5"/>
    <n v="1429207833"/>
    <n v="1426615833"/>
    <x v="587"/>
    <d v="2015-04-16T18:10:33"/>
    <n v="30"/>
    <b v="0"/>
    <n v="7"/>
    <n v="9.0833333333333339"/>
    <n v="389.28571428571428"/>
    <b v="0"/>
    <s v="technology/web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x v="356"/>
    <x v="2"/>
    <x v="13"/>
    <x v="3"/>
    <n v="1479410886"/>
    <n v="1474223286"/>
    <x v="588"/>
    <d v="2016-11-17T19:28:06"/>
    <n v="60.041666666656965"/>
    <b v="0"/>
    <n v="2"/>
    <n v="3.3444444444444441"/>
    <n v="150.5"/>
    <b v="0"/>
    <s v="technology/web"/>
    <x v="2"/>
    <x v="7"/>
  </r>
  <r>
    <n v="589"/>
    <s v="Get Neighborly"/>
    <s v="Services closer than you think..."/>
    <n v="7500"/>
    <x v="116"/>
    <x v="2"/>
    <x v="0"/>
    <x v="0"/>
    <n v="1436366699"/>
    <n v="1435070699"/>
    <x v="589"/>
    <d v="2015-07-08T14:44:59"/>
    <n v="15"/>
    <b v="0"/>
    <n v="1"/>
    <n v="1.3333333333333334E-2"/>
    <n v="1"/>
    <b v="0"/>
    <s v="technology/web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x v="445"/>
    <x v="2"/>
    <x v="1"/>
    <x v="1"/>
    <n v="1454936460"/>
    <n v="1452259131"/>
    <x v="590"/>
    <d v="2016-02-08T13:01:00"/>
    <n v="30.987604166664823"/>
    <b v="0"/>
    <n v="9"/>
    <n v="4.46"/>
    <n v="24.777777777777779"/>
    <b v="0"/>
    <s v="technology/web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x v="377"/>
    <x v="2"/>
    <x v="0"/>
    <x v="0"/>
    <n v="1437570130"/>
    <n v="1434978130"/>
    <x v="591"/>
    <d v="2015-07-22T13:02:10"/>
    <n v="30"/>
    <b v="0"/>
    <n v="2"/>
    <n v="6.0999999999999999E-2"/>
    <n v="30.5"/>
    <b v="0"/>
    <s v="technology/web"/>
    <x v="2"/>
    <x v="7"/>
  </r>
  <r>
    <n v="592"/>
    <s v="Go Start A Biz"/>
    <s v="Together, we can build a FREE, business start-up system that will help aspiring entrepreneurs change their economic circumstances."/>
    <n v="7500"/>
    <x v="156"/>
    <x v="2"/>
    <x v="0"/>
    <x v="0"/>
    <n v="1417584860"/>
    <n v="1414992860"/>
    <x v="592"/>
    <d v="2014-12-03T05:34:20"/>
    <n v="29.999999999992724"/>
    <b v="0"/>
    <n v="1"/>
    <n v="3.3333333333333335"/>
    <n v="250"/>
    <b v="0"/>
    <s v="technology/web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x v="129"/>
    <x v="2"/>
    <x v="1"/>
    <x v="1"/>
    <n v="1428333345"/>
    <n v="1425744945"/>
    <x v="593"/>
    <d v="2015-04-06T15:15:45"/>
    <n v="29.958333333335759"/>
    <b v="0"/>
    <n v="7"/>
    <n v="23"/>
    <n v="16.428571428571427"/>
    <b v="0"/>
    <s v="technology/web"/>
    <x v="2"/>
    <x v="7"/>
  </r>
  <r>
    <n v="594"/>
    <s v="Unleashed Fitness"/>
    <s v="Creating a fitness site that will change the fitness game forever!"/>
    <n v="25000"/>
    <x v="375"/>
    <x v="2"/>
    <x v="0"/>
    <x v="0"/>
    <n v="1460832206"/>
    <n v="1458240206"/>
    <x v="594"/>
    <d v="2016-04-16T18:43:26"/>
    <n v="30"/>
    <b v="0"/>
    <n v="2"/>
    <n v="0.104"/>
    <n v="13"/>
    <b v="0"/>
    <s v="technology/web"/>
    <x v="2"/>
    <x v="7"/>
  </r>
  <r>
    <n v="595"/>
    <s v="MyBestInterest.org"/>
    <s v="MyBestInterest.org elminates election research by quickly identifying the candidates that will best represent your interests."/>
    <n v="100000"/>
    <x v="446"/>
    <x v="2"/>
    <x v="0"/>
    <x v="0"/>
    <n v="1430703638"/>
    <n v="1426815638"/>
    <x v="595"/>
    <d v="2015-05-04T01:40:38"/>
    <n v="45"/>
    <b v="0"/>
    <n v="8"/>
    <n v="0.42599999999999999"/>
    <n v="53.25"/>
    <b v="0"/>
    <s v="technology/web"/>
    <x v="2"/>
    <x v="7"/>
  </r>
  <r>
    <n v="596"/>
    <s v="DigitaliBook free library"/>
    <s v="We present digitaibook,com site which can become a free electronic library with your help,"/>
    <n v="20000"/>
    <x v="360"/>
    <x v="2"/>
    <x v="0"/>
    <x v="0"/>
    <n v="1478122292"/>
    <n v="1475530292"/>
    <x v="596"/>
    <d v="2016-11-02T21:31:32"/>
    <n v="30"/>
    <b v="0"/>
    <n v="2"/>
    <n v="0.03"/>
    <n v="3"/>
    <b v="0"/>
    <s v="technology/web"/>
    <x v="2"/>
    <x v="7"/>
  </r>
  <r>
    <n v="597"/>
    <s v="Rolodex: One Contact List to Rule Them All"/>
    <s v="Rolodex is a web application that strives to nurture business to business relationships by connecting users via email."/>
    <n v="7500"/>
    <x v="170"/>
    <x v="2"/>
    <x v="0"/>
    <x v="0"/>
    <n v="1469980800"/>
    <n v="1466787335"/>
    <x v="597"/>
    <d v="2016-07-31T16:00:00"/>
    <n v="36.961400462969323"/>
    <b v="0"/>
    <n v="2"/>
    <n v="0.26666666666666666"/>
    <n v="10"/>
    <b v="0"/>
    <s v="technology/web"/>
    <x v="2"/>
    <x v="7"/>
  </r>
  <r>
    <n v="598"/>
    <s v="Goals not creeds"/>
    <s v="This is a project to create a crowd-funding site for Urantia Book readers worldwide."/>
    <n v="2500"/>
    <x v="447"/>
    <x v="2"/>
    <x v="0"/>
    <x v="0"/>
    <n v="1417737781"/>
    <n v="1415145781"/>
    <x v="598"/>
    <d v="2014-12-05T00:03:01"/>
    <n v="30"/>
    <b v="0"/>
    <n v="7"/>
    <n v="34"/>
    <n v="121.42857142857143"/>
    <b v="0"/>
    <s v="technology/web"/>
    <x v="2"/>
    <x v="7"/>
  </r>
  <r>
    <n v="599"/>
    <s v="Mail 4 Jail"/>
    <s v="We send care packages to incarcerated individuals throughout the country that include specific items hand picked by the sender."/>
    <n v="50000"/>
    <x v="395"/>
    <x v="2"/>
    <x v="0"/>
    <x v="0"/>
    <n v="1425827760"/>
    <n v="1423769402"/>
    <x v="599"/>
    <d v="2015-03-08T15:16:00"/>
    <n v="23.82358796295739"/>
    <b v="0"/>
    <n v="2"/>
    <n v="6.2E-2"/>
    <n v="15.5"/>
    <b v="0"/>
    <s v="technology/web"/>
    <x v="2"/>
    <x v="7"/>
  </r>
  <r>
    <n v="600"/>
    <s v="Anaheim California here we come but we need your help."/>
    <s v="Science Technology Engineering and Math + youth = a brighter tomorrow."/>
    <n v="5000"/>
    <x v="173"/>
    <x v="1"/>
    <x v="0"/>
    <x v="0"/>
    <n v="1431198562"/>
    <n v="1426014562"/>
    <x v="600"/>
    <d v="2015-05-09T19:09:22"/>
    <n v="60"/>
    <b v="0"/>
    <n v="1"/>
    <n v="2"/>
    <n v="100"/>
    <b v="0"/>
    <s v="technology/web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x v="133"/>
    <x v="1"/>
    <x v="5"/>
    <x v="5"/>
    <n v="1419626139"/>
    <n v="1417034139"/>
    <x v="601"/>
    <d v="2014-12-26T20:35:39"/>
    <n v="30"/>
    <b v="0"/>
    <n v="6"/>
    <n v="1.4000000000000001"/>
    <n v="23.333333333333332"/>
    <b v="0"/>
    <s v="technology/web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x v="117"/>
    <x v="1"/>
    <x v="0"/>
    <x v="0"/>
    <n v="1434654215"/>
    <n v="1432062215"/>
    <x v="602"/>
    <d v="2015-06-18T19:03:35"/>
    <n v="30"/>
    <b v="0"/>
    <n v="0"/>
    <n v="0"/>
    <e v="#DIV/0!"/>
    <b v="0"/>
    <s v="technology/web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x v="448"/>
    <x v="1"/>
    <x v="0"/>
    <x v="0"/>
    <n v="1408029623"/>
    <n v="1405437623"/>
    <x v="603"/>
    <d v="2014-08-14T15:20:23"/>
    <n v="30"/>
    <b v="0"/>
    <n v="13"/>
    <n v="3.9334666666666664"/>
    <n v="45.386153846153846"/>
    <b v="0"/>
    <s v="technology/web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x v="117"/>
    <x v="1"/>
    <x v="0"/>
    <x v="0"/>
    <n v="1409187056"/>
    <n v="1406595056"/>
    <x v="604"/>
    <d v="2014-08-28T00:50:56"/>
    <n v="30"/>
    <b v="0"/>
    <n v="0"/>
    <n v="0"/>
    <e v="#DIV/0!"/>
    <b v="0"/>
    <s v="technology/web"/>
    <x v="2"/>
    <x v="7"/>
  </r>
  <r>
    <n v="605"/>
    <s v="Teach Your Parents iPad (Canceled)"/>
    <s v="An iPad support care package for your parents / seniors."/>
    <n v="5000"/>
    <x v="449"/>
    <x v="1"/>
    <x v="0"/>
    <x v="0"/>
    <n v="1440318908"/>
    <n v="1436430908"/>
    <x v="605"/>
    <d v="2015-08-23T08:35:08"/>
    <n v="45"/>
    <b v="0"/>
    <n v="8"/>
    <n v="2.62"/>
    <n v="16.375"/>
    <b v="0"/>
    <s v="technology/web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x v="115"/>
    <x v="1"/>
    <x v="9"/>
    <x v="3"/>
    <n v="1432479600"/>
    <n v="1428507409"/>
    <x v="606"/>
    <d v="2015-05-24T15:00:00"/>
    <n v="45.974432870367309"/>
    <b v="0"/>
    <n v="1"/>
    <n v="0.2"/>
    <n v="10"/>
    <b v="0"/>
    <s v="technology/web"/>
    <x v="2"/>
    <x v="7"/>
  </r>
  <r>
    <n v="607"/>
    <s v="An Online Music Venue Awaits (Canceled)"/>
    <s v="Gritty, upfront reality going the distance hard with a proven track record of insatiable artist. Broadcasted live on the Web."/>
    <n v="250"/>
    <x v="117"/>
    <x v="1"/>
    <x v="0"/>
    <x v="0"/>
    <n v="1448225336"/>
    <n v="1445629736"/>
    <x v="607"/>
    <d v="2015-11-22T20:48:56"/>
    <n v="30.041666666664241"/>
    <b v="0"/>
    <n v="0"/>
    <n v="0"/>
    <e v="#DIV/0!"/>
    <b v="0"/>
    <s v="technology/web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x v="450"/>
    <x v="1"/>
    <x v="0"/>
    <x v="0"/>
    <n v="1434405980"/>
    <n v="1431813980"/>
    <x v="608"/>
    <d v="2015-06-15T22:06:20"/>
    <n v="30"/>
    <b v="0"/>
    <n v="5"/>
    <n v="0.97400000000000009"/>
    <n v="292.2"/>
    <b v="0"/>
    <s v="technology/web"/>
    <x v="2"/>
    <x v="7"/>
  </r>
  <r>
    <n v="609"/>
    <s v="Swap Anything (Canceled)"/>
    <s v="Can we swap, please? - everybody's said it. I want to create a website that enables anybody to trade their items, without money hassle."/>
    <n v="780"/>
    <x v="139"/>
    <x v="1"/>
    <x v="1"/>
    <x v="1"/>
    <n v="1448761744"/>
    <n v="1446166144"/>
    <x v="609"/>
    <d v="2015-11-29T01:49:04"/>
    <n v="30.041666666656965"/>
    <b v="0"/>
    <n v="1"/>
    <n v="0.64102564102564097"/>
    <n v="5"/>
    <b v="0"/>
    <s v="technology/web"/>
    <x v="2"/>
    <x v="7"/>
  </r>
  <r>
    <n v="610"/>
    <s v="UniteChrist (Canceled)"/>
    <s v="We are creating a Christian social network to empower, educate, and connect Christians all over the world."/>
    <n v="13803"/>
    <x v="117"/>
    <x v="1"/>
    <x v="0"/>
    <x v="0"/>
    <n v="1429732586"/>
    <n v="1427140586"/>
    <x v="610"/>
    <d v="2015-04-22T19:56:26"/>
    <n v="30"/>
    <b v="0"/>
    <n v="0"/>
    <n v="0"/>
    <e v="#DIV/0!"/>
    <b v="0"/>
    <s v="technology/web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x v="117"/>
    <x v="1"/>
    <x v="6"/>
    <x v="3"/>
    <n v="1453210037"/>
    <n v="1448026037"/>
    <x v="611"/>
    <d v="2016-01-19T13:27:17"/>
    <n v="60"/>
    <b v="0"/>
    <n v="0"/>
    <n v="0"/>
    <e v="#DIV/0!"/>
    <b v="0"/>
    <s v="technology/web"/>
    <x v="2"/>
    <x v="7"/>
  </r>
  <r>
    <n v="612"/>
    <s v="Web Streaming 2.0 (Canceled)"/>
    <s v="A Fast and Reliable new Web platform to stream videos from Internet"/>
    <n v="10000"/>
    <x v="117"/>
    <x v="1"/>
    <x v="13"/>
    <x v="3"/>
    <n v="1472777146"/>
    <n v="1470185146"/>
    <x v="612"/>
    <d v="2016-09-02T00:45:46"/>
    <n v="30"/>
    <b v="0"/>
    <n v="0"/>
    <n v="0"/>
    <e v="#DIV/0!"/>
    <b v="0"/>
    <s v="technology/web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x v="451"/>
    <x v="1"/>
    <x v="0"/>
    <x v="0"/>
    <n v="1443675540"/>
    <n v="1441022120"/>
    <x v="613"/>
    <d v="2015-10-01T04:59:00"/>
    <n v="30.710879629630654"/>
    <b v="0"/>
    <n v="121"/>
    <n v="21.363333333333333"/>
    <n v="105.93388429752066"/>
    <b v="0"/>
    <s v="technology/web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x v="117"/>
    <x v="1"/>
    <x v="0"/>
    <x v="0"/>
    <n v="1466731740"/>
    <n v="1464139740"/>
    <x v="614"/>
    <d v="2016-06-24T01:29:00"/>
    <n v="30"/>
    <b v="0"/>
    <n v="0"/>
    <n v="0"/>
    <e v="#DIV/0!"/>
    <b v="0"/>
    <s v="technology/web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x v="117"/>
    <x v="1"/>
    <x v="4"/>
    <x v="4"/>
    <n v="1443149759"/>
    <n v="1440557759"/>
    <x v="615"/>
    <d v="2015-09-25T02:55:59"/>
    <n v="30"/>
    <b v="0"/>
    <n v="0"/>
    <n v="0"/>
    <e v="#DIV/0!"/>
    <b v="0"/>
    <s v="technology/web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x v="117"/>
    <x v="1"/>
    <x v="6"/>
    <x v="3"/>
    <n v="1488013307"/>
    <n v="1485421307"/>
    <x v="616"/>
    <d v="2017-02-25T09:01:47"/>
    <n v="30"/>
    <b v="0"/>
    <n v="0"/>
    <n v="0"/>
    <e v="#DIV/0!"/>
    <b v="0"/>
    <s v="technology/web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x v="177"/>
    <x v="1"/>
    <x v="1"/>
    <x v="1"/>
    <n v="1431072843"/>
    <n v="1427184843"/>
    <x v="617"/>
    <d v="2015-05-08T08:14:03"/>
    <n v="45"/>
    <b v="0"/>
    <n v="3"/>
    <n v="3"/>
    <n v="20"/>
    <b v="0"/>
    <s v="technology/web"/>
    <x v="2"/>
    <x v="7"/>
  </r>
  <r>
    <n v="618"/>
    <s v="Y2Y Tutors (Canceled)"/>
    <s v="With the cost of education seemingly always on the rise, Y2Y aims to ensure that no student will be left behind through peer tutoring."/>
    <n v="400"/>
    <x v="117"/>
    <x v="1"/>
    <x v="0"/>
    <x v="0"/>
    <n v="1449689203"/>
    <n v="1447097203"/>
    <x v="618"/>
    <d v="2015-12-09T19:26:43"/>
    <n v="30"/>
    <b v="0"/>
    <n v="0"/>
    <n v="0"/>
    <e v="#DIV/0!"/>
    <b v="0"/>
    <s v="technology/web"/>
    <x v="2"/>
    <x v="7"/>
  </r>
  <r>
    <n v="619"/>
    <s v="Big Data (Canceled)"/>
    <s v="Big Data Sets for researchers interested in improving the quality of life."/>
    <n v="2500000"/>
    <x v="116"/>
    <x v="1"/>
    <x v="0"/>
    <x v="0"/>
    <n v="1416933390"/>
    <n v="1411745790"/>
    <x v="619"/>
    <d v="2014-11-25T16:36:30"/>
    <n v="60.041666666664241"/>
    <b v="0"/>
    <n v="1"/>
    <n v="3.9999999999999996E-5"/>
    <n v="1"/>
    <b v="0"/>
    <s v="technology/web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x v="452"/>
    <x v="1"/>
    <x v="5"/>
    <x v="5"/>
    <n v="1408986738"/>
    <n v="1405098738"/>
    <x v="620"/>
    <d v="2014-08-25T17:12:18"/>
    <n v="45"/>
    <b v="0"/>
    <n v="1"/>
    <n v="1"/>
    <n v="300"/>
    <b v="0"/>
    <s v="technology/web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x v="453"/>
    <x v="1"/>
    <x v="0"/>
    <x v="0"/>
    <n v="1467934937"/>
    <n v="1465342937"/>
    <x v="621"/>
    <d v="2016-07-07T23:42:17"/>
    <n v="30"/>
    <b v="0"/>
    <n v="3"/>
    <n v="1.044"/>
    <n v="87"/>
    <b v="0"/>
    <s v="technology/web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x v="454"/>
    <x v="1"/>
    <x v="0"/>
    <x v="0"/>
    <n v="1467398138"/>
    <n v="1465670138"/>
    <x v="622"/>
    <d v="2016-07-01T18:35:38"/>
    <n v="20"/>
    <b v="0"/>
    <n v="9"/>
    <n v="5.6833333333333336"/>
    <n v="37.888888888888886"/>
    <b v="0"/>
    <s v="technology/web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x v="117"/>
    <x v="1"/>
    <x v="2"/>
    <x v="2"/>
    <n v="1432771997"/>
    <n v="1430179997"/>
    <x v="623"/>
    <d v="2015-05-28T00:13:17"/>
    <n v="30"/>
    <b v="0"/>
    <n v="0"/>
    <n v="0"/>
    <e v="#DIV/0!"/>
    <b v="0"/>
    <s v="technology/web"/>
    <x v="2"/>
    <x v="7"/>
  </r>
  <r>
    <n v="624"/>
    <s v="NeedSomeLoven.com (Canceled)"/>
    <s v="I am designing a fun, high tech dating website, with over 25 cool features. It is innovate as well as user friendly."/>
    <n v="5000"/>
    <x v="117"/>
    <x v="1"/>
    <x v="0"/>
    <x v="0"/>
    <n v="1431647041"/>
    <n v="1429055041"/>
    <x v="624"/>
    <d v="2015-05-14T23:44:01"/>
    <n v="30"/>
    <b v="0"/>
    <n v="0"/>
    <n v="0"/>
    <e v="#DIV/0!"/>
    <b v="0"/>
    <s v="technology/web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x v="117"/>
    <x v="1"/>
    <x v="5"/>
    <x v="5"/>
    <n v="1490560177"/>
    <n v="1487971777"/>
    <x v="625"/>
    <d v="2017-03-26T20:29:37"/>
    <n v="29.958333333335759"/>
    <b v="0"/>
    <n v="0"/>
    <n v="0"/>
    <e v="#DIV/0!"/>
    <b v="0"/>
    <s v="technology/web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x v="455"/>
    <x v="1"/>
    <x v="0"/>
    <x v="0"/>
    <n v="1439644920"/>
    <n v="1436793939"/>
    <x v="626"/>
    <d v="2015-08-15T13:22:00"/>
    <n v="32.997465277774609"/>
    <b v="0"/>
    <n v="39"/>
    <n v="17.380000000000003"/>
    <n v="111.41025641025641"/>
    <b v="0"/>
    <s v="technology/web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x v="456"/>
    <x v="1"/>
    <x v="11"/>
    <x v="9"/>
    <n v="1457996400"/>
    <n v="1452842511"/>
    <x v="627"/>
    <d v="2016-03-14T23:00:00"/>
    <n v="59.651493055549508"/>
    <b v="0"/>
    <n v="1"/>
    <n v="0.02"/>
    <n v="90"/>
    <b v="0"/>
    <s v="technology/web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x v="117"/>
    <x v="1"/>
    <x v="0"/>
    <x v="0"/>
    <n v="1405269457"/>
    <n v="1402677457"/>
    <x v="628"/>
    <d v="2014-07-13T16:37:37"/>
    <n v="30"/>
    <b v="0"/>
    <n v="0"/>
    <n v="0"/>
    <e v="#DIV/0!"/>
    <b v="0"/>
    <s v="technology/web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x v="457"/>
    <x v="1"/>
    <x v="2"/>
    <x v="2"/>
    <n v="1463239108"/>
    <n v="1460647108"/>
    <x v="629"/>
    <d v="2016-05-14T15:18:28"/>
    <n v="30"/>
    <b v="0"/>
    <n v="3"/>
    <n v="0.17500000000000002"/>
    <n v="116.66666666666667"/>
    <b v="0"/>
    <s v="technology/web"/>
    <x v="2"/>
    <x v="7"/>
  </r>
  <r>
    <n v="630"/>
    <s v="Ecosteader (Canceled)"/>
    <s v="Land development network for an eco-conscious collective. Community portal features ideas on lean design, green building, urban ecology"/>
    <n v="11999"/>
    <x v="115"/>
    <x v="1"/>
    <x v="0"/>
    <x v="0"/>
    <n v="1441516200"/>
    <n v="1438959121"/>
    <x v="630"/>
    <d v="2015-09-06T05:10:00"/>
    <n v="29.595821759263345"/>
    <b v="0"/>
    <n v="1"/>
    <n v="8.3340278356529712E-2"/>
    <n v="10"/>
    <b v="0"/>
    <s v="technology/web"/>
    <x v="2"/>
    <x v="7"/>
  </r>
  <r>
    <n v="631"/>
    <s v="Brevity: A Powerful Online Publishing Software! (Canceled)"/>
    <s v="A Powerful Multimedia-Rich Software that aims at making online publishing very simple."/>
    <n v="50000"/>
    <x v="458"/>
    <x v="1"/>
    <x v="5"/>
    <x v="5"/>
    <n v="1464460329"/>
    <n v="1461954729"/>
    <x v="631"/>
    <d v="2016-05-28T18:32:09"/>
    <n v="29"/>
    <b v="0"/>
    <n v="9"/>
    <n v="1.38"/>
    <n v="76.666666666666671"/>
    <b v="0"/>
    <s v="technology/web"/>
    <x v="2"/>
    <x v="7"/>
  </r>
  <r>
    <n v="632"/>
    <s v="UniWherse.com - Bring students future (Canceled)"/>
    <s v="Our goal is to create a system, students can find universities that best match their interests."/>
    <n v="20000"/>
    <x v="117"/>
    <x v="1"/>
    <x v="9"/>
    <x v="3"/>
    <n v="1448470165"/>
    <n v="1445874565"/>
    <x v="632"/>
    <d v="2015-11-25T16:49:25"/>
    <n v="30.041666666671517"/>
    <b v="0"/>
    <n v="0"/>
    <n v="0"/>
    <e v="#DIV/0!"/>
    <b v="0"/>
    <s v="technology/web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x v="459"/>
    <x v="1"/>
    <x v="0"/>
    <x v="0"/>
    <n v="1466204400"/>
    <n v="1463469062"/>
    <x v="633"/>
    <d v="2016-06-17T23:00:00"/>
    <n v="31.659004629618721"/>
    <b v="0"/>
    <n v="25"/>
    <n v="12.45"/>
    <n v="49.8"/>
    <b v="0"/>
    <s v="technology/web"/>
    <x v="2"/>
    <x v="7"/>
  </r>
  <r>
    <n v="634"/>
    <s v="pitchtograndma (Canceled)"/>
    <s v="We help companies to explain what they do in simple, grandma-would-understand terms."/>
    <n v="5000"/>
    <x v="116"/>
    <x v="1"/>
    <x v="0"/>
    <x v="0"/>
    <n v="1424989029"/>
    <n v="1422397029"/>
    <x v="634"/>
    <d v="2015-02-26T22:17:09"/>
    <n v="30"/>
    <b v="0"/>
    <n v="1"/>
    <n v="0.02"/>
    <n v="1"/>
    <b v="0"/>
    <s v="technology/web"/>
    <x v="2"/>
    <x v="7"/>
  </r>
  <r>
    <n v="635"/>
    <s v="Pleero, A Technology Team Building Website (Canceled)"/>
    <s v="Network used for building technology development teams."/>
    <n v="25000"/>
    <x v="369"/>
    <x v="1"/>
    <x v="0"/>
    <x v="0"/>
    <n v="1428804762"/>
    <n v="1426212762"/>
    <x v="635"/>
    <d v="2015-04-12T02:12:42"/>
    <n v="30"/>
    <b v="0"/>
    <n v="1"/>
    <n v="8.0000000000000002E-3"/>
    <n v="2"/>
    <b v="0"/>
    <s v="technology/web"/>
    <x v="2"/>
    <x v="7"/>
  </r>
  <r>
    <n v="636"/>
    <s v="Keto Advice (Canceled)"/>
    <s v="With no central location for keto knowledge, keto advice will be a community run knowledge base."/>
    <n v="2000"/>
    <x v="460"/>
    <x v="1"/>
    <x v="1"/>
    <x v="1"/>
    <n v="1433587620"/>
    <n v="1430996150"/>
    <x v="636"/>
    <d v="2015-06-06T10:47:00"/>
    <n v="29.993865740732872"/>
    <b v="0"/>
    <n v="1"/>
    <n v="0.2"/>
    <n v="4"/>
    <b v="0"/>
    <s v="technology/web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x v="117"/>
    <x v="1"/>
    <x v="1"/>
    <x v="1"/>
    <n v="1488063840"/>
    <n v="1485558318"/>
    <x v="637"/>
    <d v="2017-02-25T23:04:00"/>
    <n v="28.999097222229466"/>
    <b v="0"/>
    <n v="0"/>
    <n v="0"/>
    <e v="#DIV/0!"/>
    <b v="0"/>
    <s v="technology/web"/>
    <x v="2"/>
    <x v="7"/>
  </r>
  <r>
    <n v="638"/>
    <s v="W (Canceled)"/>
    <s v="O0"/>
    <n v="200000"/>
    <x v="461"/>
    <x v="1"/>
    <x v="12"/>
    <x v="3"/>
    <n v="1490447662"/>
    <n v="1485267262"/>
    <x v="638"/>
    <d v="2017-03-25T13:14:22"/>
    <n v="59.958333333335759"/>
    <b v="0"/>
    <n v="6"/>
    <n v="9.0000000000000011E-3"/>
    <n v="3"/>
    <b v="0"/>
    <s v="technology/web"/>
    <x v="2"/>
    <x v="7"/>
  </r>
  <r>
    <n v="639"/>
    <s v="Kids Educational Social Media Site (Canceled)"/>
    <s v="Development of a Safe and Educational Social Media site for kids."/>
    <n v="1000000"/>
    <x v="116"/>
    <x v="1"/>
    <x v="0"/>
    <x v="0"/>
    <n v="1413208795"/>
    <n v="1408024795"/>
    <x v="639"/>
    <d v="2014-10-13T13:59:55"/>
    <n v="60"/>
    <b v="0"/>
    <n v="1"/>
    <n v="9.9999999999999991E-5"/>
    <n v="1"/>
    <b v="0"/>
    <s v="technology/web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x v="462"/>
    <x v="0"/>
    <x v="6"/>
    <x v="3"/>
    <n v="1480028400"/>
    <n v="1478685915"/>
    <x v="640"/>
    <d v="2016-11-24T23:00:00"/>
    <n v="15.538020833322662"/>
    <b v="0"/>
    <n v="2"/>
    <n v="144.28571428571428"/>
    <n v="50.5"/>
    <b v="1"/>
    <s v="technology/wearables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x v="463"/>
    <x v="0"/>
    <x v="0"/>
    <x v="0"/>
    <n v="1439473248"/>
    <n v="1436881248"/>
    <x v="641"/>
    <d v="2015-08-13T13:40:48"/>
    <n v="30"/>
    <b v="0"/>
    <n v="315"/>
    <n v="119.16249999999999"/>
    <n v="151.31746031746033"/>
    <b v="1"/>
    <s v="technology/wearables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x v="464"/>
    <x v="0"/>
    <x v="12"/>
    <x v="3"/>
    <n v="1439998674"/>
    <n v="1436888274"/>
    <x v="642"/>
    <d v="2015-08-19T15:37:54"/>
    <n v="36"/>
    <b v="0"/>
    <n v="2174"/>
    <n v="1460.4850000000001"/>
    <n v="134.3592456301748"/>
    <b v="1"/>
    <s v="technology/wearables"/>
    <x v="2"/>
    <x v="8"/>
  </r>
  <r>
    <n v="643"/>
    <s v="Phone Silks - The best way to carry your smart phone!"/>
    <s v="Stylish new phone carrier allows instant access to your smart phone while freeing up your hands."/>
    <n v="25000"/>
    <x v="465"/>
    <x v="0"/>
    <x v="0"/>
    <x v="0"/>
    <n v="1433085875"/>
    <n v="1428333875"/>
    <x v="643"/>
    <d v="2015-05-31T15:24:35"/>
    <n v="55"/>
    <b v="0"/>
    <n v="152"/>
    <n v="105.80799999999999"/>
    <n v="174.02631578947367"/>
    <b v="1"/>
    <s v="technology/wearables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x v="466"/>
    <x v="0"/>
    <x v="0"/>
    <x v="0"/>
    <n v="1414544400"/>
    <n v="1410883139"/>
    <x v="644"/>
    <d v="2014-10-29T01:00:00"/>
    <n v="42.375706018516212"/>
    <b v="0"/>
    <n v="1021"/>
    <n v="300.11791999999997"/>
    <n v="73.486268364348675"/>
    <b v="1"/>
    <s v="technology/wearables"/>
    <x v="2"/>
    <x v="8"/>
  </r>
  <r>
    <n v="645"/>
    <s v="Carbon Fiber Collar Stays"/>
    <s v="Ever wanted to own something made out of carbon fiber? Now you can!"/>
    <n v="2000"/>
    <x v="467"/>
    <x v="0"/>
    <x v="0"/>
    <x v="0"/>
    <n v="1470962274"/>
    <n v="1468370274"/>
    <x v="645"/>
    <d v="2016-08-12T00:37:54"/>
    <n v="30"/>
    <b v="0"/>
    <n v="237"/>
    <n v="278.7"/>
    <n v="23.518987341772153"/>
    <b v="1"/>
    <s v="technology/wearables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x v="468"/>
    <x v="0"/>
    <x v="0"/>
    <x v="0"/>
    <n v="1407788867"/>
    <n v="1405196867"/>
    <x v="646"/>
    <d v="2014-08-11T20:27:47"/>
    <n v="30"/>
    <b v="0"/>
    <n v="27"/>
    <n v="131.87625"/>
    <n v="39.074444444444445"/>
    <b v="1"/>
    <s v="technology/wearables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x v="469"/>
    <x v="0"/>
    <x v="5"/>
    <x v="5"/>
    <n v="1458235549"/>
    <n v="1455647149"/>
    <x v="647"/>
    <d v="2016-03-17T17:25:49"/>
    <n v="29.958333333335759"/>
    <b v="0"/>
    <n v="17"/>
    <n v="107.05"/>
    <n v="125.94117647058823"/>
    <b v="1"/>
    <s v="technology/wearables"/>
    <x v="2"/>
    <x v="8"/>
  </r>
  <r>
    <n v="648"/>
    <s v="Audio Jacket"/>
    <s v="Get ready for the next product that you canâ€™t live without"/>
    <n v="35000"/>
    <x v="470"/>
    <x v="0"/>
    <x v="0"/>
    <x v="0"/>
    <n v="1413304708"/>
    <n v="1410280708"/>
    <x v="648"/>
    <d v="2014-10-14T16:38:28"/>
    <n v="35"/>
    <b v="0"/>
    <n v="27"/>
    <n v="126.82285714285715"/>
    <n v="1644"/>
    <b v="1"/>
    <s v="technology/wearables"/>
    <x v="2"/>
    <x v="8"/>
  </r>
  <r>
    <n v="649"/>
    <s v="VIVO Solar Bag"/>
    <s v="A backpack with a built in solar panel to charge any USB device. Includes removable battery pack, USB cable, and 7 different adapters!"/>
    <n v="2500"/>
    <x v="471"/>
    <x v="0"/>
    <x v="0"/>
    <x v="0"/>
    <n v="1410904413"/>
    <n v="1409090013"/>
    <x v="649"/>
    <d v="2014-09-16T21:53:33"/>
    <n v="21"/>
    <b v="0"/>
    <n v="82"/>
    <n v="139.96"/>
    <n v="42.670731707317074"/>
    <b v="1"/>
    <s v="technology/wearables"/>
    <x v="2"/>
    <x v="8"/>
  </r>
  <r>
    <n v="650"/>
    <s v="Jake Lazarow's Eagle Project"/>
    <s v="This project is designed to obtain flash drive bracelets with a child's information on it for parents to wear in case of emergencies"/>
    <n v="1500"/>
    <x v="472"/>
    <x v="0"/>
    <x v="0"/>
    <x v="0"/>
    <n v="1418953984"/>
    <n v="1413766384"/>
    <x v="650"/>
    <d v="2014-12-19T01:53:04"/>
    <n v="60.041666666671517"/>
    <b v="0"/>
    <n v="48"/>
    <n v="112.4"/>
    <n v="35.125"/>
    <b v="1"/>
    <s v="technology/wearables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x v="473"/>
    <x v="0"/>
    <x v="0"/>
    <x v="0"/>
    <n v="1418430311"/>
    <n v="1415838311"/>
    <x v="651"/>
    <d v="2014-12-13T00:25:11"/>
    <n v="30"/>
    <b v="0"/>
    <n v="105"/>
    <n v="100.52799999999999"/>
    <n v="239.35238095238094"/>
    <b v="1"/>
    <s v="technology/wearables"/>
    <x v="2"/>
    <x v="8"/>
  </r>
  <r>
    <n v="652"/>
    <s v="The Zossom Phone Case"/>
    <s v="Zossom is a smart phone case with a strap. Forget the days of shattered screens and scratches. The Zossom case keeps your phone safe."/>
    <n v="3000"/>
    <x v="474"/>
    <x v="0"/>
    <x v="0"/>
    <x v="0"/>
    <n v="1480613650"/>
    <n v="1478018050"/>
    <x v="652"/>
    <d v="2016-12-01T17:34:10"/>
    <n v="30.041666666664241"/>
    <b v="0"/>
    <n v="28"/>
    <n v="100.46666666666665"/>
    <n v="107.64285714285714"/>
    <b v="1"/>
    <s v="technology/wearables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x v="475"/>
    <x v="0"/>
    <x v="0"/>
    <x v="0"/>
    <n v="1440082240"/>
    <n v="1436885440"/>
    <x v="653"/>
    <d v="2015-08-20T14:50:40"/>
    <n v="37"/>
    <b v="0"/>
    <n v="1107"/>
    <n v="141.446"/>
    <n v="95.830623306233065"/>
    <b v="1"/>
    <s v="technology/wearables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x v="476"/>
    <x v="0"/>
    <x v="0"/>
    <x v="0"/>
    <n v="1436396313"/>
    <n v="1433804313"/>
    <x v="654"/>
    <d v="2015-07-08T22:58:33"/>
    <n v="30"/>
    <b v="0"/>
    <n v="1013"/>
    <n v="267.29166666666669"/>
    <n v="31.663376110562684"/>
    <b v="1"/>
    <s v="technology/wearables"/>
    <x v="2"/>
    <x v="8"/>
  </r>
  <r>
    <n v="655"/>
    <s v="Spark: The Watch That Keeps You Awake"/>
    <s v="Meet Spark: The friendly companion that helps you stay awake during the day. Re-released with new features!"/>
    <n v="8000"/>
    <x v="477"/>
    <x v="0"/>
    <x v="0"/>
    <x v="0"/>
    <n v="1426197512"/>
    <n v="1423609112"/>
    <x v="655"/>
    <d v="2015-03-12T21:58:32"/>
    <n v="29.958333333328483"/>
    <b v="0"/>
    <n v="274"/>
    <n v="146.88749999999999"/>
    <n v="42.886861313868614"/>
    <b v="1"/>
    <s v="technology/wearables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x v="478"/>
    <x v="0"/>
    <x v="0"/>
    <x v="0"/>
    <n v="1460917119"/>
    <n v="1455736719"/>
    <x v="656"/>
    <d v="2016-04-17T18:18:39"/>
    <n v="59.958333333328483"/>
    <b v="0"/>
    <n v="87"/>
    <n v="213.56"/>
    <n v="122.73563218390805"/>
    <b v="1"/>
    <s v="technology/wearables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x v="479"/>
    <x v="0"/>
    <x v="0"/>
    <x v="0"/>
    <n v="1450901872"/>
    <n v="1448309872"/>
    <x v="657"/>
    <d v="2015-12-23T20:17:52"/>
    <n v="30"/>
    <b v="0"/>
    <n v="99"/>
    <n v="125.69999999999999"/>
    <n v="190.45454545454547"/>
    <b v="1"/>
    <s v="technology/wearables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x v="480"/>
    <x v="0"/>
    <x v="0"/>
    <x v="0"/>
    <n v="1437933600"/>
    <n v="1435117889"/>
    <x v="658"/>
    <d v="2015-07-26T18:00:00"/>
    <n v="32.589247685187729"/>
    <b v="0"/>
    <n v="276"/>
    <n v="104.46206037108834"/>
    <n v="109.33695652173913"/>
    <b v="1"/>
    <s v="technology/wearables"/>
    <x v="2"/>
    <x v="8"/>
  </r>
  <r>
    <n v="659"/>
    <s v="Lulu Watch Designs - Apple Watch"/>
    <s v="Sync up your lifestyle"/>
    <n v="3000"/>
    <x v="481"/>
    <x v="0"/>
    <x v="0"/>
    <x v="0"/>
    <n v="1440339295"/>
    <n v="1437747295"/>
    <x v="659"/>
    <d v="2015-08-23T14:14:55"/>
    <n v="30"/>
    <b v="0"/>
    <n v="21"/>
    <n v="100.56666666666668"/>
    <n v="143.66666666666666"/>
    <b v="1"/>
    <s v="technology/wearables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x v="482"/>
    <x v="2"/>
    <x v="0"/>
    <x v="0"/>
    <n v="1415558879"/>
    <n v="1412963279"/>
    <x v="660"/>
    <d v="2014-11-09T18:47:59"/>
    <n v="30.041666666671517"/>
    <b v="0"/>
    <n v="18"/>
    <n v="3.0579999999999998"/>
    <n v="84.944444444444443"/>
    <b v="0"/>
    <s v="technology/wearables"/>
    <x v="2"/>
    <x v="8"/>
  </r>
  <r>
    <n v="661"/>
    <s v="AirString"/>
    <s v="AirString keeps your AirPods from getting lost by keeping the pair together with a  durable and premium quality string."/>
    <n v="10000"/>
    <x v="483"/>
    <x v="2"/>
    <x v="0"/>
    <x v="0"/>
    <n v="1477236559"/>
    <n v="1474644559"/>
    <x v="661"/>
    <d v="2016-10-23T15:29:19"/>
    <n v="30"/>
    <b v="0"/>
    <n v="9"/>
    <n v="0.95"/>
    <n v="10.555555555555555"/>
    <b v="0"/>
    <s v="technology/wearables"/>
    <x v="2"/>
    <x v="8"/>
  </r>
  <r>
    <n v="662"/>
    <s v="LW - the cool luminescent band with a watch"/>
    <s v="A stylish, durable safety light band on your wrist or ankle holds a watch or another modular accessory."/>
    <n v="39000"/>
    <x v="484"/>
    <x v="2"/>
    <x v="0"/>
    <x v="0"/>
    <n v="1421404247"/>
    <n v="1418812247"/>
    <x v="662"/>
    <d v="2015-01-16T10:30:47"/>
    <n v="30"/>
    <b v="0"/>
    <n v="4"/>
    <n v="0.4"/>
    <n v="39"/>
    <b v="0"/>
    <s v="technology/wearables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x v="485"/>
    <x v="2"/>
    <x v="8"/>
    <x v="7"/>
    <n v="1437250456"/>
    <n v="1434658456"/>
    <x v="663"/>
    <d v="2015-07-18T20:14:16"/>
    <n v="30"/>
    <b v="0"/>
    <n v="7"/>
    <n v="0.35000000000000003"/>
    <n v="100"/>
    <b v="0"/>
    <s v="technology/wearables"/>
    <x v="2"/>
    <x v="8"/>
  </r>
  <r>
    <n v="664"/>
    <s v="Oregon Babyâ„¢ Diapers"/>
    <s v="Save Oregon Babyâ„¢ Diapers, a handmade business, run by awesome moms in Southern Oregon, from permanently closing!"/>
    <n v="12000"/>
    <x v="486"/>
    <x v="2"/>
    <x v="0"/>
    <x v="0"/>
    <n v="1428940775"/>
    <n v="1426348775"/>
    <x v="664"/>
    <d v="2015-04-13T15:59:35"/>
    <n v="30"/>
    <b v="0"/>
    <n v="29"/>
    <n v="7.5333333333333332"/>
    <n v="31.172413793103448"/>
    <b v="0"/>
    <s v="technology/wearables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x v="487"/>
    <x v="2"/>
    <x v="0"/>
    <x v="0"/>
    <n v="1484327061"/>
    <n v="1479143061"/>
    <x v="665"/>
    <d v="2017-01-13T17:04:21"/>
    <n v="60"/>
    <b v="0"/>
    <n v="12"/>
    <n v="18.64"/>
    <n v="155.33333333333334"/>
    <b v="0"/>
    <s v="technology/wearables"/>
    <x v="2"/>
    <x v="8"/>
  </r>
  <r>
    <n v="666"/>
    <s v="Ducky Diapers"/>
    <s v="Have you ever dreamed of having a pet duckling, but concerned about all the pooping, here is a a solution to help solve that issue."/>
    <n v="200000"/>
    <x v="138"/>
    <x v="2"/>
    <x v="0"/>
    <x v="0"/>
    <n v="1408305498"/>
    <n v="1405713498"/>
    <x v="666"/>
    <d v="2014-08-17T19:58:18"/>
    <n v="30"/>
    <b v="0"/>
    <n v="4"/>
    <n v="4.0000000000000001E-3"/>
    <n v="2"/>
    <b v="0"/>
    <s v="technology/wearables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x v="488"/>
    <x v="2"/>
    <x v="13"/>
    <x v="3"/>
    <n v="1477731463"/>
    <n v="1474275463"/>
    <x v="667"/>
    <d v="2016-10-29T08:57:43"/>
    <n v="40"/>
    <b v="0"/>
    <n v="28"/>
    <n v="10.02"/>
    <n v="178.92857142857142"/>
    <b v="0"/>
    <s v="technology/wearables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x v="344"/>
    <x v="2"/>
    <x v="0"/>
    <x v="0"/>
    <n v="1431374222"/>
    <n v="1427486222"/>
    <x v="668"/>
    <d v="2015-05-11T19:57:02"/>
    <n v="45"/>
    <b v="0"/>
    <n v="25"/>
    <n v="4.5600000000000005"/>
    <n v="27.36"/>
    <b v="0"/>
    <s v="technology/wearables"/>
    <x v="2"/>
    <x v="8"/>
  </r>
  <r>
    <n v="669"/>
    <s v="Christian DiLusso Watches"/>
    <s v="Beautiful automatic watches, made for every moment._x000a_Sports, business, casual.....it fits every moment of your life."/>
    <n v="200000"/>
    <x v="489"/>
    <x v="2"/>
    <x v="11"/>
    <x v="9"/>
    <n v="1467817258"/>
    <n v="1465225258"/>
    <x v="669"/>
    <d v="2016-07-06T15:00:58"/>
    <n v="30"/>
    <b v="0"/>
    <n v="28"/>
    <n v="21.5075"/>
    <n v="1536.25"/>
    <b v="0"/>
    <s v="technology/wearables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x v="490"/>
    <x v="2"/>
    <x v="13"/>
    <x v="3"/>
    <n v="1466323800"/>
    <n v="1463418120"/>
    <x v="670"/>
    <d v="2016-06-19T08:10:00"/>
    <n v="33.630555555559113"/>
    <b v="0"/>
    <n v="310"/>
    <n v="29.276666666666667"/>
    <n v="84.99677419354839"/>
    <b v="0"/>
    <s v="technology/wearables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x v="491"/>
    <x v="2"/>
    <x v="0"/>
    <x v="0"/>
    <n v="1421208000"/>
    <n v="1418315852"/>
    <x v="671"/>
    <d v="2015-01-14T04:00:00"/>
    <n v="33.473935185189475"/>
    <b v="0"/>
    <n v="15"/>
    <n v="39.426666666666662"/>
    <n v="788.5333333333333"/>
    <b v="0"/>
    <s v="technology/wearables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x v="492"/>
    <x v="2"/>
    <x v="0"/>
    <x v="0"/>
    <n v="1420088340"/>
    <n v="1417410964"/>
    <x v="672"/>
    <d v="2015-01-01T04:59:00"/>
    <n v="30.988148148149776"/>
    <b v="0"/>
    <n v="215"/>
    <n v="21.628"/>
    <n v="50.29767441860465"/>
    <b v="0"/>
    <s v="technology/wearables"/>
    <x v="2"/>
    <x v="8"/>
  </r>
  <r>
    <n v="673"/>
    <s v="HORIZON: LIFE ENHANCED GLASSWARE"/>
    <s v="Will assist the deaf to have better communication and safety through the use of LCD glassware with audio &amp; sensory components."/>
    <n v="100000"/>
    <x v="82"/>
    <x v="2"/>
    <x v="0"/>
    <x v="0"/>
    <n v="1409602217"/>
    <n v="1405714217"/>
    <x v="673"/>
    <d v="2014-09-01T20:10:17"/>
    <n v="45"/>
    <b v="0"/>
    <n v="3"/>
    <n v="0.20500000000000002"/>
    <n v="68.333333333333329"/>
    <b v="0"/>
    <s v="technology/wearables"/>
    <x v="2"/>
    <x v="8"/>
  </r>
  <r>
    <n v="674"/>
    <s v="Something To Wear For Hearing Sounds By Feeling Vibrations"/>
    <s v="Listen to sounds by feeling an array of vibrational patterns against your body."/>
    <n v="50000"/>
    <x v="493"/>
    <x v="2"/>
    <x v="0"/>
    <x v="0"/>
    <n v="1407811627"/>
    <n v="1402627627"/>
    <x v="674"/>
    <d v="2014-08-12T02:47:07"/>
    <n v="60"/>
    <b v="0"/>
    <n v="2"/>
    <n v="0.03"/>
    <n v="7.5"/>
    <b v="0"/>
    <s v="technology/wearables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x v="494"/>
    <x v="2"/>
    <x v="0"/>
    <x v="0"/>
    <n v="1420095540"/>
    <n v="1417558804"/>
    <x v="675"/>
    <d v="2015-01-01T06:59:00"/>
    <n v="29.360370370370219"/>
    <b v="0"/>
    <n v="26"/>
    <n v="14.85"/>
    <n v="34.269230769230766"/>
    <b v="0"/>
    <s v="technology/wearables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x v="495"/>
    <x v="2"/>
    <x v="5"/>
    <x v="5"/>
    <n v="1423333581"/>
    <n v="1420741581"/>
    <x v="676"/>
    <d v="2015-02-07T18:26:21"/>
    <n v="30"/>
    <b v="0"/>
    <n v="24"/>
    <n v="1.4710000000000001"/>
    <n v="61.291666666666664"/>
    <b v="0"/>
    <s v="technology/wearables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x v="496"/>
    <x v="2"/>
    <x v="13"/>
    <x v="3"/>
    <n v="1467106895"/>
    <n v="1463218895"/>
    <x v="677"/>
    <d v="2016-06-28T09:41:35"/>
    <n v="45"/>
    <b v="0"/>
    <n v="96"/>
    <n v="25.584"/>
    <n v="133.25"/>
    <b v="0"/>
    <s v="technology/wearables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x v="497"/>
    <x v="2"/>
    <x v="0"/>
    <x v="0"/>
    <n v="1463821338"/>
    <n v="1461229338"/>
    <x v="678"/>
    <d v="2016-05-21T09:02:18"/>
    <n v="30"/>
    <b v="0"/>
    <n v="17"/>
    <n v="3.8206896551724134"/>
    <n v="65.17647058823529"/>
    <b v="0"/>
    <s v="technology/wearables"/>
    <x v="2"/>
    <x v="8"/>
  </r>
  <r>
    <n v="679"/>
    <s v="Monolith Posture Coach"/>
    <s v="World's first bio-feedback posture device for your entire back. Trains back, neck, thoracic &amp; ab segments by using only 30 min/day."/>
    <n v="57000"/>
    <x v="498"/>
    <x v="2"/>
    <x v="0"/>
    <x v="0"/>
    <n v="1472920909"/>
    <n v="1467736909"/>
    <x v="679"/>
    <d v="2016-09-03T16:41:49"/>
    <n v="60"/>
    <b v="0"/>
    <n v="94"/>
    <n v="15.485964912280703"/>
    <n v="93.90425531914893"/>
    <b v="0"/>
    <s v="technology/wearables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x v="499"/>
    <x v="2"/>
    <x v="0"/>
    <x v="0"/>
    <n v="1410955331"/>
    <n v="1407931331"/>
    <x v="680"/>
    <d v="2014-09-17T12:02:11"/>
    <n v="35"/>
    <b v="0"/>
    <n v="129"/>
    <n v="25.912000000000003"/>
    <n v="150.65116279069767"/>
    <b v="0"/>
    <s v="technology/wearables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x v="116"/>
    <x v="2"/>
    <x v="0"/>
    <x v="0"/>
    <n v="1477509604"/>
    <n v="1474917604"/>
    <x v="681"/>
    <d v="2016-10-26T19:20:04"/>
    <n v="30"/>
    <b v="0"/>
    <n v="1"/>
    <n v="0.04"/>
    <n v="1"/>
    <b v="0"/>
    <s v="technology/wearables"/>
    <x v="2"/>
    <x v="8"/>
  </r>
  <r>
    <n v="682"/>
    <s v="Deception Belt"/>
    <s v="The Deception Belt is an innovative belt with app capability, designed to assist any user gain control over their appetite."/>
    <n v="50000"/>
    <x v="500"/>
    <x v="2"/>
    <x v="0"/>
    <x v="0"/>
    <n v="1489512122"/>
    <n v="1486923722"/>
    <x v="682"/>
    <d v="2017-03-14T17:22:02"/>
    <n v="29.958333333343035"/>
    <b v="0"/>
    <n v="4"/>
    <n v="0.106"/>
    <n v="13.25"/>
    <b v="0"/>
    <s v="technology/wearables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x v="501"/>
    <x v="2"/>
    <x v="0"/>
    <x v="0"/>
    <n v="1477949764"/>
    <n v="1474493764"/>
    <x v="683"/>
    <d v="2016-10-31T21:36:04"/>
    <n v="40"/>
    <b v="0"/>
    <n v="3"/>
    <n v="0.85142857142857142"/>
    <n v="99.333333333333329"/>
    <b v="0"/>
    <s v="technology/wearables"/>
    <x v="2"/>
    <x v="8"/>
  </r>
  <r>
    <n v="684"/>
    <s v="Arcus Motion Analyzer | The Versatile Smart Ring"/>
    <s v="Arcus gives your fingers super powers."/>
    <n v="320000"/>
    <x v="502"/>
    <x v="2"/>
    <x v="0"/>
    <x v="0"/>
    <n v="1406257200"/>
    <n v="1403176891"/>
    <x v="684"/>
    <d v="2014-07-25T03:00:00"/>
    <n v="35.65172453703417"/>
    <b v="0"/>
    <n v="135"/>
    <n v="7.4837500000000006"/>
    <n v="177.39259259259259"/>
    <b v="0"/>
    <s v="technology/wearables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x v="503"/>
    <x v="2"/>
    <x v="0"/>
    <x v="0"/>
    <n v="1421095672"/>
    <n v="1417207672"/>
    <x v="685"/>
    <d v="2015-01-12T20:47:52"/>
    <n v="45"/>
    <b v="0"/>
    <n v="10"/>
    <n v="27.650000000000002"/>
    <n v="55.3"/>
    <b v="0"/>
    <s v="technology/wearables"/>
    <x v="2"/>
    <x v="8"/>
  </r>
  <r>
    <n v="686"/>
    <s v="Vivi di Cuore - Heart Rate Watch"/>
    <s v="La tua giornata sportiva monitorata nel tuo polso??!!!_x000a_Rendiamolo possibile... VIVI DI CUORE --- All MADE in ITALY"/>
    <n v="500000"/>
    <x v="117"/>
    <x v="2"/>
    <x v="13"/>
    <x v="3"/>
    <n v="1438618170"/>
    <n v="1436026170"/>
    <x v="686"/>
    <d v="2015-08-03T16:09:30"/>
    <n v="30"/>
    <b v="0"/>
    <n v="0"/>
    <n v="0"/>
    <e v="#DIV/0!"/>
    <b v="0"/>
    <s v="technology/wearables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x v="504"/>
    <x v="2"/>
    <x v="14"/>
    <x v="10"/>
    <n v="1486317653"/>
    <n v="1481133653"/>
    <x v="687"/>
    <d v="2017-02-05T18:00:53"/>
    <n v="60"/>
    <b v="0"/>
    <n v="6"/>
    <n v="3.55"/>
    <n v="591.66666666666663"/>
    <b v="0"/>
    <s v="technology/wearables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x v="505"/>
    <x v="2"/>
    <x v="0"/>
    <x v="0"/>
    <n v="1444876253"/>
    <n v="1442284253"/>
    <x v="688"/>
    <d v="2015-10-15T02:30:53"/>
    <n v="30"/>
    <b v="0"/>
    <n v="36"/>
    <n v="72.989999999999995"/>
    <n v="405.5"/>
    <b v="0"/>
    <s v="technology/wearables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x v="506"/>
    <x v="2"/>
    <x v="0"/>
    <x v="0"/>
    <n v="1481173140"/>
    <n v="1478016097"/>
    <x v="689"/>
    <d v="2016-12-08T04:59:00"/>
    <n v="36.539849537039117"/>
    <b v="0"/>
    <n v="336"/>
    <n v="57.648750000000007"/>
    <n v="343.14732142857144"/>
    <b v="0"/>
    <s v="technology/wearables"/>
    <x v="2"/>
    <x v="8"/>
  </r>
  <r>
    <n v="690"/>
    <s v="BLOXSHIELD"/>
    <s v="A radiation shield for your fitness tracker, smartwatch or other wearable smart device"/>
    <n v="20000"/>
    <x v="507"/>
    <x v="2"/>
    <x v="0"/>
    <x v="0"/>
    <n v="1473400800"/>
    <n v="1469718841"/>
    <x v="690"/>
    <d v="2016-09-09T06:00:00"/>
    <n v="42.615266203705687"/>
    <b v="0"/>
    <n v="34"/>
    <n v="12.34"/>
    <n v="72.588235294117652"/>
    <b v="0"/>
    <s v="technology/wearables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x v="92"/>
    <x v="2"/>
    <x v="0"/>
    <x v="0"/>
    <n v="1435711246"/>
    <n v="1433292046"/>
    <x v="691"/>
    <d v="2015-07-01T00:40:46"/>
    <n v="28"/>
    <b v="0"/>
    <n v="10"/>
    <n v="0.52"/>
    <n v="26"/>
    <b v="0"/>
    <s v="technology/wearables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x v="508"/>
    <x v="2"/>
    <x v="1"/>
    <x v="1"/>
    <n v="1482397263"/>
    <n v="1479805263"/>
    <x v="692"/>
    <d v="2016-12-22T09:01:03"/>
    <n v="30"/>
    <b v="0"/>
    <n v="201"/>
    <n v="6.5299999999999994"/>
    <n v="6.4975124378109452"/>
    <b v="0"/>
    <s v="technology/wearables"/>
    <x v="2"/>
    <x v="8"/>
  </r>
  <r>
    <n v="693"/>
    <s v="Prana: Wearable for Breathing and Posture"/>
    <s v="Prana is the first wearable combining breath and posture tracking to make your sitting time count."/>
    <n v="100000"/>
    <x v="509"/>
    <x v="2"/>
    <x v="0"/>
    <x v="0"/>
    <n v="1430421827"/>
    <n v="1427829827"/>
    <x v="693"/>
    <d v="2015-04-30T19:23:47"/>
    <n v="30"/>
    <b v="0"/>
    <n v="296"/>
    <n v="35.338000000000001"/>
    <n v="119.38513513513513"/>
    <b v="0"/>
    <s v="technology/wearables"/>
    <x v="2"/>
    <x v="8"/>
  </r>
  <r>
    <n v="694"/>
    <s v="Airlock bike helmet"/>
    <s v="You can control how much air enters the helmet by opening or closing the vents. This is very useful in bad weather, or for competition."/>
    <n v="150000"/>
    <x v="510"/>
    <x v="2"/>
    <x v="0"/>
    <x v="0"/>
    <n v="1485964559"/>
    <n v="1483372559"/>
    <x v="694"/>
    <d v="2017-02-01T15:55:59"/>
    <n v="30"/>
    <b v="0"/>
    <n v="7"/>
    <n v="0.39333333333333331"/>
    <n v="84.285714285714292"/>
    <b v="0"/>
    <s v="technology/wearables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x v="69"/>
    <x v="2"/>
    <x v="0"/>
    <x v="0"/>
    <n v="1414758620"/>
    <n v="1412166620"/>
    <x v="695"/>
    <d v="2014-10-31T12:30:20"/>
    <n v="30"/>
    <b v="0"/>
    <n v="7"/>
    <n v="1.06"/>
    <n v="90.857142857142861"/>
    <b v="0"/>
    <s v="technology/wearables"/>
    <x v="2"/>
    <x v="8"/>
  </r>
  <r>
    <n v="696"/>
    <s v="trustee"/>
    <s v="Show your fidelity by wearing the Trustee rings! Show where you are (at)!"/>
    <n v="175000"/>
    <x v="116"/>
    <x v="2"/>
    <x v="9"/>
    <x v="3"/>
    <n v="1406326502"/>
    <n v="1403734502"/>
    <x v="696"/>
    <d v="2014-07-25T22:15:02"/>
    <n v="30"/>
    <b v="0"/>
    <n v="1"/>
    <n v="5.7142857142857147E-4"/>
    <n v="1"/>
    <b v="0"/>
    <s v="technology/wearables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x v="511"/>
    <x v="2"/>
    <x v="12"/>
    <x v="3"/>
    <n v="1454502789"/>
    <n v="1453206789"/>
    <x v="697"/>
    <d v="2016-02-03T12:33:09"/>
    <n v="15"/>
    <b v="0"/>
    <n v="114"/>
    <n v="46.379999999999995"/>
    <n v="20.342105263157894"/>
    <b v="0"/>
    <s v="technology/wearables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x v="512"/>
    <x v="2"/>
    <x v="0"/>
    <x v="0"/>
    <n v="1411005600"/>
    <n v="1408141245"/>
    <x v="698"/>
    <d v="2014-09-18T02:00:00"/>
    <n v="33.152256944449618"/>
    <b v="0"/>
    <n v="29"/>
    <n v="15.39"/>
    <n v="530.68965517241384"/>
    <b v="0"/>
    <s v="technology/wearables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x v="513"/>
    <x v="2"/>
    <x v="0"/>
    <x v="0"/>
    <n v="1385136000"/>
    <n v="1381923548"/>
    <x v="699"/>
    <d v="2013-11-22T16:00:00"/>
    <n v="37.18115740740177"/>
    <b v="0"/>
    <n v="890"/>
    <n v="82.422107692307705"/>
    <n v="120.39184269662923"/>
    <b v="0"/>
    <s v="technology/wearables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x v="124"/>
    <x v="2"/>
    <x v="3"/>
    <x v="3"/>
    <n v="1484065881"/>
    <n v="1481473881"/>
    <x v="700"/>
    <d v="2017-01-10T16:31:21"/>
    <n v="30"/>
    <b v="0"/>
    <n v="31"/>
    <n v="2.6866666666666665"/>
    <n v="13"/>
    <b v="0"/>
    <s v="technology/wearables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x v="514"/>
    <x v="2"/>
    <x v="1"/>
    <x v="1"/>
    <n v="1406130880"/>
    <n v="1403538880"/>
    <x v="701"/>
    <d v="2014-07-23T15:54:40"/>
    <n v="30"/>
    <b v="0"/>
    <n v="21"/>
    <n v="26.6"/>
    <n v="291.33333333333331"/>
    <b v="0"/>
    <s v="technology/wearables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x v="515"/>
    <x v="2"/>
    <x v="0"/>
    <x v="0"/>
    <n v="1480011987"/>
    <n v="1477416387"/>
    <x v="702"/>
    <d v="2016-11-24T18:26:27"/>
    <n v="30.041666666656965"/>
    <b v="0"/>
    <n v="37"/>
    <n v="30.813400000000001"/>
    <n v="124.9191891891892"/>
    <b v="0"/>
    <s v="technology/wearables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x v="516"/>
    <x v="2"/>
    <x v="0"/>
    <x v="0"/>
    <n v="1485905520"/>
    <n v="1481150949"/>
    <x v="703"/>
    <d v="2017-01-31T23:32:00"/>
    <n v="55.029756944437395"/>
    <b v="0"/>
    <n v="7"/>
    <n v="5.58"/>
    <n v="119.57142857142857"/>
    <b v="0"/>
    <s v="technology/wearables"/>
    <x v="2"/>
    <x v="8"/>
  </r>
  <r>
    <n v="704"/>
    <s v="ZNITCH- The Evolution in Helmet Safety"/>
    <s v="Turn you helmet into the safest helmet and don't worry about a thing,you will always have the right fit!!"/>
    <n v="55000"/>
    <x v="517"/>
    <x v="2"/>
    <x v="5"/>
    <x v="5"/>
    <n v="1487565468"/>
    <n v="1482381468"/>
    <x v="704"/>
    <d v="2017-02-20T04:37:48"/>
    <n v="60"/>
    <b v="0"/>
    <n v="4"/>
    <n v="0.87454545454545463"/>
    <n v="120.25"/>
    <b v="0"/>
    <s v="technology/wearables"/>
    <x v="2"/>
    <x v="8"/>
  </r>
  <r>
    <n v="705"/>
    <s v="SomnoScope"/>
    <s v="The closest thing ever to the Holy Grail of wearables technology"/>
    <n v="100000"/>
    <x v="518"/>
    <x v="2"/>
    <x v="9"/>
    <x v="3"/>
    <n v="1484999278"/>
    <n v="1482407278"/>
    <x v="705"/>
    <d v="2017-01-21T11:47:58"/>
    <n v="30"/>
    <b v="0"/>
    <n v="5"/>
    <n v="0.97699999999999987"/>
    <n v="195.4"/>
    <b v="0"/>
    <s v="technology/wearables"/>
    <x v="2"/>
    <x v="8"/>
  </r>
  <r>
    <n v="706"/>
    <s v="Driver Alert System"/>
    <s v="Driver Alert System es un sistema de seguridad para el conductor, que le avisa en caso de perder la posicion vertical mientras conduce."/>
    <n v="100000"/>
    <x v="117"/>
    <x v="2"/>
    <x v="3"/>
    <x v="3"/>
    <n v="1481740740"/>
    <n v="1478130783"/>
    <x v="706"/>
    <d v="2016-12-14T18:39:00"/>
    <n v="41.781909722223645"/>
    <b v="0"/>
    <n v="0"/>
    <n v="0"/>
    <e v="#DIV/0!"/>
    <b v="0"/>
    <s v="technology/wearables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x v="519"/>
    <x v="2"/>
    <x v="1"/>
    <x v="1"/>
    <n v="1483286127"/>
    <n v="1479830127"/>
    <x v="707"/>
    <d v="2017-01-01T15:55:27"/>
    <n v="40"/>
    <b v="0"/>
    <n v="456"/>
    <n v="78.927352941176466"/>
    <n v="117.69868421052631"/>
    <b v="0"/>
    <s v="technology/wearables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x v="520"/>
    <x v="2"/>
    <x v="1"/>
    <x v="1"/>
    <n v="1410616600"/>
    <n v="1405432600"/>
    <x v="708"/>
    <d v="2014-09-13T13:56:40"/>
    <n v="60"/>
    <b v="0"/>
    <n v="369"/>
    <n v="22.092500000000001"/>
    <n v="23.948509485094849"/>
    <b v="0"/>
    <s v="technology/wearables"/>
    <x v="2"/>
    <x v="8"/>
  </r>
  <r>
    <n v="709"/>
    <s v="lumiglove"/>
    <s v="A &quot;handheld&quot; light, which eases the way you illuminate objects and/or paths."/>
    <n v="15000"/>
    <x v="377"/>
    <x v="2"/>
    <x v="0"/>
    <x v="0"/>
    <n v="1417741159"/>
    <n v="1415149159"/>
    <x v="709"/>
    <d v="2014-12-05T00:59:19"/>
    <n v="30"/>
    <b v="0"/>
    <n v="2"/>
    <n v="0.40666666666666662"/>
    <n v="30.5"/>
    <b v="0"/>
    <s v="technology/wearables"/>
    <x v="2"/>
    <x v="8"/>
  </r>
  <r>
    <n v="710"/>
    <s v="Hate York Shirt 2.0"/>
    <s v="Shirts, so technologically advanced, they connect mentally to their audience upon sight."/>
    <n v="1200"/>
    <x v="117"/>
    <x v="2"/>
    <x v="5"/>
    <x v="5"/>
    <n v="1408495440"/>
    <n v="1405640302"/>
    <x v="710"/>
    <d v="2014-08-20T00:44:00"/>
    <n v="33.045578703698993"/>
    <b v="0"/>
    <n v="0"/>
    <n v="0"/>
    <e v="#DIV/0!"/>
    <b v="0"/>
    <s v="technology/wearables"/>
    <x v="2"/>
    <x v="8"/>
  </r>
  <r>
    <n v="711"/>
    <s v="Anti Snore Wearable"/>
    <s v="Our wearable and app automates the poke you normally get from your bedpartner to make you stop snoring and making you turn to the side."/>
    <n v="100000"/>
    <x v="521"/>
    <x v="2"/>
    <x v="9"/>
    <x v="3"/>
    <n v="1481716868"/>
    <n v="1478257268"/>
    <x v="711"/>
    <d v="2016-12-14T12:01:08"/>
    <n v="40.041666666656965"/>
    <b v="0"/>
    <n v="338"/>
    <n v="33.790999999999997"/>
    <n v="99.973372781065095"/>
    <b v="0"/>
    <s v="technology/wearables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x v="522"/>
    <x v="2"/>
    <x v="0"/>
    <x v="0"/>
    <n v="1455466832"/>
    <n v="1452874832"/>
    <x v="712"/>
    <d v="2016-02-14T16:20:32"/>
    <n v="30"/>
    <b v="0"/>
    <n v="4"/>
    <n v="0.21649484536082475"/>
    <n v="26.25"/>
    <b v="0"/>
    <s v="technology/wearables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x v="523"/>
    <x v="2"/>
    <x v="13"/>
    <x v="3"/>
    <n v="1465130532"/>
    <n v="1462538532"/>
    <x v="713"/>
    <d v="2016-06-05T12:42:12"/>
    <n v="30"/>
    <b v="0"/>
    <n v="1"/>
    <n v="0.79600000000000004"/>
    <n v="199"/>
    <b v="0"/>
    <s v="technology/wearables"/>
    <x v="2"/>
    <x v="8"/>
  </r>
  <r>
    <n v="714"/>
    <s v="Prep Packs Survival Belt"/>
    <s v="The Prep Packs Survival Belt allows you to carry all of the essentials for outdoor survival inside your belt buckle"/>
    <n v="15000"/>
    <x v="524"/>
    <x v="2"/>
    <x v="0"/>
    <x v="0"/>
    <n v="1488308082"/>
    <n v="1483124082"/>
    <x v="714"/>
    <d v="2017-02-28T18:54:42"/>
    <n v="60"/>
    <b v="0"/>
    <n v="28"/>
    <n v="14.993333333333334"/>
    <n v="80.321428571428569"/>
    <b v="0"/>
    <s v="technology/wearables"/>
    <x v="2"/>
    <x v="8"/>
  </r>
  <r>
    <n v="715"/>
    <s v="Mouse^3"/>
    <s v="Mouse^3 is the next generation of input devices. With cursor control and customized gesture recognition, its applications are endless!"/>
    <n v="27500"/>
    <x v="525"/>
    <x v="2"/>
    <x v="0"/>
    <x v="0"/>
    <n v="1446693040"/>
    <n v="1443233440"/>
    <x v="715"/>
    <d v="2015-11-05T03:10:40"/>
    <n v="40.041666666671517"/>
    <b v="0"/>
    <n v="12"/>
    <n v="5.0509090909090908"/>
    <n v="115.75"/>
    <b v="0"/>
    <s v="technology/wearables"/>
    <x v="2"/>
    <x v="8"/>
  </r>
  <r>
    <n v="716"/>
    <s v="Pathfinder - Wearable Navigation for the Blind"/>
    <s v="Translate sight into touch with a wrist-mounted wearable. A revolution for visually impaired people everywhere."/>
    <n v="7000"/>
    <x v="526"/>
    <x v="2"/>
    <x v="0"/>
    <x v="0"/>
    <n v="1417392000"/>
    <n v="1414511307"/>
    <x v="716"/>
    <d v="2014-12-01T00:00:00"/>
    <n v="33.341354166666861"/>
    <b v="0"/>
    <n v="16"/>
    <n v="10.214285714285715"/>
    <n v="44.6875"/>
    <b v="0"/>
    <s v="technology/wearables"/>
    <x v="2"/>
    <x v="8"/>
  </r>
  <r>
    <n v="717"/>
    <s v="cool air belt"/>
    <s v="Cool air flowing under clothing keeps you cool."/>
    <n v="100000"/>
    <x v="527"/>
    <x v="2"/>
    <x v="0"/>
    <x v="0"/>
    <n v="1409949002"/>
    <n v="1407357002"/>
    <x v="717"/>
    <d v="2014-09-05T20:30:02"/>
    <n v="30"/>
    <b v="0"/>
    <n v="4"/>
    <n v="0.30499999999999999"/>
    <n v="76.25"/>
    <b v="0"/>
    <s v="technology/wearables"/>
    <x v="2"/>
    <x v="8"/>
  </r>
  <r>
    <n v="718"/>
    <s v="BioToo - Emergency Temporary Tattoos"/>
    <s v="When every second matters, BioToo temporary tattoos get critical information to emergency personnel to help them help you."/>
    <n v="12000"/>
    <x v="456"/>
    <x v="2"/>
    <x v="0"/>
    <x v="0"/>
    <n v="1487397540"/>
    <n v="1484684247"/>
    <x v="718"/>
    <d v="2017-02-18T05:59:00"/>
    <n v="31.403854166666861"/>
    <b v="0"/>
    <n v="4"/>
    <n v="0.75"/>
    <n v="22.5"/>
    <b v="0"/>
    <s v="technology/wearables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x v="528"/>
    <x v="2"/>
    <x v="0"/>
    <x v="0"/>
    <n v="1456189076"/>
    <n v="1454979476"/>
    <x v="719"/>
    <d v="2016-02-23T00:57:56"/>
    <n v="14"/>
    <b v="0"/>
    <n v="10"/>
    <n v="1.2933333333333332"/>
    <n v="19.399999999999999"/>
    <b v="0"/>
    <s v="technology/wearables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x v="529"/>
    <x v="0"/>
    <x v="0"/>
    <x v="0"/>
    <n v="1327851291"/>
    <n v="1325432091"/>
    <x v="720"/>
    <d v="2012-01-29T15:34:51"/>
    <n v="28"/>
    <b v="0"/>
    <n v="41"/>
    <n v="143.94736842105263"/>
    <n v="66.707317073170728"/>
    <b v="1"/>
    <s v="publishing/nonfiction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x v="530"/>
    <x v="0"/>
    <x v="0"/>
    <x v="0"/>
    <n v="1406900607"/>
    <n v="1403012607"/>
    <x v="721"/>
    <d v="2014-08-01T13:43:27"/>
    <n v="45"/>
    <b v="0"/>
    <n v="119"/>
    <n v="122.10975609756099"/>
    <n v="84.142857142857139"/>
    <b v="1"/>
    <s v="publishing/nonfiction"/>
    <x v="3"/>
    <x v="9"/>
  </r>
  <r>
    <n v="722"/>
    <s v="The BANGGAI Rescue Project"/>
    <s v="BANGGAI RESCUE is a beautiful, must-read book and a project setting out to answer some critical questions about the species' future."/>
    <n v="25000"/>
    <x v="531"/>
    <x v="0"/>
    <x v="0"/>
    <x v="0"/>
    <n v="1333909178"/>
    <n v="1331320778"/>
    <x v="722"/>
    <d v="2012-04-08T18:19:38"/>
    <n v="29.958333333335759"/>
    <b v="0"/>
    <n v="153"/>
    <n v="132.024"/>
    <n v="215.72549019607843"/>
    <b v="1"/>
    <s v="publishing/nonfiction"/>
    <x v="3"/>
    <x v="9"/>
  </r>
  <r>
    <n v="723"/>
    <s v="The 2015 Pro Football Beast Book"/>
    <s v="The Definitive (and Slightly Ridiculous) Guide to Enjoying the 2015 Pro Football Season"/>
    <n v="5000"/>
    <x v="532"/>
    <x v="0"/>
    <x v="0"/>
    <x v="0"/>
    <n v="1438228740"/>
    <n v="1435606549"/>
    <x v="723"/>
    <d v="2015-07-30T03:59:00"/>
    <n v="30.349432870367309"/>
    <b v="0"/>
    <n v="100"/>
    <n v="109.38000000000001"/>
    <n v="54.69"/>
    <b v="1"/>
    <s v="publishing/nonfiction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x v="533"/>
    <x v="0"/>
    <x v="0"/>
    <x v="0"/>
    <n v="1309447163"/>
    <n v="1306855163"/>
    <x v="724"/>
    <d v="2011-06-30T15:19:23"/>
    <n v="30"/>
    <b v="0"/>
    <n v="143"/>
    <n v="105.47157142857144"/>
    <n v="51.62944055944056"/>
    <b v="1"/>
    <s v="publishing/nonfiction"/>
    <x v="3"/>
    <x v="9"/>
  </r>
  <r>
    <n v="725"/>
    <s v="The Year It All Made Sense"/>
    <s v="A true story about inspiration and survival - David Alfred George turns his powerful experience into a compelling vBook."/>
    <n v="20000"/>
    <x v="534"/>
    <x v="0"/>
    <x v="0"/>
    <x v="0"/>
    <n v="1450018912"/>
    <n v="1447426912"/>
    <x v="725"/>
    <d v="2015-12-13T15:01:52"/>
    <n v="30"/>
    <b v="0"/>
    <n v="140"/>
    <n v="100.35000000000001"/>
    <n v="143.35714285714286"/>
    <b v="1"/>
    <s v="publishing/nonfiction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x v="535"/>
    <x v="0"/>
    <x v="0"/>
    <x v="0"/>
    <n v="1365728487"/>
    <n v="1363136487"/>
    <x v="726"/>
    <d v="2013-04-12T01:01:27"/>
    <n v="30"/>
    <b v="0"/>
    <n v="35"/>
    <n v="101.4"/>
    <n v="72.428571428571431"/>
    <b v="1"/>
    <s v="publishing/nonfiction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x v="536"/>
    <x v="0"/>
    <x v="0"/>
    <x v="0"/>
    <n v="1358198400"/>
    <n v="1354580949"/>
    <x v="727"/>
    <d v="2013-01-14T21:20:00"/>
    <n v="41.868645833339542"/>
    <b v="0"/>
    <n v="149"/>
    <n v="155.51428571428571"/>
    <n v="36.530201342281877"/>
    <b v="1"/>
    <s v="publishing/nonfiction"/>
    <x v="3"/>
    <x v="9"/>
  </r>
  <r>
    <n v="728"/>
    <s v="The Age of the Platform: My Fourth Book"/>
    <s v="A big idea non-fiction book by an impatient three-time author and insomniac willing to bet on himself."/>
    <n v="7500"/>
    <x v="537"/>
    <x v="0"/>
    <x v="0"/>
    <x v="0"/>
    <n v="1313957157"/>
    <n v="1310069157"/>
    <x v="728"/>
    <d v="2011-08-21T20:05:57"/>
    <n v="45"/>
    <b v="0"/>
    <n v="130"/>
    <n v="105.566"/>
    <n v="60.903461538461535"/>
    <b v="1"/>
    <s v="publishing/nonfiction"/>
    <x v="3"/>
    <x v="9"/>
  </r>
  <r>
    <n v="729"/>
    <s v="The Malformation of Health Care"/>
    <s v="A true David vs.Goliath story about a young adult battling the U.S. health care system to survive and become an advocate for change."/>
    <n v="4000"/>
    <x v="538"/>
    <x v="0"/>
    <x v="0"/>
    <x v="0"/>
    <n v="1348028861"/>
    <n v="1342844861"/>
    <x v="729"/>
    <d v="2012-09-19T04:27:41"/>
    <n v="60"/>
    <b v="0"/>
    <n v="120"/>
    <n v="130.65"/>
    <n v="43.55"/>
    <b v="1"/>
    <s v="publishing/nonfiction"/>
    <x v="3"/>
    <x v="9"/>
  </r>
  <r>
    <n v="730"/>
    <s v="Encyclopedia of Surfing"/>
    <s v="A Massive but Cheerful Online Digital Archive of Surfing"/>
    <n v="20000"/>
    <x v="539"/>
    <x v="0"/>
    <x v="0"/>
    <x v="0"/>
    <n v="1323280391"/>
    <n v="1320688391"/>
    <x v="730"/>
    <d v="2011-12-07T17:53:11"/>
    <n v="30"/>
    <b v="0"/>
    <n v="265"/>
    <n v="132.19"/>
    <n v="99.766037735849054"/>
    <b v="1"/>
    <s v="publishing/nonfiction"/>
    <x v="3"/>
    <x v="9"/>
  </r>
  <r>
    <n v="731"/>
    <s v="Portland Boat Tours:  From Dream to Business"/>
    <s v="Be part of the excitement by supporting our first season offering unique perspectives of Portland from the water."/>
    <n v="5000"/>
    <x v="540"/>
    <x v="0"/>
    <x v="0"/>
    <x v="0"/>
    <n v="1327212000"/>
    <n v="1322852747"/>
    <x v="731"/>
    <d v="2012-01-22T06:00:00"/>
    <n v="50.454317129631818"/>
    <b v="0"/>
    <n v="71"/>
    <n v="126"/>
    <n v="88.732394366197184"/>
    <b v="1"/>
    <s v="publishing/nonfiction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x v="541"/>
    <x v="0"/>
    <x v="1"/>
    <x v="1"/>
    <n v="1380449461"/>
    <n v="1375265461"/>
    <x v="732"/>
    <d v="2013-09-29T10:11:01"/>
    <n v="60"/>
    <b v="0"/>
    <n v="13"/>
    <n v="160"/>
    <n v="4.9230769230769234"/>
    <b v="1"/>
    <s v="publishing/nonfiction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x v="542"/>
    <x v="0"/>
    <x v="1"/>
    <x v="1"/>
    <n v="1387533892"/>
    <n v="1384941892"/>
    <x v="733"/>
    <d v="2013-12-20T10:04:52"/>
    <n v="30"/>
    <b v="0"/>
    <n v="169"/>
    <n v="120.48"/>
    <n v="17.822485207100591"/>
    <b v="1"/>
    <s v="publishing/nonfiction"/>
    <x v="3"/>
    <x v="9"/>
  </r>
  <r>
    <n v="734"/>
    <s v="Sideswiped"/>
    <s v="Sideswiped is my story of growing in and trusting God through the mess and mysteries of life."/>
    <n v="8500"/>
    <x v="543"/>
    <x v="0"/>
    <x v="5"/>
    <x v="5"/>
    <n v="1431147600"/>
    <n v="1428465420"/>
    <x v="734"/>
    <d v="2015-05-09T05:00:00"/>
    <n v="31.04374999999709"/>
    <b v="0"/>
    <n v="57"/>
    <n v="125.52941176470588"/>
    <n v="187.19298245614036"/>
    <b v="1"/>
    <s v="publishing/nonfiction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x v="544"/>
    <x v="0"/>
    <x v="0"/>
    <x v="0"/>
    <n v="1417653540"/>
    <n v="1414975346"/>
    <x v="735"/>
    <d v="2014-12-04T00:39:00"/>
    <n v="30.99761574074364"/>
    <b v="0"/>
    <n v="229"/>
    <n v="114.40638297872341"/>
    <n v="234.80786026200875"/>
    <b v="1"/>
    <s v="publishing/nonfiction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x v="545"/>
    <x v="0"/>
    <x v="0"/>
    <x v="0"/>
    <n v="1385009940"/>
    <n v="1383327440"/>
    <x v="736"/>
    <d v="2013-11-21T04:59:00"/>
    <n v="19.473379629627743"/>
    <b v="0"/>
    <n v="108"/>
    <n v="315.13888888888891"/>
    <n v="105.04629629629629"/>
    <b v="1"/>
    <s v="publishing/nonfiction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x v="546"/>
    <x v="0"/>
    <x v="0"/>
    <x v="0"/>
    <n v="1392408000"/>
    <n v="1390890987"/>
    <x v="737"/>
    <d v="2014-02-14T20:00:00"/>
    <n v="17.558020833334012"/>
    <b v="0"/>
    <n v="108"/>
    <n v="122.39999999999999"/>
    <n v="56.666666666666664"/>
    <b v="1"/>
    <s v="publishing/nonfiction"/>
    <x v="3"/>
    <x v="9"/>
  </r>
  <r>
    <n v="738"/>
    <s v="Under the Sour Sun: Hunger through the Eyes of a Child"/>
    <s v="The true story of a child's struggle with hunger, poverty, and war in El Salvador."/>
    <n v="1500"/>
    <x v="547"/>
    <x v="0"/>
    <x v="0"/>
    <x v="0"/>
    <n v="1417409940"/>
    <n v="1414765794"/>
    <x v="738"/>
    <d v="2014-12-01T04:59:00"/>
    <n v="30.603541666670935"/>
    <b v="0"/>
    <n v="41"/>
    <n v="106.73333333333332"/>
    <n v="39.048780487804876"/>
    <b v="1"/>
    <s v="publishing/nonfiction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x v="548"/>
    <x v="0"/>
    <x v="0"/>
    <x v="0"/>
    <n v="1407758629"/>
    <n v="1404907429"/>
    <x v="739"/>
    <d v="2014-08-11T12:03:49"/>
    <n v="33"/>
    <b v="0"/>
    <n v="139"/>
    <n v="158.33333333333331"/>
    <n v="68.345323741007192"/>
    <b v="1"/>
    <s v="publishing/nonfiction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x v="549"/>
    <x v="0"/>
    <x v="0"/>
    <x v="0"/>
    <n v="1434857482"/>
    <n v="1433647882"/>
    <x v="740"/>
    <d v="2015-06-21T03:31:22"/>
    <n v="14"/>
    <b v="0"/>
    <n v="19"/>
    <n v="107.4"/>
    <n v="169.57894736842104"/>
    <b v="1"/>
    <s v="publishing/nonfiction"/>
    <x v="3"/>
    <x v="9"/>
  </r>
  <r>
    <n v="741"/>
    <s v="reVILNA: the vilna ghetto project"/>
    <s v="A revolutionary digital mapping project of the Vilna Ghetto"/>
    <n v="13000"/>
    <x v="550"/>
    <x v="0"/>
    <x v="0"/>
    <x v="0"/>
    <n v="1370964806"/>
    <n v="1367940806"/>
    <x v="741"/>
    <d v="2013-06-11T15:33:26"/>
    <n v="35"/>
    <b v="0"/>
    <n v="94"/>
    <n v="102.25999999999999"/>
    <n v="141.42340425531913"/>
    <b v="1"/>
    <s v="publishing/nonfiction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x v="551"/>
    <x v="0"/>
    <x v="0"/>
    <x v="0"/>
    <n v="1395435712"/>
    <n v="1392847312"/>
    <x v="742"/>
    <d v="2014-03-21T21:01:52"/>
    <n v="29.958333333328483"/>
    <b v="0"/>
    <n v="23"/>
    <n v="110.71428571428572"/>
    <n v="67.391304347826093"/>
    <b v="1"/>
    <s v="publishing/nonfiction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x v="552"/>
    <x v="0"/>
    <x v="0"/>
    <x v="0"/>
    <n v="1334610000"/>
    <n v="1332435685"/>
    <x v="743"/>
    <d v="2012-04-16T21:00:00"/>
    <n v="25.165682870370802"/>
    <b v="0"/>
    <n v="15"/>
    <n v="148"/>
    <n v="54.266666666666666"/>
    <b v="1"/>
    <s v="publishing/nonfiction"/>
    <x v="3"/>
    <x v="9"/>
  </r>
  <r>
    <n v="744"/>
    <s v="A Revolutionary Leadership Resource Book"/>
    <s v="Join others to help create a world that is possible -- in your workplace, community and society!"/>
    <n v="5000"/>
    <x v="553"/>
    <x v="0"/>
    <x v="0"/>
    <x v="0"/>
    <n v="1355439503"/>
    <n v="1352847503"/>
    <x v="744"/>
    <d v="2012-12-13T22:58:23"/>
    <n v="30"/>
    <b v="0"/>
    <n v="62"/>
    <n v="102.32000000000001"/>
    <n v="82.516129032258064"/>
    <b v="1"/>
    <s v="publishing/nonfiction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x v="554"/>
    <x v="0"/>
    <x v="0"/>
    <x v="0"/>
    <n v="1367588645"/>
    <n v="1364996645"/>
    <x v="745"/>
    <d v="2013-05-03T13:44:05"/>
    <n v="30"/>
    <b v="0"/>
    <n v="74"/>
    <n v="179.09909909909908"/>
    <n v="53.729729729729726"/>
    <b v="1"/>
    <s v="publishing/nonfiction"/>
    <x v="3"/>
    <x v="9"/>
  </r>
  <r>
    <n v="746"/>
    <s v="Attention: People With Body Parts"/>
    <s v="This is a book of letters. Letters to our body parts."/>
    <n v="2987"/>
    <x v="555"/>
    <x v="0"/>
    <x v="0"/>
    <x v="0"/>
    <n v="1348372740"/>
    <n v="1346806909"/>
    <x v="746"/>
    <d v="2012-09-23T03:59:00"/>
    <n v="18.123043981482624"/>
    <b v="0"/>
    <n v="97"/>
    <n v="111.08135252761969"/>
    <n v="34.206185567010309"/>
    <b v="1"/>
    <s v="publishing/nonfiction"/>
    <x v="3"/>
    <x v="9"/>
  </r>
  <r>
    <n v="747"/>
    <s v="Trash is Treasure"/>
    <s v="My creations are born in different cultural environment around the globe with Â« what is already there Â» and act as a social impulse"/>
    <n v="7000"/>
    <x v="556"/>
    <x v="0"/>
    <x v="9"/>
    <x v="3"/>
    <n v="1421319240"/>
    <n v="1418649019"/>
    <x v="747"/>
    <d v="2015-01-15T10:54:00"/>
    <n v="30.90533564814541"/>
    <b v="0"/>
    <n v="55"/>
    <n v="100.04285714285714"/>
    <n v="127.32727272727273"/>
    <b v="1"/>
    <s v="publishing/nonfiction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x v="557"/>
    <x v="0"/>
    <x v="0"/>
    <x v="0"/>
    <n v="1407701966"/>
    <n v="1405109966"/>
    <x v="748"/>
    <d v="2014-08-10T20:19:26"/>
    <n v="30"/>
    <b v="0"/>
    <n v="44"/>
    <n v="100.25"/>
    <n v="45.56818181818182"/>
    <b v="1"/>
    <s v="publishing/nonfiction"/>
    <x v="3"/>
    <x v="9"/>
  </r>
  <r>
    <n v="749"/>
    <s v="chartwellwest.com"/>
    <s v="A place for rational, fact and data based non-partisan political and societal commentary on things that matter to Americans."/>
    <n v="10000"/>
    <x v="558"/>
    <x v="0"/>
    <x v="0"/>
    <x v="0"/>
    <n v="1485642930"/>
    <n v="1483050930"/>
    <x v="749"/>
    <d v="2017-01-28T22:35:30"/>
    <n v="30"/>
    <b v="0"/>
    <n v="110"/>
    <n v="105.56"/>
    <n v="95.963636363636368"/>
    <b v="1"/>
    <s v="publishing/nonfiction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x v="559"/>
    <x v="0"/>
    <x v="0"/>
    <x v="0"/>
    <n v="1361739872"/>
    <n v="1359147872"/>
    <x v="750"/>
    <d v="2013-02-24T21:04:32"/>
    <n v="30"/>
    <b v="0"/>
    <n v="59"/>
    <n v="102.58775877587757"/>
    <n v="77.271186440677965"/>
    <b v="1"/>
    <s v="publishing/nonfiction"/>
    <x v="3"/>
    <x v="9"/>
  </r>
  <r>
    <n v="751"/>
    <s v="Surviving the Journey: Letters from the Railroad"/>
    <s v="A young cancer survivor embarks on a cross country railroad adventure while writing her memoir through letters."/>
    <n v="3000"/>
    <x v="560"/>
    <x v="0"/>
    <x v="0"/>
    <x v="0"/>
    <n v="1312470475"/>
    <n v="1308496075"/>
    <x v="751"/>
    <d v="2011-08-04T15:07:55"/>
    <n v="46"/>
    <b v="0"/>
    <n v="62"/>
    <n v="118.5"/>
    <n v="57.338709677419352"/>
    <b v="1"/>
    <s v="publishing/nonfiction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x v="561"/>
    <x v="0"/>
    <x v="2"/>
    <x v="2"/>
    <n v="1476615600"/>
    <n v="1474884417"/>
    <x v="752"/>
    <d v="2016-10-16T11:00:00"/>
    <n v="20.036840277767624"/>
    <b v="0"/>
    <n v="105"/>
    <n v="111.7"/>
    <n v="53.19047619047619"/>
    <b v="1"/>
    <s v="publishing/nonfiction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x v="562"/>
    <x v="0"/>
    <x v="0"/>
    <x v="0"/>
    <n v="1423922991"/>
    <n v="1421330991"/>
    <x v="753"/>
    <d v="2015-02-14T14:09:51"/>
    <n v="30"/>
    <b v="0"/>
    <n v="26"/>
    <n v="128"/>
    <n v="492.30769230769232"/>
    <b v="1"/>
    <s v="publishing/nonfiction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x v="563"/>
    <x v="0"/>
    <x v="0"/>
    <x v="0"/>
    <n v="1357408721"/>
    <n v="1354816721"/>
    <x v="754"/>
    <d v="2013-01-05T17:58:41"/>
    <n v="30"/>
    <b v="0"/>
    <n v="49"/>
    <n v="103.75000000000001"/>
    <n v="42.346938775510203"/>
    <b v="1"/>
    <s v="publishing/nonfiction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x v="564"/>
    <x v="0"/>
    <x v="0"/>
    <x v="0"/>
    <n v="1369010460"/>
    <n v="1366381877"/>
    <x v="755"/>
    <d v="2013-05-20T00:41:00"/>
    <n v="30.423414351847896"/>
    <b v="0"/>
    <n v="68"/>
    <n v="101.9076"/>
    <n v="37.466029411764708"/>
    <b v="1"/>
    <s v="publishing/nonfiction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x v="565"/>
    <x v="0"/>
    <x v="0"/>
    <x v="0"/>
    <n v="1303147459"/>
    <n v="1297880659"/>
    <x v="756"/>
    <d v="2011-04-18T17:24:19"/>
    <n v="60.958333333335759"/>
    <b v="0"/>
    <n v="22"/>
    <n v="117.71428571428571"/>
    <n v="37.454545454545453"/>
    <b v="1"/>
    <s v="publishing/nonfiction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x v="566"/>
    <x v="0"/>
    <x v="0"/>
    <x v="0"/>
    <n v="1354756714"/>
    <n v="1353547114"/>
    <x v="757"/>
    <d v="2012-12-06T01:18:34"/>
    <n v="14"/>
    <b v="0"/>
    <n v="18"/>
    <n v="238"/>
    <n v="33.055555555555557"/>
    <b v="1"/>
    <s v="publishing/nonfiction"/>
    <x v="3"/>
    <x v="9"/>
  </r>
  <r>
    <n v="758"/>
    <s v="Publish Waiting On Humanity"/>
    <s v="I am publishing my book, Waiting on Humanity and need some finishing funds to do so."/>
    <n v="2500"/>
    <x v="567"/>
    <x v="0"/>
    <x v="0"/>
    <x v="0"/>
    <n v="1286568268"/>
    <n v="1283976268"/>
    <x v="758"/>
    <d v="2010-10-08T20:04:28"/>
    <n v="30"/>
    <b v="0"/>
    <n v="19"/>
    <n v="102"/>
    <n v="134.21052631578948"/>
    <b v="1"/>
    <s v="publishing/nonfiction"/>
    <x v="3"/>
    <x v="9"/>
  </r>
  <r>
    <n v="759"/>
    <s v="Wild Ruins"/>
    <s v="Help me search for the lost ruins of the UK. A unique guide to  lesser known and somewhat known ruins of Britain."/>
    <n v="5000"/>
    <x v="568"/>
    <x v="0"/>
    <x v="1"/>
    <x v="1"/>
    <n v="1404892539"/>
    <n v="1401436539"/>
    <x v="759"/>
    <d v="2014-07-09T07:55:39"/>
    <n v="40"/>
    <b v="0"/>
    <n v="99"/>
    <n v="101.92000000000002"/>
    <n v="51.474747474747474"/>
    <b v="1"/>
    <s v="publishing/nonfiction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x v="117"/>
    <x v="2"/>
    <x v="0"/>
    <x v="0"/>
    <n v="1480188013"/>
    <n v="1477592413"/>
    <x v="760"/>
    <d v="2016-11-26T19:20:13"/>
    <n v="30.041666666664241"/>
    <b v="0"/>
    <n v="0"/>
    <n v="0"/>
    <e v="#DIV/0!"/>
    <b v="0"/>
    <s v="publishing/fiction"/>
    <x v="3"/>
    <x v="10"/>
  </r>
  <r>
    <n v="761"/>
    <s v="DONE WITH DEATH"/>
    <s v="The day Chuck died was the day everything changed. Now he has to save the afterlife from extinction or die again trying."/>
    <n v="5000"/>
    <x v="569"/>
    <x v="2"/>
    <x v="0"/>
    <x v="0"/>
    <n v="1391364126"/>
    <n v="1388772126"/>
    <x v="761"/>
    <d v="2014-02-02T18:02:06"/>
    <n v="30"/>
    <b v="0"/>
    <n v="6"/>
    <n v="4.7"/>
    <n v="39.166666666666664"/>
    <b v="0"/>
    <s v="publishing/fiction"/>
    <x v="3"/>
    <x v="10"/>
  </r>
  <r>
    <n v="762"/>
    <s v="Where we used to live - eBook (PROJECT 80%)"/>
    <s v="An original-well-done eBook. Mainly about fiction, action, adventure, and mystery. A story that you've never read!"/>
    <n v="3500"/>
    <x v="117"/>
    <x v="2"/>
    <x v="14"/>
    <x v="10"/>
    <n v="1480831200"/>
    <n v="1479328570"/>
    <x v="762"/>
    <d v="2016-12-04T06:00:00"/>
    <n v="17.391550925924093"/>
    <b v="0"/>
    <n v="0"/>
    <n v="0"/>
    <e v="#DIV/0!"/>
    <b v="0"/>
    <s v="publishing/fiction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x v="139"/>
    <x v="2"/>
    <x v="1"/>
    <x v="1"/>
    <n v="1376563408"/>
    <n v="1373971408"/>
    <x v="763"/>
    <d v="2013-08-15T10:43:28"/>
    <n v="30"/>
    <b v="0"/>
    <n v="1"/>
    <n v="0.11655011655011654"/>
    <n v="5"/>
    <b v="0"/>
    <s v="publishing/fiction"/>
    <x v="3"/>
    <x v="10"/>
  </r>
  <r>
    <n v="764"/>
    <s v="[JOE]KES"/>
    <s v="[JOE]KES is a book full of over 200 original, sometimes funny, pun-ish Joekes. If you hate the book, use it as a coster!"/>
    <n v="5000"/>
    <x v="117"/>
    <x v="2"/>
    <x v="0"/>
    <x v="0"/>
    <n v="1441858161"/>
    <n v="1439266161"/>
    <x v="764"/>
    <d v="2015-09-10T04:09:21"/>
    <n v="30"/>
    <b v="0"/>
    <n v="0"/>
    <n v="0"/>
    <e v="#DIV/0!"/>
    <b v="0"/>
    <s v="publishing/fiction"/>
    <x v="3"/>
    <x v="10"/>
  </r>
  <r>
    <n v="765"/>
    <s v="Dirty Quiet Money"/>
    <s v="To survive, an American socialite must fight with a Mafia boss in the French Resistance, but will his underworld ruin her in the end?"/>
    <n v="7000"/>
    <x v="570"/>
    <x v="2"/>
    <x v="0"/>
    <x v="0"/>
    <n v="1413723684"/>
    <n v="1411131684"/>
    <x v="765"/>
    <d v="2014-10-19T13:01:24"/>
    <n v="30"/>
    <b v="0"/>
    <n v="44"/>
    <n v="36.014285714285712"/>
    <n v="57.295454545454547"/>
    <b v="0"/>
    <s v="publishing/fiction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x v="117"/>
    <x v="2"/>
    <x v="5"/>
    <x v="5"/>
    <n v="1424112483"/>
    <n v="1421520483"/>
    <x v="766"/>
    <d v="2015-02-16T18:48:03"/>
    <n v="30"/>
    <b v="0"/>
    <n v="0"/>
    <n v="0"/>
    <e v="#DIV/0!"/>
    <b v="0"/>
    <s v="publishing/fiction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x v="571"/>
    <x v="2"/>
    <x v="0"/>
    <x v="0"/>
    <n v="1432178810"/>
    <n v="1429586810"/>
    <x v="767"/>
    <d v="2015-05-21T03:26:50"/>
    <n v="30"/>
    <b v="0"/>
    <n v="3"/>
    <n v="3.54"/>
    <n v="59"/>
    <b v="0"/>
    <s v="publishing/fiction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x v="117"/>
    <x v="2"/>
    <x v="0"/>
    <x v="0"/>
    <n v="1387169890"/>
    <n v="1384577890"/>
    <x v="768"/>
    <d v="2013-12-16T04:58:10"/>
    <n v="30"/>
    <b v="0"/>
    <n v="0"/>
    <n v="0"/>
    <e v="#DIV/0!"/>
    <b v="0"/>
    <s v="publishing/fiction"/>
    <x v="3"/>
    <x v="10"/>
  </r>
  <r>
    <n v="769"/>
    <s v="Sorry I Tripped in Your Yard"/>
    <s v="Over a year of dedication has produced amazing photos and stirring words. The last step is to help those words appear in a printed book"/>
    <n v="4000"/>
    <x v="572"/>
    <x v="2"/>
    <x v="0"/>
    <x v="0"/>
    <n v="1388102094"/>
    <n v="1385510094"/>
    <x v="769"/>
    <d v="2013-12-26T23:54:54"/>
    <n v="30"/>
    <b v="0"/>
    <n v="52"/>
    <n v="41.4"/>
    <n v="31.846153846153847"/>
    <b v="0"/>
    <s v="publishing/fiction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x v="117"/>
    <x v="2"/>
    <x v="0"/>
    <x v="0"/>
    <n v="1361750369"/>
    <n v="1358294369"/>
    <x v="770"/>
    <d v="2013-02-24T23:59:29"/>
    <n v="40"/>
    <b v="0"/>
    <n v="0"/>
    <n v="0"/>
    <e v="#DIV/0!"/>
    <b v="0"/>
    <s v="publishing/fiction"/>
    <x v="3"/>
    <x v="10"/>
  </r>
  <r>
    <n v="771"/>
    <s v="Donald Trump Presidential Stress Cube"/>
    <s v="A satire gift, the stress cube has original artwork, comes on a custom mahogany stand and has a funny exercise booklet."/>
    <n v="38000"/>
    <x v="115"/>
    <x v="2"/>
    <x v="0"/>
    <x v="0"/>
    <n v="1454183202"/>
    <n v="1449863202"/>
    <x v="771"/>
    <d v="2016-01-30T19:46:42"/>
    <n v="50"/>
    <b v="0"/>
    <n v="1"/>
    <n v="2.6315789473684209E-2"/>
    <n v="10"/>
    <b v="0"/>
    <s v="publishing/fiction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x v="155"/>
    <x v="2"/>
    <x v="0"/>
    <x v="0"/>
    <n v="1257047940"/>
    <n v="1252718519"/>
    <x v="772"/>
    <d v="2009-11-01T03:59:00"/>
    <n v="50.109039351853426"/>
    <b v="0"/>
    <n v="1"/>
    <n v="3.3333333333333335"/>
    <n v="50"/>
    <b v="0"/>
    <s v="publishing/fiction"/>
    <x v="3"/>
    <x v="10"/>
  </r>
  <r>
    <n v="773"/>
    <s v="Expansion of The Mortis Chronicles"/>
    <s v="The Mortis Chronicles is a hard hitting, thought provoking and action packed indie published series. You know you want to read!"/>
    <n v="3759"/>
    <x v="573"/>
    <x v="2"/>
    <x v="1"/>
    <x v="1"/>
    <n v="1431298860"/>
    <n v="1428341985"/>
    <x v="773"/>
    <d v="2015-05-10T23:01:00"/>
    <n v="34.223090277781012"/>
    <b v="0"/>
    <n v="2"/>
    <n v="0.85129023676509719"/>
    <n v="16"/>
    <b v="0"/>
    <s v="publishing/fiction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x v="574"/>
    <x v="2"/>
    <x v="0"/>
    <x v="0"/>
    <n v="1393181018"/>
    <n v="1390589018"/>
    <x v="774"/>
    <d v="2014-02-23T18:43:38"/>
    <n v="30"/>
    <b v="0"/>
    <n v="9"/>
    <n v="70.199999999999989"/>
    <n v="39"/>
    <b v="0"/>
    <s v="publishing/fiction"/>
    <x v="3"/>
    <x v="10"/>
  </r>
  <r>
    <n v="775"/>
    <s v="Scorned: A LeKrista Scott, Vampire Hunted Novel"/>
    <s v="Scorned is the first in a series that I have been working on for two years and it's time to get it published."/>
    <n v="10000"/>
    <x v="575"/>
    <x v="2"/>
    <x v="0"/>
    <x v="0"/>
    <n v="1323998795"/>
    <n v="1321406795"/>
    <x v="775"/>
    <d v="2011-12-16T01:26:35"/>
    <n v="30"/>
    <b v="0"/>
    <n v="5"/>
    <n v="1.7000000000000002"/>
    <n v="34"/>
    <b v="0"/>
    <s v="publishing/fiction"/>
    <x v="3"/>
    <x v="10"/>
  </r>
  <r>
    <n v="776"/>
    <s v="Run Ragged"/>
    <s v="Would anything change if women were in charge? Book Clubs, readers, and critics herald the latest by award-winning author, Aguila."/>
    <n v="7000"/>
    <x v="576"/>
    <x v="2"/>
    <x v="0"/>
    <x v="0"/>
    <n v="1444539600"/>
    <n v="1441297645"/>
    <x v="776"/>
    <d v="2015-10-11T05:00:00"/>
    <n v="37.522627314814599"/>
    <b v="0"/>
    <n v="57"/>
    <n v="51.4"/>
    <n v="63.122807017543863"/>
    <b v="0"/>
    <s v="publishing/fiction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x v="577"/>
    <x v="2"/>
    <x v="0"/>
    <x v="0"/>
    <n v="1375313577"/>
    <n v="1372721577"/>
    <x v="777"/>
    <d v="2013-07-31T23:32:57"/>
    <n v="30"/>
    <b v="0"/>
    <n v="3"/>
    <n v="0.70000000000000007"/>
    <n v="7"/>
    <b v="0"/>
    <s v="publishing/fiction"/>
    <x v="3"/>
    <x v="10"/>
  </r>
  <r>
    <n v="778"/>
    <s v="Summers' Love, A Cute and Funny Cinderella Love Story"/>
    <s v="Laughter, tears and good times in the warm glow of Summer s Love. The perfect recipe for the winter blahs."/>
    <n v="500"/>
    <x v="369"/>
    <x v="2"/>
    <x v="0"/>
    <x v="0"/>
    <n v="1398876680"/>
    <n v="1396284680"/>
    <x v="778"/>
    <d v="2014-04-30T16:51:20"/>
    <n v="30"/>
    <b v="0"/>
    <n v="1"/>
    <n v="0.4"/>
    <n v="2"/>
    <b v="0"/>
    <s v="publishing/fiction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x v="402"/>
    <x v="2"/>
    <x v="0"/>
    <x v="0"/>
    <n v="1287115200"/>
    <n v="1284567905"/>
    <x v="779"/>
    <d v="2010-10-15T04:00:00"/>
    <n v="29.482581018513883"/>
    <b v="0"/>
    <n v="6"/>
    <n v="2.666666666666667"/>
    <n v="66.666666666666671"/>
    <b v="0"/>
    <s v="publishing/fiction"/>
    <x v="3"/>
    <x v="10"/>
  </r>
  <r>
    <n v="780"/>
    <s v="Wess Meets West - Press Our New Album on CD!"/>
    <s v="We are finishing up recording our new record and we would like help with its physical CD release."/>
    <n v="1000"/>
    <x v="578"/>
    <x v="0"/>
    <x v="0"/>
    <x v="0"/>
    <n v="1304439025"/>
    <n v="1301847025"/>
    <x v="780"/>
    <d v="2011-05-03T16:10:25"/>
    <n v="30"/>
    <b v="0"/>
    <n v="27"/>
    <n v="104"/>
    <n v="38.518518518518519"/>
    <b v="1"/>
    <s v="music/rock"/>
    <x v="4"/>
    <x v="11"/>
  </r>
  <r>
    <n v="781"/>
    <s v="Touring the United States This July"/>
    <s v="&quot;WE ARE ON A MISSION TO TOUR THE UNITED STATES NON-STOP. TO DO SO WE NEED TO PURCHASE A NEW VAN.&quot;"/>
    <n v="800"/>
    <x v="579"/>
    <x v="0"/>
    <x v="0"/>
    <x v="0"/>
    <n v="1370649674"/>
    <n v="1368057674"/>
    <x v="781"/>
    <d v="2013-06-08T00:01:14"/>
    <n v="30"/>
    <b v="0"/>
    <n v="25"/>
    <n v="133.15375"/>
    <n v="42.609200000000001"/>
    <b v="1"/>
    <s v="music/rock"/>
    <x v="4"/>
    <x v="11"/>
  </r>
  <r>
    <n v="782"/>
    <s v="Richie Ray finally records a new record!"/>
    <s v="After almost three years of being out of music, I've decided to finally make the solo record I've wanted to do for years."/>
    <n v="700"/>
    <x v="485"/>
    <x v="0"/>
    <x v="0"/>
    <x v="0"/>
    <n v="1345918302"/>
    <n v="1343326302"/>
    <x v="782"/>
    <d v="2012-08-25T18:11:42"/>
    <n v="30"/>
    <b v="0"/>
    <n v="14"/>
    <n v="100"/>
    <n v="50"/>
    <b v="1"/>
    <s v="music/rock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x v="580"/>
    <x v="0"/>
    <x v="0"/>
    <x v="0"/>
    <n v="1335564000"/>
    <n v="1332182049"/>
    <x v="783"/>
    <d v="2012-04-27T22:00:00"/>
    <n v="39.142951388887013"/>
    <b v="0"/>
    <n v="35"/>
    <n v="148.13333333333333"/>
    <n v="63.485714285714288"/>
    <b v="1"/>
    <s v="music/rock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x v="581"/>
    <x v="0"/>
    <x v="0"/>
    <x v="0"/>
    <n v="1395023719"/>
    <n v="1391571319"/>
    <x v="784"/>
    <d v="2014-03-17T02:35:19"/>
    <n v="39.958333333335759"/>
    <b v="0"/>
    <n v="10"/>
    <n v="102.49999999999999"/>
    <n v="102.5"/>
    <b v="1"/>
    <s v="music/rock"/>
    <x v="4"/>
    <x v="11"/>
  </r>
  <r>
    <n v="785"/>
    <s v="Treedom's NEW album fund!"/>
    <s v="Treedom wants to record a second album! We have a lot of new material, and we wanted to capture our new sound in a record for our fans."/>
    <n v="500"/>
    <x v="582"/>
    <x v="0"/>
    <x v="0"/>
    <x v="0"/>
    <n v="1362060915"/>
    <n v="1359468915"/>
    <x v="785"/>
    <d v="2013-02-28T14:15:15"/>
    <n v="30"/>
    <b v="0"/>
    <n v="29"/>
    <n v="180.62799999999999"/>
    <n v="31.142758620689655"/>
    <b v="1"/>
    <s v="music/rock"/>
    <x v="4"/>
    <x v="11"/>
  </r>
  <r>
    <n v="786"/>
    <s v="New Album: BRICK AND MORTAR. New Book: HITLESS WONDER."/>
    <s v="In June, Columbus rock veterans, Watershed, will release and tour behind a new album, BRICK AND MORTAR."/>
    <n v="5000"/>
    <x v="583"/>
    <x v="0"/>
    <x v="0"/>
    <x v="0"/>
    <n v="1336751220"/>
    <n v="1331774434"/>
    <x v="786"/>
    <d v="2012-05-11T15:47:00"/>
    <n v="57.601689814815472"/>
    <b v="0"/>
    <n v="44"/>
    <n v="142.79999999999998"/>
    <n v="162.27272727272728"/>
    <b v="1"/>
    <s v="music/rock"/>
    <x v="4"/>
    <x v="11"/>
  </r>
  <r>
    <n v="787"/>
    <s v="Mahayla CD Pressing"/>
    <s v="We've made our goal with your help. Thanks so much! This is a great time to pre-purchase the album and get some extra perks."/>
    <n v="1200"/>
    <x v="584"/>
    <x v="0"/>
    <x v="0"/>
    <x v="0"/>
    <n v="1383318226"/>
    <n v="1380726226"/>
    <x v="787"/>
    <d v="2013-11-01T15:03:46"/>
    <n v="30"/>
    <b v="0"/>
    <n v="17"/>
    <n v="114.16666666666666"/>
    <n v="80.588235294117652"/>
    <b v="1"/>
    <s v="music/rock"/>
    <x v="4"/>
    <x v="11"/>
  </r>
  <r>
    <n v="788"/>
    <s v="HELP UNRB GO ON TOUR!"/>
    <s v="With all of our money going towards our new full-length album and merch, we need your help so we don't end up stranded on tour."/>
    <n v="1000"/>
    <x v="585"/>
    <x v="0"/>
    <x v="0"/>
    <x v="0"/>
    <n v="1341633540"/>
    <n v="1338336588"/>
    <x v="788"/>
    <d v="2012-07-07T03:59:00"/>
    <n v="38.159166666671808"/>
    <b v="0"/>
    <n v="34"/>
    <n v="203.505"/>
    <n v="59.85441176470588"/>
    <b v="1"/>
    <s v="music/rock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x v="586"/>
    <x v="0"/>
    <x v="0"/>
    <x v="0"/>
    <n v="1358755140"/>
    <n v="1357187280"/>
    <x v="789"/>
    <d v="2013-01-21T07:59:00"/>
    <n v="18.146527777775191"/>
    <b v="0"/>
    <n v="14"/>
    <n v="109.41176470588236"/>
    <n v="132.85714285714286"/>
    <b v="1"/>
    <s v="music/rock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x v="587"/>
    <x v="0"/>
    <x v="0"/>
    <x v="0"/>
    <n v="1359680939"/>
    <n v="1357088939"/>
    <x v="790"/>
    <d v="2013-02-01T01:08:59"/>
    <n v="30"/>
    <b v="0"/>
    <n v="156"/>
    <n v="144.37459999999999"/>
    <n v="92.547820512820508"/>
    <b v="1"/>
    <s v="music/rock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x v="588"/>
    <x v="0"/>
    <x v="0"/>
    <x v="0"/>
    <n v="1384322340"/>
    <n v="1381430646"/>
    <x v="791"/>
    <d v="2013-11-13T05:59:00"/>
    <n v="33.468680555553874"/>
    <b v="0"/>
    <n v="128"/>
    <n v="103.86666666666666"/>
    <n v="60.859375"/>
    <b v="1"/>
    <s v="music/rock"/>
    <x v="4"/>
    <x v="11"/>
  </r>
  <r>
    <n v="792"/>
    <s v="&quot;Believable Lies&quot; - The Album"/>
    <s v="Rock n' Roll about the intersection of lies and belief: the Believable Lie."/>
    <n v="2500"/>
    <x v="589"/>
    <x v="0"/>
    <x v="0"/>
    <x v="0"/>
    <n v="1383861483"/>
    <n v="1381265883"/>
    <x v="792"/>
    <d v="2013-11-07T21:58:03"/>
    <n v="30.041666666664241"/>
    <b v="0"/>
    <n v="60"/>
    <n v="100.44440000000002"/>
    <n v="41.851833333333339"/>
    <b v="1"/>
    <s v="music/rock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x v="590"/>
    <x v="0"/>
    <x v="0"/>
    <x v="0"/>
    <n v="1372827540"/>
    <n v="1371491244"/>
    <x v="793"/>
    <d v="2013-07-03T04:59:00"/>
    <n v="15.466388888889924"/>
    <b v="0"/>
    <n v="32"/>
    <n v="102.77927272727271"/>
    <n v="88.325937499999995"/>
    <b v="1"/>
    <s v="music/rock"/>
    <x v="4"/>
    <x v="11"/>
  </r>
  <r>
    <n v="794"/>
    <s v="Begins Again"/>
    <s v="The Brian Davis Band is a group of friends that want to share their lives and experiences through music that connects with people."/>
    <n v="8000"/>
    <x v="591"/>
    <x v="0"/>
    <x v="0"/>
    <x v="0"/>
    <n v="1315242360"/>
    <n v="1310438737"/>
    <x v="794"/>
    <d v="2011-09-05T17:06:00"/>
    <n v="55.597488425926713"/>
    <b v="0"/>
    <n v="53"/>
    <n v="105.31250000000001"/>
    <n v="158.96226415094338"/>
    <b v="1"/>
    <s v="music/rock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x v="592"/>
    <x v="0"/>
    <x v="0"/>
    <x v="0"/>
    <n v="1333774740"/>
    <n v="1330094566"/>
    <x v="795"/>
    <d v="2012-04-07T04:59:00"/>
    <n v="42.594606481485243"/>
    <b v="0"/>
    <n v="184"/>
    <n v="111.78571428571429"/>
    <n v="85.054347826086953"/>
    <b v="1"/>
    <s v="music/rock"/>
    <x v="4"/>
    <x v="11"/>
  </r>
  <r>
    <n v="796"/>
    <s v="Madrone: New Album for 2013"/>
    <s v="Madrone is an independent band creating melodic, emotional, _x000a_alternative-rock needing your help to finish their new album."/>
    <n v="10000"/>
    <x v="593"/>
    <x v="0"/>
    <x v="0"/>
    <x v="0"/>
    <n v="1379279400"/>
    <n v="1376687485"/>
    <x v="796"/>
    <d v="2013-09-15T21:10:00"/>
    <n v="29.99901620370656"/>
    <b v="0"/>
    <n v="90"/>
    <n v="101.35000000000001"/>
    <n v="112.61111111111111"/>
    <b v="1"/>
    <s v="music/rock"/>
    <x v="4"/>
    <x v="11"/>
  </r>
  <r>
    <n v="797"/>
    <s v="Lust Control NEW CD!!!"/>
    <s v="Help Lust Control Kickstart their first cd in 20 years!!  To be mixed by Rocky Gray (Living Sacrifice, Soul Embraced, Evanescence)!!"/>
    <n v="3000"/>
    <x v="594"/>
    <x v="0"/>
    <x v="0"/>
    <x v="0"/>
    <n v="1335672000"/>
    <n v="1332978688"/>
    <x v="797"/>
    <d v="2012-04-29T04:00:00"/>
    <n v="31.172592592592991"/>
    <b v="0"/>
    <n v="71"/>
    <n v="107.53333333333333"/>
    <n v="45.436619718309856"/>
    <b v="1"/>
    <s v="music/rock"/>
    <x v="4"/>
    <x v="11"/>
  </r>
  <r>
    <n v="798"/>
    <s v="Eric Stuart Band 4 Song EP &quot;Character&quot;"/>
    <s v="We have some great new songs and want to record a special edition 4 song EP as our next Eric Stuart Band release"/>
    <n v="3500"/>
    <x v="595"/>
    <x v="0"/>
    <x v="0"/>
    <x v="0"/>
    <n v="1412086187"/>
    <n v="1409494187"/>
    <x v="798"/>
    <d v="2014-09-30T14:09:47"/>
    <n v="30"/>
    <b v="0"/>
    <n v="87"/>
    <n v="114.88571428571429"/>
    <n v="46.218390804597703"/>
    <b v="1"/>
    <s v="music/rock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x v="596"/>
    <x v="0"/>
    <x v="0"/>
    <x v="0"/>
    <n v="1335542446"/>
    <n v="1332950446"/>
    <x v="799"/>
    <d v="2012-04-27T16:00:46"/>
    <n v="30"/>
    <b v="0"/>
    <n v="28"/>
    <n v="100.02"/>
    <n v="178.60714285714286"/>
    <b v="1"/>
    <s v="music/rock"/>
    <x v="4"/>
    <x v="11"/>
  </r>
  <r>
    <n v="800"/>
    <s v="LF4 WildFire"/>
    <s v="Scotland's premier classic rock and metal festival, 3 days, 3-4 stages, family friendly,  for people of all ages"/>
    <n v="1500"/>
    <x v="597"/>
    <x v="0"/>
    <x v="1"/>
    <x v="1"/>
    <n v="1410431054"/>
    <n v="1407839054"/>
    <x v="800"/>
    <d v="2014-09-11T10:24:14"/>
    <n v="30"/>
    <b v="0"/>
    <n v="56"/>
    <n v="152.13333333333335"/>
    <n v="40.75"/>
    <b v="1"/>
    <s v="music/rock"/>
    <x v="4"/>
    <x v="11"/>
  </r>
  <r>
    <n v="801"/>
    <s v="SLUTEVER DO AMERICA TOUR"/>
    <s v="ALL WE WANT TO DO IS DRIVE AROUND AMERICA AND PLAY A BUNCH OF SHOWS, BUT WE DON'T HAVE ANY MONEY..."/>
    <n v="2000"/>
    <x v="598"/>
    <x v="0"/>
    <x v="0"/>
    <x v="0"/>
    <n v="1309547120"/>
    <n v="1306955120"/>
    <x v="801"/>
    <d v="2011-07-01T19:05:20"/>
    <n v="30"/>
    <b v="0"/>
    <n v="51"/>
    <n v="111.52149999999999"/>
    <n v="43.733921568627444"/>
    <b v="1"/>
    <s v="music/rock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x v="599"/>
    <x v="0"/>
    <x v="0"/>
    <x v="0"/>
    <n v="1347854700"/>
    <n v="1343867524"/>
    <x v="802"/>
    <d v="2012-09-17T04:05:00"/>
    <n v="46.147870370368764"/>
    <b v="0"/>
    <n v="75"/>
    <n v="101.33333333333334"/>
    <n v="81.066666666666663"/>
    <b v="1"/>
    <s v="music/rock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x v="600"/>
    <x v="0"/>
    <x v="0"/>
    <x v="0"/>
    <n v="1306630800"/>
    <n v="1304376478"/>
    <x v="803"/>
    <d v="2011-05-29T01:00:00"/>
    <n v="26.091689814813435"/>
    <b v="0"/>
    <n v="38"/>
    <n v="123.2608695652174"/>
    <n v="74.60526315789474"/>
    <b v="1"/>
    <s v="music/rock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x v="601"/>
    <x v="0"/>
    <x v="0"/>
    <x v="0"/>
    <n v="1311393540"/>
    <n v="1309919526"/>
    <x v="804"/>
    <d v="2011-07-23T03:59:00"/>
    <n v="17.060347222221026"/>
    <b v="0"/>
    <n v="18"/>
    <n v="100"/>
    <n v="305.55555555555554"/>
    <b v="1"/>
    <s v="music/rock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x v="602"/>
    <x v="0"/>
    <x v="0"/>
    <x v="0"/>
    <n v="1310857200"/>
    <n v="1306525512"/>
    <x v="805"/>
    <d v="2011-07-16T23:00:00"/>
    <n v="50.135277777779265"/>
    <b v="0"/>
    <n v="54"/>
    <n v="105"/>
    <n v="58.333333333333336"/>
    <b v="1"/>
    <s v="music/rock"/>
    <x v="4"/>
    <x v="11"/>
  </r>
  <r>
    <n v="806"/>
    <s v="Golden Animals NEW Album!"/>
    <s v="Help Golden Animals finish their NEW Album!"/>
    <n v="8000"/>
    <x v="603"/>
    <x v="0"/>
    <x v="0"/>
    <x v="0"/>
    <n v="1315413339"/>
    <n v="1312821339"/>
    <x v="806"/>
    <d v="2011-09-07T16:35:39"/>
    <n v="30"/>
    <b v="0"/>
    <n v="71"/>
    <n v="104.4375"/>
    <n v="117.67605633802818"/>
    <b v="1"/>
    <s v="music/rock"/>
    <x v="4"/>
    <x v="11"/>
  </r>
  <r>
    <n v="807"/>
    <s v="Sic Vita - New EP Release - 2017"/>
    <s v="Join the Sic Vita family and lend a hand as we create a new album!"/>
    <n v="4000"/>
    <x v="604"/>
    <x v="0"/>
    <x v="0"/>
    <x v="0"/>
    <n v="1488333600"/>
    <n v="1485270311"/>
    <x v="807"/>
    <d v="2017-03-01T02:00:00"/>
    <n v="35.454733796286746"/>
    <b v="0"/>
    <n v="57"/>
    <n v="105.125"/>
    <n v="73.771929824561397"/>
    <b v="1"/>
    <s v="music/rock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x v="605"/>
    <x v="0"/>
    <x v="5"/>
    <x v="5"/>
    <n v="1419224340"/>
    <n v="1416363886"/>
    <x v="808"/>
    <d v="2014-12-22T04:59:00"/>
    <n v="33.107106481482333"/>
    <b v="0"/>
    <n v="43"/>
    <n v="100"/>
    <n v="104.65116279069767"/>
    <b v="1"/>
    <s v="music/rock"/>
    <x v="4"/>
    <x v="11"/>
  </r>
  <r>
    <n v="809"/>
    <s v="Peter's New Album!!"/>
    <s v="Acknowledged songwriter looking to record album of new songs to secure a Publishing Contract"/>
    <n v="4000"/>
    <x v="606"/>
    <x v="0"/>
    <x v="0"/>
    <x v="0"/>
    <n v="1390161630"/>
    <n v="1387569630"/>
    <x v="809"/>
    <d v="2014-01-19T20:00:30"/>
    <n v="30"/>
    <b v="0"/>
    <n v="52"/>
    <n v="103.77499999999999"/>
    <n v="79.82692307692308"/>
    <b v="1"/>
    <s v="music/rock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x v="607"/>
    <x v="0"/>
    <x v="0"/>
    <x v="0"/>
    <n v="1346462462"/>
    <n v="1343870462"/>
    <x v="810"/>
    <d v="2012-09-01T01:21:02"/>
    <n v="30"/>
    <b v="0"/>
    <n v="27"/>
    <n v="105"/>
    <n v="58.333333333333336"/>
    <b v="1"/>
    <s v="music/rock"/>
    <x v="4"/>
    <x v="11"/>
  </r>
  <r>
    <n v="811"/>
    <s v="Love Water Tour"/>
    <s v="We need your financial support to cover the tour costs!  (Sound, lights, travel, stage design)"/>
    <n v="1000"/>
    <x v="578"/>
    <x v="0"/>
    <x v="0"/>
    <x v="0"/>
    <n v="1373475120"/>
    <n v="1371569202"/>
    <x v="811"/>
    <d v="2013-07-10T16:52:00"/>
    <n v="22.059236111112114"/>
    <b v="0"/>
    <n v="12"/>
    <n v="104"/>
    <n v="86.666666666666671"/>
    <b v="1"/>
    <s v="music/rock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x v="608"/>
    <x v="0"/>
    <x v="0"/>
    <x v="0"/>
    <n v="1362146280"/>
    <n v="1357604752"/>
    <x v="812"/>
    <d v="2013-03-01T13:58:00"/>
    <n v="52.56398148147855"/>
    <b v="0"/>
    <n v="33"/>
    <n v="151.83333333333334"/>
    <n v="27.606060606060606"/>
    <b v="1"/>
    <s v="music/rock"/>
    <x v="4"/>
    <x v="11"/>
  </r>
  <r>
    <n v="813"/>
    <s v="Rules of Civility and Decent Behavior"/>
    <s v="A pre order campaign to fund the pressing of our second full length vinyl LP"/>
    <n v="1500"/>
    <x v="609"/>
    <x v="0"/>
    <x v="0"/>
    <x v="0"/>
    <n v="1342825365"/>
    <n v="1340233365"/>
    <x v="813"/>
    <d v="2012-07-20T23:02:45"/>
    <n v="30"/>
    <b v="0"/>
    <n v="96"/>
    <n v="159.99600000000001"/>
    <n v="24.999375000000001"/>
    <b v="1"/>
    <s v="music/rock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x v="610"/>
    <x v="0"/>
    <x v="0"/>
    <x v="0"/>
    <n v="1306865040"/>
    <n v="1305568201"/>
    <x v="814"/>
    <d v="2011-05-31T18:04:00"/>
    <n v="15.00971064814803"/>
    <b v="0"/>
    <n v="28"/>
    <n v="127.3"/>
    <n v="45.464285714285715"/>
    <b v="1"/>
    <s v="music/rock"/>
    <x v="4"/>
    <x v="11"/>
  </r>
  <r>
    <n v="815"/>
    <s v="Some Late Help for The Early Reset"/>
    <s v="Be a part of helping The Early Reset finish their new 7 song EP."/>
    <n v="4000"/>
    <x v="611"/>
    <x v="0"/>
    <x v="0"/>
    <x v="0"/>
    <n v="1414879303"/>
    <n v="1412287303"/>
    <x v="815"/>
    <d v="2014-11-01T22:01:43"/>
    <n v="30"/>
    <b v="0"/>
    <n v="43"/>
    <n v="107"/>
    <n v="99.534883720930239"/>
    <b v="1"/>
    <s v="music/rock"/>
    <x v="4"/>
    <x v="11"/>
  </r>
  <r>
    <n v="816"/>
    <s v="Help Friends and Family Release Their Debut Album"/>
    <s v="Friends and Family have an album for you. They need your help to release it to the world."/>
    <n v="7000"/>
    <x v="612"/>
    <x v="0"/>
    <x v="0"/>
    <x v="0"/>
    <n v="1365489000"/>
    <n v="1362776043"/>
    <x v="816"/>
    <d v="2013-04-09T06:30:00"/>
    <n v="31.399965277778392"/>
    <b v="0"/>
    <n v="205"/>
    <n v="115.12214285714286"/>
    <n v="39.31"/>
    <b v="1"/>
    <s v="music/rock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x v="613"/>
    <x v="0"/>
    <x v="0"/>
    <x v="0"/>
    <n v="1331441940"/>
    <n v="1326810211"/>
    <x v="817"/>
    <d v="2012-03-11T04:59:00"/>
    <n v="53.60797453703708"/>
    <b v="0"/>
    <n v="23"/>
    <n v="137.11066666666665"/>
    <n v="89.419999999999987"/>
    <b v="1"/>
    <s v="music/rock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x v="614"/>
    <x v="0"/>
    <x v="0"/>
    <x v="0"/>
    <n v="1344358860"/>
    <n v="1343682681"/>
    <x v="818"/>
    <d v="2012-08-07T17:01:00"/>
    <n v="7.8261458333290648"/>
    <b v="0"/>
    <n v="19"/>
    <n v="155.71428571428572"/>
    <n v="28.684210526315791"/>
    <b v="1"/>
    <s v="music/rock"/>
    <x v="4"/>
    <x v="11"/>
  </r>
  <r>
    <n v="819"/>
    <s v="Winter Tour"/>
    <s v="We are touring the Southeast in support of our new EP"/>
    <n v="400"/>
    <x v="140"/>
    <x v="0"/>
    <x v="0"/>
    <x v="0"/>
    <n v="1387601040"/>
    <n v="1386806254"/>
    <x v="819"/>
    <d v="2013-12-21T04:44:00"/>
    <n v="9.1989120370417368"/>
    <b v="0"/>
    <n v="14"/>
    <n v="108.74999999999999"/>
    <n v="31.071428571428573"/>
    <b v="1"/>
    <s v="music/rock"/>
    <x v="4"/>
    <x v="11"/>
  </r>
  <r>
    <n v="820"/>
    <s v="Wyatt Lowe &amp; the Ottomatics Summer 2014 Tour!"/>
    <s v="Wyatt Lowe &amp; the Ottomatics will be hitting the road this June on a North and Southwest Summer 2014 tour!"/>
    <n v="2000"/>
    <x v="615"/>
    <x v="0"/>
    <x v="0"/>
    <x v="0"/>
    <n v="1402290000"/>
    <n v="1399666342"/>
    <x v="820"/>
    <d v="2014-06-09T05:00:00"/>
    <n v="30.366412037037662"/>
    <b v="0"/>
    <n v="38"/>
    <n v="134.05000000000001"/>
    <n v="70.55263157894737"/>
    <b v="1"/>
    <s v="music/rock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x v="616"/>
    <x v="0"/>
    <x v="0"/>
    <x v="0"/>
    <n v="1430712060"/>
    <n v="1427753265"/>
    <x v="821"/>
    <d v="2015-05-04T04:01:00"/>
    <n v="34.245312499995634"/>
    <b v="0"/>
    <n v="78"/>
    <n v="100"/>
    <n v="224.12820512820514"/>
    <b v="1"/>
    <s v="music/rock"/>
    <x v="4"/>
    <x v="11"/>
  </r>
  <r>
    <n v="822"/>
    <s v="Soul Easy - Making music for our friends."/>
    <s v="Soul Easy recording our first full length CD.  Inspired by lots of friends and lots of good times."/>
    <n v="3000"/>
    <x v="617"/>
    <x v="0"/>
    <x v="0"/>
    <x v="0"/>
    <n v="1349477050"/>
    <n v="1346885050"/>
    <x v="822"/>
    <d v="2012-10-05T22:44:10"/>
    <n v="30"/>
    <b v="0"/>
    <n v="69"/>
    <n v="119.16666666666667"/>
    <n v="51.811594202898547"/>
    <b v="1"/>
    <s v="music/rock"/>
    <x v="4"/>
    <x v="11"/>
  </r>
  <r>
    <n v="823"/>
    <s v="Debut Album"/>
    <s v="Eyes For Fire is finally ready to release their Debut Album but we need YOU to help us put the final touches on it."/>
    <n v="800"/>
    <x v="618"/>
    <x v="0"/>
    <x v="0"/>
    <x v="0"/>
    <n v="1427062852"/>
    <n v="1424474452"/>
    <x v="823"/>
    <d v="2015-03-22T22:20:52"/>
    <n v="29.958333333335759"/>
    <b v="0"/>
    <n v="33"/>
    <n v="179.5"/>
    <n v="43.515151515151516"/>
    <b v="1"/>
    <s v="music/rock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x v="619"/>
    <x v="0"/>
    <x v="0"/>
    <x v="0"/>
    <n v="1271573940"/>
    <n v="1268459318"/>
    <x v="824"/>
    <d v="2010-04-18T06:59:00"/>
    <n v="36.048865740740439"/>
    <b v="0"/>
    <n v="54"/>
    <n v="134.38124999999999"/>
    <n v="39.816666666666663"/>
    <b v="1"/>
    <s v="music/rock"/>
    <x v="4"/>
    <x v="11"/>
  </r>
  <r>
    <n v="825"/>
    <s v="KILL FREEMAN"/>
    <s v="Kickstarting Kill Freeman independently. Help fund the New Record, Video and Live Shows."/>
    <n v="12500"/>
    <x v="620"/>
    <x v="0"/>
    <x v="0"/>
    <x v="0"/>
    <n v="1351495284"/>
    <n v="1349335284"/>
    <x v="825"/>
    <d v="2012-10-29T07:21:24"/>
    <n v="25"/>
    <b v="0"/>
    <n v="99"/>
    <n v="100.43200000000002"/>
    <n v="126.8080808080808"/>
    <b v="1"/>
    <s v="music/rock"/>
    <x v="4"/>
    <x v="11"/>
  </r>
  <r>
    <n v="826"/>
    <s v="Protect The Dream Debut Album"/>
    <s v="Protect The Dream is preparing to record their debut album 8 years in the making. Lets make it happen Kickstarter!"/>
    <n v="5500"/>
    <x v="621"/>
    <x v="0"/>
    <x v="0"/>
    <x v="0"/>
    <n v="1332719730"/>
    <n v="1330908930"/>
    <x v="826"/>
    <d v="2012-03-25T23:55:30"/>
    <n v="20.958333333328483"/>
    <b v="0"/>
    <n v="49"/>
    <n v="101.45454545454547"/>
    <n v="113.87755102040816"/>
    <b v="1"/>
    <s v="music/rock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x v="622"/>
    <x v="0"/>
    <x v="0"/>
    <x v="0"/>
    <n v="1329248940"/>
    <n v="1326972107"/>
    <x v="827"/>
    <d v="2012-02-14T19:49:00"/>
    <n v="26.352233796293149"/>
    <b v="0"/>
    <n v="11"/>
    <n v="103.33333333333334"/>
    <n v="28.181818181818183"/>
    <b v="1"/>
    <s v="music/rock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x v="623"/>
    <x v="0"/>
    <x v="0"/>
    <x v="0"/>
    <n v="1340641440"/>
    <n v="1339549982"/>
    <x v="828"/>
    <d v="2012-06-25T16:24:00"/>
    <n v="12.632615740738402"/>
    <b v="0"/>
    <n v="38"/>
    <n v="107"/>
    <n v="36.60526315789474"/>
    <b v="1"/>
    <s v="music/rock"/>
    <x v="4"/>
    <x v="11"/>
  </r>
  <r>
    <n v="829"/>
    <s v="Monk"/>
    <s v="We are a band from South East London- each member is19 years OA. We have been together for two years. Taking pride in making good music"/>
    <n v="500"/>
    <x v="624"/>
    <x v="0"/>
    <x v="1"/>
    <x v="1"/>
    <n v="1468437240"/>
    <n v="1463253240"/>
    <x v="829"/>
    <d v="2016-07-13T19:14:00"/>
    <n v="60"/>
    <b v="0"/>
    <n v="16"/>
    <n v="104"/>
    <n v="32.5"/>
    <b v="1"/>
    <s v="music/rock"/>
    <x v="4"/>
    <x v="11"/>
  </r>
  <r>
    <n v="830"/>
    <s v="Dark Disco Club's new album"/>
    <s v="We're making a high energy, fist pumpin', pelvis-thrusting new Rock n Roll album and we'd love for you to be a part of it."/>
    <n v="1800"/>
    <x v="625"/>
    <x v="0"/>
    <x v="0"/>
    <x v="0"/>
    <n v="1363952225"/>
    <n v="1361363825"/>
    <x v="830"/>
    <d v="2013-03-22T11:37:05"/>
    <n v="29.958333333328483"/>
    <b v="0"/>
    <n v="32"/>
    <n v="107.83333333333334"/>
    <n v="60.65625"/>
    <b v="1"/>
    <s v="music/rock"/>
    <x v="4"/>
    <x v="11"/>
  </r>
  <r>
    <n v="831"/>
    <s v="Let The 7Horse Run!"/>
    <s v="7Horse is a new band with a self-funded album and a show they want to rock in your town!"/>
    <n v="1500"/>
    <x v="98"/>
    <x v="0"/>
    <x v="0"/>
    <x v="0"/>
    <n v="1335540694"/>
    <n v="1332948694"/>
    <x v="831"/>
    <d v="2012-04-27T15:31:34"/>
    <n v="30"/>
    <b v="0"/>
    <n v="20"/>
    <n v="233.33333333333334"/>
    <n v="175"/>
    <b v="1"/>
    <s v="music/rock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x v="626"/>
    <x v="0"/>
    <x v="0"/>
    <x v="0"/>
    <n v="1327133580"/>
    <n v="1321978335"/>
    <x v="832"/>
    <d v="2012-01-21T08:13:00"/>
    <n v="59.66718750000291"/>
    <b v="0"/>
    <n v="154"/>
    <n v="100.60706666666665"/>
    <n v="97.993896103896105"/>
    <b v="1"/>
    <s v="music/rock"/>
    <x v="4"/>
    <x v="11"/>
  </r>
  <r>
    <n v="833"/>
    <s v="Ragman Rolls"/>
    <s v="This is an American rock album."/>
    <n v="6000"/>
    <x v="627"/>
    <x v="0"/>
    <x v="0"/>
    <x v="0"/>
    <n v="1397941475"/>
    <n v="1395349475"/>
    <x v="833"/>
    <d v="2014-04-19T21:04:35"/>
    <n v="30"/>
    <b v="0"/>
    <n v="41"/>
    <n v="101.66666666666666"/>
    <n v="148.78048780487805"/>
    <b v="1"/>
    <s v="music/rock"/>
    <x v="4"/>
    <x v="11"/>
  </r>
  <r>
    <n v="834"/>
    <s v="VANS Warped Tour or BUST!"/>
    <s v="We were selected out of 4,000 bands to play on VANS Warped Tour! Amazing opportunity, but touring costs $$$!  We REALLY need your help!"/>
    <n v="5500"/>
    <x v="628"/>
    <x v="0"/>
    <x v="0"/>
    <x v="0"/>
    <n v="1372651140"/>
    <n v="1369770292"/>
    <x v="834"/>
    <d v="2013-07-01T03:59:00"/>
    <n v="33.343148148152977"/>
    <b v="0"/>
    <n v="75"/>
    <n v="131.0181818181818"/>
    <n v="96.08"/>
    <b v="1"/>
    <s v="music/rock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x v="629"/>
    <x v="0"/>
    <x v="0"/>
    <x v="0"/>
    <n v="1337396400"/>
    <n v="1333709958"/>
    <x v="835"/>
    <d v="2012-05-19T03:00:00"/>
    <n v="42.667152777779847"/>
    <b v="0"/>
    <n v="40"/>
    <n v="117.25000000000001"/>
    <n v="58.625"/>
    <b v="1"/>
    <s v="music/rock"/>
    <x v="4"/>
    <x v="11"/>
  </r>
  <r>
    <n v="836"/>
    <s v="DESMADRE Full Album + Press Kit"/>
    <s v="An album you can bring home to mom."/>
    <n v="5000"/>
    <x v="630"/>
    <x v="0"/>
    <x v="0"/>
    <x v="0"/>
    <n v="1381108918"/>
    <n v="1378516918"/>
    <x v="836"/>
    <d v="2013-10-07T01:21:58"/>
    <n v="30"/>
    <b v="0"/>
    <n v="46"/>
    <n v="100.93039999999999"/>
    <n v="109.70695652173914"/>
    <b v="1"/>
    <s v="music/rock"/>
    <x v="4"/>
    <x v="11"/>
  </r>
  <r>
    <n v="837"/>
    <s v="Take 147 - Nothin' to Lose CD Project"/>
    <s v="Take 147 is currently in the process of recording the debut album called, &quot;Nothin' to Lose&quot;."/>
    <n v="2500"/>
    <x v="631"/>
    <x v="0"/>
    <x v="0"/>
    <x v="0"/>
    <n v="1398988662"/>
    <n v="1396396662"/>
    <x v="837"/>
    <d v="2014-05-01T23:57:42"/>
    <n v="30"/>
    <b v="0"/>
    <n v="62"/>
    <n v="121.8"/>
    <n v="49.112903225806448"/>
    <b v="1"/>
    <s v="music/rock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x v="632"/>
    <x v="0"/>
    <x v="0"/>
    <x v="0"/>
    <n v="1326835985"/>
    <n v="1324243985"/>
    <x v="838"/>
    <d v="2012-01-17T21:33:05"/>
    <n v="30"/>
    <b v="0"/>
    <n v="61"/>
    <n v="145.4"/>
    <n v="47.672131147540981"/>
    <b v="1"/>
    <s v="music/rock"/>
    <x v="4"/>
    <x v="11"/>
  </r>
  <r>
    <n v="839"/>
    <s v="The Waffle Stompers - We'll Never Die"/>
    <s v="The Waffle Stompers need your support to keep doing what we love--go on tour, make music and music videos."/>
    <n v="5000"/>
    <x v="633"/>
    <x v="0"/>
    <x v="0"/>
    <x v="0"/>
    <n v="1348337956"/>
    <n v="1345745956"/>
    <x v="839"/>
    <d v="2012-09-22T18:19:16"/>
    <n v="30"/>
    <b v="0"/>
    <n v="96"/>
    <n v="116.61660000000001"/>
    <n v="60.737812499999997"/>
    <b v="1"/>
    <s v="music/rock"/>
    <x v="4"/>
    <x v="11"/>
  </r>
  <r>
    <n v="840"/>
    <s v="Carl King's New Album: Grand Architects Of The Universe"/>
    <s v="Carl King / Sir Millard Mulch / Dr. Zoltan Ã˜belisk is making a new 45-minute instrumental sci-fi album!"/>
    <n v="10000"/>
    <x v="634"/>
    <x v="0"/>
    <x v="0"/>
    <x v="0"/>
    <n v="1474694787"/>
    <n v="1472102787"/>
    <x v="840"/>
    <d v="2016-09-24T05:26:27"/>
    <n v="30"/>
    <b v="0"/>
    <n v="190"/>
    <n v="120.4166"/>
    <n v="63.37715789473684"/>
    <b v="1"/>
    <s v="music/metal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x v="635"/>
    <x v="0"/>
    <x v="0"/>
    <x v="0"/>
    <n v="1415653663"/>
    <n v="1413058063"/>
    <x v="841"/>
    <d v="2014-11-10T21:07:43"/>
    <n v="30.041666666664241"/>
    <b v="1"/>
    <n v="94"/>
    <n v="101.32000000000001"/>
    <n v="53.893617021276597"/>
    <b v="1"/>
    <s v="music/metal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x v="636"/>
    <x v="0"/>
    <x v="5"/>
    <x v="5"/>
    <n v="1381723140"/>
    <n v="1378735983"/>
    <x v="842"/>
    <d v="2013-10-14T03:59:00"/>
    <n v="34.573576388887886"/>
    <b v="1"/>
    <n v="39"/>
    <n v="104.32"/>
    <n v="66.871794871794876"/>
    <b v="1"/>
    <s v="music/metal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x v="637"/>
    <x v="0"/>
    <x v="0"/>
    <x v="0"/>
    <n v="1481184000"/>
    <n v="1479708680"/>
    <x v="843"/>
    <d v="2016-12-08T08:00:00"/>
    <n v="17.075462962959136"/>
    <b v="0"/>
    <n v="127"/>
    <n v="267.13333333333333"/>
    <n v="63.102362204724407"/>
    <b v="1"/>
    <s v="music/metal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x v="638"/>
    <x v="0"/>
    <x v="0"/>
    <x v="0"/>
    <n v="1414817940"/>
    <n v="1411489552"/>
    <x v="844"/>
    <d v="2014-11-01T04:59:00"/>
    <n v="38.523009259261016"/>
    <b v="1"/>
    <n v="159"/>
    <n v="194.13333333333333"/>
    <n v="36.628930817610062"/>
    <b v="1"/>
    <s v="music/metal"/>
    <x v="4"/>
    <x v="12"/>
  </r>
  <r>
    <n v="845"/>
    <s v="Shadow and Steel: The new album from Master Sword"/>
    <s v="Help Legend of Zelda tribute band Master Sword complete their latest heavy metal album: Shadow and Steel!"/>
    <n v="5000"/>
    <x v="639"/>
    <x v="0"/>
    <x v="0"/>
    <x v="0"/>
    <n v="1473047940"/>
    <n v="1469595396"/>
    <x v="845"/>
    <d v="2016-09-05T03:59:00"/>
    <n v="39.960000000006403"/>
    <b v="0"/>
    <n v="177"/>
    <n v="120.3802"/>
    <n v="34.005706214689269"/>
    <b v="1"/>
    <s v="music/metal"/>
    <x v="4"/>
    <x v="12"/>
  </r>
  <r>
    <n v="846"/>
    <s v="CURVE: The debut album from Miroist needs awesome merch"/>
    <s v="Pre-order and help me fund new merchandise so we can make the album release something amazing."/>
    <n v="1100"/>
    <x v="640"/>
    <x v="0"/>
    <x v="1"/>
    <x v="1"/>
    <n v="1394460000"/>
    <n v="1393233855"/>
    <x v="846"/>
    <d v="2014-03-10T14:00:00"/>
    <n v="14.191493055557657"/>
    <b v="0"/>
    <n v="47"/>
    <n v="122.00090909090908"/>
    <n v="28.553404255319148"/>
    <b v="1"/>
    <s v="music/metal"/>
    <x v="4"/>
    <x v="12"/>
  </r>
  <r>
    <n v="847"/>
    <s v="CENTROPYMUSIC"/>
    <s v="MUSIC WITH MEANING!  MUSIC THAT MATTERS!!!"/>
    <n v="10"/>
    <x v="115"/>
    <x v="0"/>
    <x v="0"/>
    <x v="0"/>
    <n v="1436555376"/>
    <n v="1433963376"/>
    <x v="847"/>
    <d v="2015-07-10T19:09:36"/>
    <n v="30"/>
    <b v="0"/>
    <n v="1"/>
    <n v="100"/>
    <n v="10"/>
    <b v="1"/>
    <s v="music/metal"/>
    <x v="4"/>
    <x v="12"/>
  </r>
  <r>
    <n v="848"/>
    <s v="God Am"/>
    <s v="God Am, a Grunge/Doom metal band, who have been trying to fund the production of our EP to bring you a unique aural assault."/>
    <n v="300"/>
    <x v="452"/>
    <x v="0"/>
    <x v="0"/>
    <x v="0"/>
    <n v="1429038033"/>
    <n v="1426446033"/>
    <x v="848"/>
    <d v="2015-04-14T19:00:33"/>
    <n v="30"/>
    <b v="0"/>
    <n v="16"/>
    <n v="100"/>
    <n v="18.75"/>
    <b v="1"/>
    <s v="music/metal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x v="641"/>
    <x v="0"/>
    <x v="0"/>
    <x v="0"/>
    <n v="1426473264"/>
    <n v="1424057664"/>
    <x v="849"/>
    <d v="2015-03-16T02:34:24"/>
    <n v="27.958333333335759"/>
    <b v="0"/>
    <n v="115"/>
    <n v="119.9"/>
    <n v="41.704347826086959"/>
    <b v="1"/>
    <s v="music/metal"/>
    <x v="4"/>
    <x v="12"/>
  </r>
  <r>
    <n v="850"/>
    <s v="Yet Further: Sioum's Second Full-Length Album"/>
    <s v="Help Chicago-based instrumental group Sioum complete the production of their 2nd full-length album."/>
    <n v="4000"/>
    <x v="642"/>
    <x v="0"/>
    <x v="0"/>
    <x v="0"/>
    <n v="1461560340"/>
    <n v="1458762717"/>
    <x v="850"/>
    <d v="2016-04-25T04:59:00"/>
    <n v="32.379895833328192"/>
    <b v="0"/>
    <n v="133"/>
    <n v="155.17499999999998"/>
    <n v="46.669172932330824"/>
    <b v="1"/>
    <s v="music/metal"/>
    <x v="4"/>
    <x v="12"/>
  </r>
  <r>
    <n v="851"/>
    <s v="M.F.Crew, 1er Album &quot;First Ride&quot;"/>
    <s v="Salut, nous c'est M.F.Crew, on a besoin de vous pour produire notre premier album &quot;First Ride&quot; ! :)"/>
    <n v="2000"/>
    <x v="643"/>
    <x v="0"/>
    <x v="6"/>
    <x v="3"/>
    <n v="1469994300"/>
    <n v="1464815253"/>
    <x v="851"/>
    <d v="2016-07-31T19:45:00"/>
    <n v="59.942673611119972"/>
    <b v="0"/>
    <n v="70"/>
    <n v="130.44999999999999"/>
    <n v="37.271428571428572"/>
    <b v="1"/>
    <s v="music/metal"/>
    <x v="4"/>
    <x v="12"/>
  </r>
  <r>
    <n v="852"/>
    <s v="Covers Album - Limited Vinyl Pressing"/>
    <s v="Limited edition 2x12&quot; vinyl pressing of our latest album &quot;Who Do You Think We Are?&quot;"/>
    <n v="3500"/>
    <x v="644"/>
    <x v="0"/>
    <x v="0"/>
    <x v="0"/>
    <n v="1477342800"/>
    <n v="1476386395"/>
    <x v="852"/>
    <d v="2016-10-24T21:00:00"/>
    <n v="11.069502314814599"/>
    <b v="0"/>
    <n v="62"/>
    <n v="104.97142857142859"/>
    <n v="59.258064516129032"/>
    <b v="1"/>
    <s v="music/metal"/>
    <x v="4"/>
    <x v="12"/>
  </r>
  <r>
    <n v="853"/>
    <s v="sloggoth"/>
    <s v="Help release a CD of sloggoth's first album &quot;sloggoth&quot;.  All contributors of $5 or more get a CD when the goal is met!"/>
    <n v="300"/>
    <x v="452"/>
    <x v="0"/>
    <x v="0"/>
    <x v="0"/>
    <n v="1424116709"/>
    <n v="1421524709"/>
    <x v="853"/>
    <d v="2015-02-16T19:58:29"/>
    <n v="30"/>
    <b v="0"/>
    <n v="10"/>
    <n v="100"/>
    <n v="30"/>
    <b v="1"/>
    <s v="music/metal"/>
    <x v="4"/>
    <x v="12"/>
  </r>
  <r>
    <n v="854"/>
    <s v="Westfield Massacre - Sophomore Album &amp; Tour"/>
    <s v="Writing and Recording Sophomore record, and funding Tour to support Spring 2017 album release."/>
    <n v="27800"/>
    <x v="645"/>
    <x v="0"/>
    <x v="0"/>
    <x v="0"/>
    <n v="1482901546"/>
    <n v="1480309546"/>
    <x v="854"/>
    <d v="2016-12-28T05:05:46"/>
    <n v="30"/>
    <b v="0"/>
    <n v="499"/>
    <n v="118.2205035971223"/>
    <n v="65.8623246492986"/>
    <b v="1"/>
    <s v="music/metal"/>
    <x v="4"/>
    <x v="12"/>
  </r>
  <r>
    <n v="855"/>
    <s v="AtteroTerra's Sophomore Album - Pray for Apocalypse"/>
    <s v="AtteroTerra's &quot;Pray for Apocalypse&quot; is fully completed, and only being held up by funding."/>
    <n v="1450"/>
    <x v="646"/>
    <x v="0"/>
    <x v="0"/>
    <x v="0"/>
    <n v="1469329217"/>
    <n v="1466737217"/>
    <x v="855"/>
    <d v="2016-07-24T03:00:17"/>
    <n v="30"/>
    <b v="0"/>
    <n v="47"/>
    <n v="103.44827586206897"/>
    <n v="31.914893617021278"/>
    <b v="1"/>
    <s v="music/metal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x v="614"/>
    <x v="0"/>
    <x v="12"/>
    <x v="3"/>
    <n v="1477422000"/>
    <n v="1472282956"/>
    <x v="856"/>
    <d v="2016-10-25T19:00:00"/>
    <n v="59.479675925933407"/>
    <b v="0"/>
    <n v="28"/>
    <n v="218.00000000000003"/>
    <n v="19.464285714285715"/>
    <b v="1"/>
    <s v="music/metal"/>
    <x v="4"/>
    <x v="12"/>
  </r>
  <r>
    <n v="857"/>
    <s v="A Reason To Breathe - DEBUT ALBUM"/>
    <s v="Modern Post-Hardcore/Electro music (Hardstyle, EDM, Trap, Dubstep, Dembow, House)."/>
    <n v="1200"/>
    <x v="647"/>
    <x v="0"/>
    <x v="3"/>
    <x v="3"/>
    <n v="1448463431"/>
    <n v="1444831031"/>
    <x v="857"/>
    <d v="2015-11-25T14:57:11"/>
    <n v="42.041666666671517"/>
    <b v="0"/>
    <n v="24"/>
    <n v="100"/>
    <n v="50"/>
    <b v="1"/>
    <s v="music/metal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x v="648"/>
    <x v="0"/>
    <x v="1"/>
    <x v="1"/>
    <n v="1429138740"/>
    <n v="1426528418"/>
    <x v="858"/>
    <d v="2015-04-15T22:59:00"/>
    <n v="30.212060185185692"/>
    <b v="0"/>
    <n v="76"/>
    <n v="144.00583333333333"/>
    <n v="22.737763157894737"/>
    <b v="1"/>
    <s v="music/metal"/>
    <x v="4"/>
    <x v="12"/>
  </r>
  <r>
    <n v="859"/>
    <s v="Rise With Us Campaign"/>
    <s v="We are heading to the studio to create our second album and we want you to be right there with us!"/>
    <n v="4000"/>
    <x v="649"/>
    <x v="0"/>
    <x v="0"/>
    <x v="0"/>
    <n v="1433376000"/>
    <n v="1430768468"/>
    <x v="859"/>
    <d v="2015-06-04T00:00:00"/>
    <n v="30.17976851851563"/>
    <b v="0"/>
    <n v="98"/>
    <n v="104.67500000000001"/>
    <n v="42.724489795918366"/>
    <b v="1"/>
    <s v="music/metal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x v="650"/>
    <x v="2"/>
    <x v="0"/>
    <x v="0"/>
    <n v="1385123713"/>
    <n v="1382528113"/>
    <x v="860"/>
    <d v="2013-11-22T12:35:13"/>
    <n v="30.041666666664241"/>
    <b v="0"/>
    <n v="48"/>
    <n v="18.142857142857142"/>
    <n v="52.916666666666664"/>
    <b v="0"/>
    <s v="music/jazz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x v="462"/>
    <x v="2"/>
    <x v="0"/>
    <x v="0"/>
    <n v="1474067404"/>
    <n v="1471475404"/>
    <x v="861"/>
    <d v="2016-09-16T23:10:04"/>
    <n v="30"/>
    <b v="0"/>
    <n v="2"/>
    <n v="2.2444444444444445"/>
    <n v="50.5"/>
    <b v="0"/>
    <s v="music/jazz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x v="575"/>
    <x v="2"/>
    <x v="1"/>
    <x v="1"/>
    <n v="1384179548"/>
    <n v="1381583948"/>
    <x v="862"/>
    <d v="2013-11-11T14:19:08"/>
    <n v="30.041666666671517"/>
    <b v="0"/>
    <n v="4"/>
    <n v="0.33999999999999997"/>
    <n v="42.5"/>
    <b v="0"/>
    <s v="music/jazz"/>
    <x v="4"/>
    <x v="13"/>
  </r>
  <r>
    <n v="863"/>
    <s v="Help Fund Jason's Debut Jazz CD &quot;Exodus&quot;"/>
    <s v="I'm making the move from a side man in local groups to the leader with this debut jazz CD project."/>
    <n v="2000"/>
    <x v="456"/>
    <x v="2"/>
    <x v="0"/>
    <x v="0"/>
    <n v="1329014966"/>
    <n v="1326422966"/>
    <x v="863"/>
    <d v="2012-02-12T02:49:26"/>
    <n v="30"/>
    <b v="0"/>
    <n v="5"/>
    <n v="4.5"/>
    <n v="18"/>
    <b v="0"/>
    <s v="music/jazz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x v="651"/>
    <x v="2"/>
    <x v="0"/>
    <x v="0"/>
    <n v="1381917540"/>
    <n v="1379990038"/>
    <x v="864"/>
    <d v="2013-10-16T09:59:00"/>
    <n v="22.309050925927295"/>
    <b v="0"/>
    <n v="79"/>
    <n v="41.53846153846154"/>
    <n v="34.177215189873415"/>
    <b v="0"/>
    <s v="music/jazz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x v="372"/>
    <x v="2"/>
    <x v="0"/>
    <x v="0"/>
    <n v="1358361197"/>
    <n v="1353177197"/>
    <x v="865"/>
    <d v="2013-01-16T18:33:17"/>
    <n v="60"/>
    <b v="0"/>
    <n v="2"/>
    <n v="2.0454545454545454"/>
    <n v="22.5"/>
    <b v="0"/>
    <s v="music/jazz"/>
    <x v="4"/>
    <x v="13"/>
  </r>
  <r>
    <n v="866"/>
    <s v="California Dreamin' Tour 2015"/>
    <s v="Drivetime heads to Cali for summer tour supported by @Smoothjazz.com &amp; @JJZPhilly  #Spaghettini #The Roxy"/>
    <n v="3500"/>
    <x v="141"/>
    <x v="2"/>
    <x v="0"/>
    <x v="0"/>
    <n v="1425136200"/>
    <n v="1421853518"/>
    <x v="866"/>
    <d v="2015-02-28T15:10:00"/>
    <n v="37.9940046296324"/>
    <b v="0"/>
    <n v="11"/>
    <n v="18.285714285714285"/>
    <n v="58.18181818181818"/>
    <b v="0"/>
    <s v="music/jazz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x v="652"/>
    <x v="2"/>
    <x v="0"/>
    <x v="0"/>
    <n v="1259643540"/>
    <n v="1254450706"/>
    <x v="867"/>
    <d v="2009-12-01T04:59:00"/>
    <n v="60.102245370369928"/>
    <b v="0"/>
    <n v="11"/>
    <n v="24.02"/>
    <n v="109.18181818181819"/>
    <b v="0"/>
    <s v="music/jazz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x v="155"/>
    <x v="2"/>
    <x v="0"/>
    <x v="0"/>
    <n v="1389055198"/>
    <n v="1386463198"/>
    <x v="868"/>
    <d v="2014-01-07T00:39:58"/>
    <n v="30"/>
    <b v="0"/>
    <n v="1"/>
    <n v="0.1111111111111111"/>
    <n v="50"/>
    <b v="0"/>
    <s v="music/jazz"/>
    <x v="4"/>
    <x v="13"/>
  </r>
  <r>
    <n v="869"/>
    <s v="Live DVD Concert by Twice As Good"/>
    <s v="The band Twice As Good wants to create and distribute a DVD of their live concert performance. This amazing band needs to be seen!"/>
    <n v="8800"/>
    <x v="578"/>
    <x v="2"/>
    <x v="0"/>
    <x v="0"/>
    <n v="1365448657"/>
    <n v="1362860257"/>
    <x v="869"/>
    <d v="2013-04-08T19:17:37"/>
    <n v="29.958333333328483"/>
    <b v="0"/>
    <n v="3"/>
    <n v="11.818181818181818"/>
    <n v="346.66666666666669"/>
    <b v="0"/>
    <s v="music/jazz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x v="653"/>
    <x v="2"/>
    <x v="1"/>
    <x v="1"/>
    <n v="1377995523"/>
    <n v="1375403523"/>
    <x v="870"/>
    <d v="2013-09-01T00:32:03"/>
    <n v="30"/>
    <b v="0"/>
    <n v="5"/>
    <n v="0.31"/>
    <n v="12.4"/>
    <b v="0"/>
    <s v="music/jazz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x v="144"/>
    <x v="2"/>
    <x v="0"/>
    <x v="0"/>
    <n v="1385735295"/>
    <n v="1383139695"/>
    <x v="871"/>
    <d v="2013-11-29T14:28:15"/>
    <n v="30.041666666664241"/>
    <b v="0"/>
    <n v="12"/>
    <n v="5.416666666666667"/>
    <n v="27.083333333333332"/>
    <b v="0"/>
    <s v="music/jazz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x v="654"/>
    <x v="2"/>
    <x v="0"/>
    <x v="0"/>
    <n v="1299786527"/>
    <n v="1295898527"/>
    <x v="872"/>
    <d v="2011-03-10T19:48:47"/>
    <n v="45"/>
    <b v="0"/>
    <n v="2"/>
    <n v="0.8125"/>
    <n v="32.5"/>
    <b v="0"/>
    <s v="music/jazz"/>
    <x v="4"/>
    <x v="13"/>
  </r>
  <r>
    <n v="873"/>
    <s v="The Dreamer-An Original Jazz CD"/>
    <s v="Fall in love with &quot;The Dreamer&quot;, new original music from trumpeter Freddie Dunn!"/>
    <n v="3500"/>
    <x v="372"/>
    <x v="2"/>
    <x v="0"/>
    <x v="0"/>
    <n v="1352610040"/>
    <n v="1349150440"/>
    <x v="873"/>
    <d v="2012-11-11T05:00:40"/>
    <n v="40.041666666664241"/>
    <b v="0"/>
    <n v="5"/>
    <n v="1.2857142857142856"/>
    <n v="9"/>
    <b v="0"/>
    <s v="music/jazz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x v="655"/>
    <x v="2"/>
    <x v="0"/>
    <x v="0"/>
    <n v="1367676034"/>
    <n v="1365084034"/>
    <x v="874"/>
    <d v="2013-05-04T14:00:34"/>
    <n v="30"/>
    <b v="0"/>
    <n v="21"/>
    <n v="24.333333333333336"/>
    <n v="34.761904761904759"/>
    <b v="0"/>
    <s v="music/jazz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x v="117"/>
    <x v="2"/>
    <x v="0"/>
    <x v="0"/>
    <n v="1442856131"/>
    <n v="1441128131"/>
    <x v="875"/>
    <d v="2015-09-21T17:22:11"/>
    <n v="20"/>
    <b v="0"/>
    <n v="0"/>
    <n v="0"/>
    <e v="#DIV/0!"/>
    <b v="0"/>
    <s v="music/jazz"/>
    <x v="4"/>
    <x v="13"/>
  </r>
  <r>
    <n v="876"/>
    <s v="Sound Of Dobells"/>
    <s v="What was the greatest record shop ever?  DOBELLS!"/>
    <n v="3152"/>
    <x v="656"/>
    <x v="2"/>
    <x v="1"/>
    <x v="1"/>
    <n v="1359978927"/>
    <n v="1357127727"/>
    <x v="876"/>
    <d v="2013-02-04T11:55:27"/>
    <n v="33"/>
    <b v="0"/>
    <n v="45"/>
    <n v="40.799492385786799"/>
    <n v="28.577777777777779"/>
    <b v="0"/>
    <s v="music/jazz"/>
    <x v="4"/>
    <x v="13"/>
  </r>
  <r>
    <n v="877"/>
    <s v="A Saxidentals Music Video!!!"/>
    <s v="The Saxidentals are a Laie, HI based saxophone quartet. We have been playing gigs all around Laie and would love to make a music video!"/>
    <n v="2000"/>
    <x v="77"/>
    <x v="2"/>
    <x v="0"/>
    <x v="0"/>
    <n v="1387479360"/>
    <n v="1384887360"/>
    <x v="877"/>
    <d v="2013-12-19T18:56:00"/>
    <n v="30"/>
    <b v="0"/>
    <n v="29"/>
    <n v="67.55"/>
    <n v="46.586206896551722"/>
    <b v="0"/>
    <s v="music/jazz"/>
    <x v="4"/>
    <x v="13"/>
  </r>
  <r>
    <n v="878"/>
    <s v="Justin Cron's Sax Debut Album"/>
    <s v="Join in and help me make my first jazz album. I would really like to make a Christmas album and a smooth jazz CD. Want a FREE CD?"/>
    <n v="5000"/>
    <x v="654"/>
    <x v="2"/>
    <x v="0"/>
    <x v="0"/>
    <n v="1293082524"/>
    <n v="1290490524"/>
    <x v="878"/>
    <d v="2010-12-23T05:35:24"/>
    <n v="30"/>
    <b v="0"/>
    <n v="2"/>
    <n v="1.3"/>
    <n v="32.5"/>
    <b v="0"/>
    <s v="music/jazz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x v="657"/>
    <x v="2"/>
    <x v="0"/>
    <x v="0"/>
    <n v="1338321305"/>
    <n v="1336506905"/>
    <x v="879"/>
    <d v="2012-05-29T19:55:05"/>
    <n v="21"/>
    <b v="0"/>
    <n v="30"/>
    <n v="30.666666666666664"/>
    <n v="21.466666666666665"/>
    <b v="0"/>
    <s v="music/jazz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x v="658"/>
    <x v="2"/>
    <x v="0"/>
    <x v="0"/>
    <n v="1351582938"/>
    <n v="1348731738"/>
    <x v="880"/>
    <d v="2012-10-30T07:42:18"/>
    <n v="33"/>
    <b v="0"/>
    <n v="8"/>
    <n v="2.9894179894179893"/>
    <n v="14.125"/>
    <b v="0"/>
    <s v="music/indie rock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x v="134"/>
    <x v="2"/>
    <x v="0"/>
    <x v="0"/>
    <n v="1326520886"/>
    <n v="1322632886"/>
    <x v="881"/>
    <d v="2012-01-14T06:01:26"/>
    <n v="45"/>
    <b v="0"/>
    <n v="1"/>
    <n v="0.8"/>
    <n v="30"/>
    <b v="0"/>
    <s v="music/indie rock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x v="659"/>
    <x v="2"/>
    <x v="0"/>
    <x v="0"/>
    <n v="1315341550"/>
    <n v="1312490350"/>
    <x v="882"/>
    <d v="2011-09-06T20:39:10"/>
    <n v="33"/>
    <b v="0"/>
    <n v="14"/>
    <n v="20.133333333333333"/>
    <n v="21.571428571428573"/>
    <b v="0"/>
    <s v="music/indie rock"/>
    <x v="4"/>
    <x v="14"/>
  </r>
  <r>
    <n v="883"/>
    <s v="Dana Lawrence Music NEW EP"/>
    <s v="Seeking supporters to help me break the 15 year streak since my last record.  Dana Lawrence Music is ready to go back into the studio!"/>
    <n v="5000"/>
    <x v="660"/>
    <x v="2"/>
    <x v="0"/>
    <x v="0"/>
    <n v="1456957635"/>
    <n v="1451773635"/>
    <x v="883"/>
    <d v="2016-03-02T22:27:15"/>
    <n v="60"/>
    <b v="0"/>
    <n v="24"/>
    <n v="40.020000000000003"/>
    <n v="83.375"/>
    <b v="0"/>
    <s v="music/indie rock"/>
    <x v="4"/>
    <x v="14"/>
  </r>
  <r>
    <n v="884"/>
    <s v="Angwish &quot;I Wanna Be Your Monkey&quot; Music Video"/>
    <s v="We need to hire an animal trainer to have a chimpanzee actor perform in our music video with us!"/>
    <n v="2000"/>
    <x v="170"/>
    <x v="2"/>
    <x v="0"/>
    <x v="0"/>
    <n v="1336789860"/>
    <n v="1331666146"/>
    <x v="884"/>
    <d v="2012-05-12T02:31:00"/>
    <n v="59.302245370374294"/>
    <b v="0"/>
    <n v="2"/>
    <n v="1"/>
    <n v="10"/>
    <b v="0"/>
    <s v="music/indie rock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x v="661"/>
    <x v="2"/>
    <x v="0"/>
    <x v="0"/>
    <n v="1483137311"/>
    <n v="1481322911"/>
    <x v="885"/>
    <d v="2016-12-30T22:35:11"/>
    <n v="21"/>
    <b v="0"/>
    <n v="21"/>
    <n v="75"/>
    <n v="35.714285714285715"/>
    <b v="0"/>
    <s v="music/indie rock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x v="82"/>
    <x v="2"/>
    <x v="0"/>
    <x v="0"/>
    <n v="1473972813"/>
    <n v="1471812813"/>
    <x v="886"/>
    <d v="2016-09-15T20:53:33"/>
    <n v="25"/>
    <b v="0"/>
    <n v="7"/>
    <n v="41"/>
    <n v="29.285714285714285"/>
    <b v="0"/>
    <s v="music/indie rock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x v="117"/>
    <x v="2"/>
    <x v="0"/>
    <x v="0"/>
    <n v="1338159655"/>
    <n v="1335567655"/>
    <x v="887"/>
    <d v="2012-05-27T23:00:55"/>
    <n v="30"/>
    <b v="0"/>
    <n v="0"/>
    <n v="0"/>
    <e v="#DIV/0!"/>
    <b v="0"/>
    <s v="music/indie rock"/>
    <x v="4"/>
    <x v="14"/>
  </r>
  <r>
    <n v="888"/>
    <s v="Ginger Binge's first album"/>
    <s v="Support Ginger Binge sounds. We're an independent 'cosmic Americana' band. We love to play music for you. We are grateful for your help"/>
    <n v="1000"/>
    <x v="662"/>
    <x v="2"/>
    <x v="0"/>
    <x v="0"/>
    <n v="1314856800"/>
    <n v="1311789885"/>
    <x v="888"/>
    <d v="2011-09-01T06:00:00"/>
    <n v="35.496701388889051"/>
    <b v="0"/>
    <n v="4"/>
    <n v="7.1999999999999993"/>
    <n v="18"/>
    <b v="0"/>
    <s v="music/indie rock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x v="663"/>
    <x v="2"/>
    <x v="0"/>
    <x v="0"/>
    <n v="1412534943"/>
    <n v="1409942943"/>
    <x v="889"/>
    <d v="2014-10-05T18:49:03"/>
    <n v="30"/>
    <b v="0"/>
    <n v="32"/>
    <n v="9.4412800000000008"/>
    <n v="73.760000000000005"/>
    <b v="0"/>
    <s v="music/indie rock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x v="366"/>
    <x v="2"/>
    <x v="0"/>
    <x v="0"/>
    <n v="1385055979"/>
    <n v="1382460379"/>
    <x v="890"/>
    <d v="2013-11-21T17:46:19"/>
    <n v="30.041666666664241"/>
    <b v="0"/>
    <n v="4"/>
    <n v="4.1666666666666661"/>
    <n v="31.25"/>
    <b v="0"/>
    <s v="music/indie rock"/>
    <x v="4"/>
    <x v="14"/>
  </r>
  <r>
    <n v="891"/>
    <s v="Den-Mate: New EP and Tour"/>
    <s v="Along with a new EP production and release, it's time to bring Den-Mate, LIVE, to a location near you - East Coast and Beyond!"/>
    <n v="8000"/>
    <x v="92"/>
    <x v="2"/>
    <x v="0"/>
    <x v="0"/>
    <n v="1408581930"/>
    <n v="1405989930"/>
    <x v="891"/>
    <d v="2014-08-21T00:45:30"/>
    <n v="30"/>
    <b v="0"/>
    <n v="9"/>
    <n v="3.25"/>
    <n v="28.888888888888889"/>
    <b v="0"/>
    <s v="music/indie rock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x v="664"/>
    <x v="2"/>
    <x v="0"/>
    <x v="0"/>
    <n v="1280635200"/>
    <n v="1273121283"/>
    <x v="892"/>
    <d v="2010-08-01T04:00:00"/>
    <n v="86.966631944444089"/>
    <b v="0"/>
    <n v="17"/>
    <n v="40.75"/>
    <n v="143.8235294117647"/>
    <b v="0"/>
    <s v="music/indie rock"/>
    <x v="4"/>
    <x v="14"/>
  </r>
  <r>
    <n v="893"/>
    <s v="The Big Band Theory Music Festival"/>
    <s v="The Philly music scene is full of amazing talent. This annual music festival is to celebrate those gems within that scene!"/>
    <n v="2000"/>
    <x v="148"/>
    <x v="2"/>
    <x v="0"/>
    <x v="0"/>
    <n v="1427920363"/>
    <n v="1425331963"/>
    <x v="893"/>
    <d v="2015-04-01T20:32:43"/>
    <n v="29.958333333335759"/>
    <b v="0"/>
    <n v="5"/>
    <n v="10"/>
    <n v="40"/>
    <b v="0"/>
    <s v="music/indie rock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x v="665"/>
    <x v="2"/>
    <x v="0"/>
    <x v="0"/>
    <n v="1465169610"/>
    <n v="1462577610"/>
    <x v="894"/>
    <d v="2016-06-05T23:33:30"/>
    <n v="30"/>
    <b v="0"/>
    <n v="53"/>
    <n v="39.17"/>
    <n v="147.81132075471697"/>
    <b v="0"/>
    <s v="music/indie rock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x v="666"/>
    <x v="2"/>
    <x v="0"/>
    <x v="0"/>
    <n v="1287975829"/>
    <n v="1284087829"/>
    <x v="895"/>
    <d v="2010-10-25T03:03:49"/>
    <n v="45"/>
    <b v="0"/>
    <n v="7"/>
    <n v="2.4375"/>
    <n v="27.857142857142858"/>
    <b v="0"/>
    <s v="music/indie rock"/>
    <x v="4"/>
    <x v="14"/>
  </r>
  <r>
    <n v="896"/>
    <s v="Hardsoul Poets New Album!"/>
    <s v="The people have spoken...the stars have aligned...Hardsoul Poets are making a new record and we want our fans on the front lines."/>
    <n v="8000"/>
    <x v="667"/>
    <x v="2"/>
    <x v="0"/>
    <x v="0"/>
    <n v="1440734400"/>
    <n v="1438549026"/>
    <x v="896"/>
    <d v="2015-08-28T04:00:00"/>
    <n v="25.29368055555824"/>
    <b v="0"/>
    <n v="72"/>
    <n v="40"/>
    <n v="44.444444444444443"/>
    <b v="0"/>
    <s v="music/indie rock"/>
    <x v="4"/>
    <x v="14"/>
  </r>
  <r>
    <n v="897"/>
    <s v="Park XXVII Album Release"/>
    <s v="Park XXVII is putting together an album of up and coming Georgia bands. We need money to fund the recording/production costs of this cd"/>
    <n v="3000"/>
    <x v="117"/>
    <x v="2"/>
    <x v="0"/>
    <x v="0"/>
    <n v="1354123908"/>
    <n v="1351528308"/>
    <x v="897"/>
    <d v="2012-11-28T17:31:48"/>
    <n v="30.041666666664241"/>
    <b v="0"/>
    <n v="0"/>
    <n v="0"/>
    <e v="#DIV/0!"/>
    <b v="0"/>
    <s v="music/indie rock"/>
    <x v="4"/>
    <x v="14"/>
  </r>
  <r>
    <n v="898"/>
    <s v="Foundations: 12 Songs in 2012"/>
    <s v="For each month in 2012, Sonnet will be releasing a Jesus-celebrating, grave-shattering, ear-tickling, mind-provoking song!"/>
    <n v="2500"/>
    <x v="119"/>
    <x v="2"/>
    <x v="0"/>
    <x v="0"/>
    <n v="1326651110"/>
    <n v="1322763110"/>
    <x v="898"/>
    <d v="2012-01-15T18:11:50"/>
    <n v="45"/>
    <b v="0"/>
    <n v="2"/>
    <n v="2.8000000000000003"/>
    <n v="35"/>
    <b v="0"/>
    <s v="music/indie rock"/>
    <x v="4"/>
    <x v="14"/>
  </r>
  <r>
    <n v="899"/>
    <s v="Lets get 48/14 pressed!!!"/>
    <s v="Lets get 48/14 pressed and in your cd players,ipods,blogs, and facebook status'. Lets get it everywhere!"/>
    <n v="750"/>
    <x v="668"/>
    <x v="2"/>
    <x v="0"/>
    <x v="0"/>
    <n v="1306549362"/>
    <n v="1302661362"/>
    <x v="899"/>
    <d v="2011-05-28T02:22:42"/>
    <n v="45"/>
    <b v="0"/>
    <n v="8"/>
    <n v="37.333333333333336"/>
    <n v="35"/>
    <b v="0"/>
    <s v="music/indie rock"/>
    <x v="4"/>
    <x v="14"/>
  </r>
  <r>
    <n v="900"/>
    <s v="Project Revive: Protecting the Creative Impulse"/>
    <s v="With Project Revive, I aim to protect and nurture the creative impulse through music."/>
    <n v="5000"/>
    <x v="577"/>
    <x v="2"/>
    <x v="0"/>
    <x v="0"/>
    <n v="1459365802"/>
    <n v="1456777402"/>
    <x v="900"/>
    <d v="2016-03-30T19:23:22"/>
    <n v="29.958333333328483"/>
    <b v="0"/>
    <n v="2"/>
    <n v="0.42"/>
    <n v="10.5"/>
    <b v="0"/>
    <s v="music/jazz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x v="117"/>
    <x v="2"/>
    <x v="0"/>
    <x v="0"/>
    <n v="1276024260"/>
    <n v="1272050914"/>
    <x v="901"/>
    <d v="2010-06-08T19:11:00"/>
    <n v="45.987800925926422"/>
    <b v="0"/>
    <n v="0"/>
    <n v="0"/>
    <e v="#DIV/0!"/>
    <b v="0"/>
    <s v="music/jazz"/>
    <x v="4"/>
    <x v="13"/>
  </r>
  <r>
    <n v="902"/>
    <s v="MISTER BROWN"/>
    <s v="I'VE STARTED A BRAND NEW ALBUM THAT WILL FEATURE ACID JAZZ, FUNK, ROCK, AND DANCE WITH THE PROMISE OF TOURING NEXT YEAR IN THE USA"/>
    <n v="30000"/>
    <x v="456"/>
    <x v="2"/>
    <x v="0"/>
    <x v="0"/>
    <n v="1409412600"/>
    <n v="1404947422"/>
    <x v="902"/>
    <d v="2014-08-30T15:30:00"/>
    <n v="51.680300925931078"/>
    <b v="0"/>
    <n v="3"/>
    <n v="0.3"/>
    <n v="30"/>
    <b v="0"/>
    <s v="music/jazz"/>
    <x v="4"/>
    <x v="13"/>
  </r>
  <r>
    <n v="903"/>
    <s v="U City Jazz Festival, St. Louis, MO"/>
    <s v="The U City Jazz Festival is offered for free to the community and features the best jazz talent from the midwest."/>
    <n v="5000"/>
    <x v="669"/>
    <x v="2"/>
    <x v="0"/>
    <x v="0"/>
    <n v="1348367100"/>
    <n v="1346180780"/>
    <x v="903"/>
    <d v="2012-09-23T02:25:00"/>
    <n v="25.304629629630654"/>
    <b v="0"/>
    <n v="4"/>
    <n v="3.2"/>
    <n v="40"/>
    <b v="0"/>
    <s v="music/jazz"/>
    <x v="4"/>
    <x v="13"/>
  </r>
  <r>
    <n v="904"/>
    <s v="The Woodlands Jazz Fest"/>
    <s v="Support the preservation of Jazz and help us become a national Jazz Festival with the best music, food, and fun for all ages!"/>
    <n v="50000"/>
    <x v="118"/>
    <x v="2"/>
    <x v="0"/>
    <x v="0"/>
    <n v="1451786137"/>
    <n v="1449194137"/>
    <x v="904"/>
    <d v="2016-01-03T01:55:37"/>
    <n v="30"/>
    <b v="0"/>
    <n v="3"/>
    <n v="0.30199999999999999"/>
    <n v="50.333333333333336"/>
    <b v="0"/>
    <s v="music/jazz"/>
    <x v="4"/>
    <x v="13"/>
  </r>
  <r>
    <n v="905"/>
    <s v="Jazz For Everyone!"/>
    <s v="Working hard to get into the studio to record, produce, and edit my break out CD. I hope to realize my vision!"/>
    <n v="6500"/>
    <x v="670"/>
    <x v="2"/>
    <x v="0"/>
    <x v="0"/>
    <n v="1295847926"/>
    <n v="1290663926"/>
    <x v="905"/>
    <d v="2011-01-24T05:45:26"/>
    <n v="60"/>
    <b v="0"/>
    <n v="6"/>
    <n v="3.0153846153846153"/>
    <n v="32.666666666666664"/>
    <b v="0"/>
    <s v="music/jazz"/>
    <x v="4"/>
    <x v="13"/>
  </r>
  <r>
    <n v="906"/>
    <s v="24th Music Presents Channeling Motown (Live)"/>
    <s v="The DMV's most respected saxophonist pay tribute to Motown."/>
    <n v="15000"/>
    <x v="117"/>
    <x v="2"/>
    <x v="0"/>
    <x v="0"/>
    <n v="1394681590"/>
    <n v="1392093190"/>
    <x v="906"/>
    <d v="2014-03-13T03:33:10"/>
    <n v="29.958333333335759"/>
    <b v="0"/>
    <n v="0"/>
    <n v="0"/>
    <e v="#DIV/0!"/>
    <b v="0"/>
    <s v="music/jazz"/>
    <x v="4"/>
    <x v="13"/>
  </r>
  <r>
    <n v="907"/>
    <s v="Greg Chambers Saxophone CD"/>
    <s v="Greg Chambers' self-titled CD needs support for post production, replication, and promotion."/>
    <n v="2900"/>
    <x v="117"/>
    <x v="2"/>
    <x v="0"/>
    <x v="0"/>
    <n v="1315715823"/>
    <n v="1313123823"/>
    <x v="907"/>
    <d v="2011-09-11T04:37:03"/>
    <n v="30"/>
    <b v="0"/>
    <n v="0"/>
    <n v="0"/>
    <e v="#DIV/0!"/>
    <b v="0"/>
    <s v="music/jazz"/>
    <x v="4"/>
    <x v="13"/>
  </r>
  <r>
    <n v="908"/>
    <s v="Help Tony Copeland and get free cd's and mp3's"/>
    <s v="This project is designed to help protect the environment by using Eco-friendly product packaging."/>
    <n v="2500"/>
    <x v="117"/>
    <x v="2"/>
    <x v="0"/>
    <x v="0"/>
    <n v="1280206740"/>
    <n v="1276283655"/>
    <x v="908"/>
    <d v="2010-07-27T04:59:00"/>
    <n v="45.406076388891961"/>
    <b v="0"/>
    <n v="0"/>
    <n v="0"/>
    <e v="#DIV/0!"/>
    <b v="0"/>
    <s v="music/jazz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x v="624"/>
    <x v="2"/>
    <x v="0"/>
    <x v="0"/>
    <n v="1343016000"/>
    <n v="1340296440"/>
    <x v="909"/>
    <d v="2012-07-23T04:00:00"/>
    <n v="31.476388888884685"/>
    <b v="0"/>
    <n v="8"/>
    <n v="3.25"/>
    <n v="65"/>
    <b v="0"/>
    <s v="music/jazz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x v="430"/>
    <x v="2"/>
    <x v="1"/>
    <x v="1"/>
    <n v="1488546319"/>
    <n v="1483362319"/>
    <x v="910"/>
    <d v="2017-03-03T13:05:19"/>
    <n v="60"/>
    <b v="0"/>
    <n v="5"/>
    <n v="22.363636363636363"/>
    <n v="24.6"/>
    <b v="0"/>
    <s v="music/jazz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x v="117"/>
    <x v="2"/>
    <x v="0"/>
    <x v="0"/>
    <n v="1390522045"/>
    <n v="1388707645"/>
    <x v="911"/>
    <d v="2014-01-24T00:07:25"/>
    <n v="21"/>
    <b v="0"/>
    <n v="0"/>
    <n v="0"/>
    <e v="#DIV/0!"/>
    <b v="0"/>
    <s v="music/jazz"/>
    <x v="4"/>
    <x v="13"/>
  </r>
  <r>
    <n v="912"/>
    <s v="Triad a new album by James Murrell"/>
    <s v="My new album will be called Triad, an album of original music performed by me &amp; guest musical artists."/>
    <n v="3500"/>
    <x v="134"/>
    <x v="2"/>
    <x v="0"/>
    <x v="0"/>
    <n v="1355197047"/>
    <n v="1350009447"/>
    <x v="912"/>
    <d v="2012-12-11T03:37:27"/>
    <n v="60.041666666664241"/>
    <b v="0"/>
    <n v="2"/>
    <n v="0.85714285714285721"/>
    <n v="15"/>
    <b v="0"/>
    <s v="music/jazz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x v="671"/>
    <x v="2"/>
    <x v="0"/>
    <x v="0"/>
    <n v="1336188019"/>
    <n v="1333596019"/>
    <x v="913"/>
    <d v="2012-05-05T03:20:19"/>
    <n v="30"/>
    <b v="0"/>
    <n v="24"/>
    <n v="6.6066666666666665"/>
    <n v="82.583333333333329"/>
    <b v="0"/>
    <s v="music/jazz"/>
    <x v="4"/>
    <x v="13"/>
  </r>
  <r>
    <n v="914"/>
    <s v="Soul Of Man Video Project"/>
    <s v="This project is for the making of a music video. All funds will go towards production costs for this event only."/>
    <n v="1500"/>
    <x v="117"/>
    <x v="2"/>
    <x v="0"/>
    <x v="0"/>
    <n v="1345918747"/>
    <n v="1343326747"/>
    <x v="914"/>
    <d v="2012-08-25T18:19:07"/>
    <n v="30"/>
    <b v="0"/>
    <n v="0"/>
    <n v="0"/>
    <e v="#DIV/0!"/>
    <b v="0"/>
    <s v="music/jazz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x v="672"/>
    <x v="2"/>
    <x v="0"/>
    <x v="0"/>
    <n v="1330577940"/>
    <n v="1327853914"/>
    <x v="915"/>
    <d v="2012-03-01T04:59:00"/>
    <n v="31.528078703704523"/>
    <b v="0"/>
    <n v="9"/>
    <n v="5.7692307692307692"/>
    <n v="41.666666666666664"/>
    <b v="0"/>
    <s v="music/jazz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x v="117"/>
    <x v="2"/>
    <x v="0"/>
    <x v="0"/>
    <n v="1287723600"/>
    <n v="1284409734"/>
    <x v="916"/>
    <d v="2010-10-22T05:00:00"/>
    <n v="38.354930555557075"/>
    <b v="0"/>
    <n v="0"/>
    <n v="0"/>
    <e v="#DIV/0!"/>
    <b v="0"/>
    <s v="music/jazz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x v="134"/>
    <x v="2"/>
    <x v="0"/>
    <x v="0"/>
    <n v="1405305000"/>
    <n v="1402612730"/>
    <x v="917"/>
    <d v="2014-07-14T02:30:00"/>
    <n v="31.160532407404389"/>
    <b v="0"/>
    <n v="1"/>
    <n v="0.6"/>
    <n v="30"/>
    <b v="0"/>
    <s v="music/jazz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x v="670"/>
    <x v="2"/>
    <x v="1"/>
    <x v="1"/>
    <n v="1417474761"/>
    <n v="1414879161"/>
    <x v="918"/>
    <d v="2014-12-01T22:59:21"/>
    <n v="30.041666666664241"/>
    <b v="0"/>
    <n v="10"/>
    <n v="5.0256410256410255"/>
    <n v="19.600000000000001"/>
    <b v="0"/>
    <s v="music/jazz"/>
    <x v="4"/>
    <x v="13"/>
  </r>
  <r>
    <n v="919"/>
    <s v="Jazz CD:  Out of The Blue"/>
    <s v="Cool jazz with a New Orleans flavor."/>
    <n v="20000"/>
    <x v="173"/>
    <x v="2"/>
    <x v="0"/>
    <x v="0"/>
    <n v="1355930645"/>
    <n v="1352906645"/>
    <x v="919"/>
    <d v="2012-12-19T15:24:05"/>
    <n v="35"/>
    <b v="0"/>
    <n v="1"/>
    <n v="0.5"/>
    <n v="100"/>
    <b v="0"/>
    <s v="music/jazz"/>
    <x v="4"/>
    <x v="13"/>
  </r>
  <r>
    <n v="920"/>
    <s v="MIAMI JAZZ PROJECT: TEST OF TIME RECORDING"/>
    <s v="Miami club band records powerhouse fusion album. You don't have to be a musician to understand the sound of jazz."/>
    <n v="5500"/>
    <x v="117"/>
    <x v="2"/>
    <x v="0"/>
    <x v="0"/>
    <n v="1384448822"/>
    <n v="1381853222"/>
    <x v="920"/>
    <d v="2013-11-14T17:07:02"/>
    <n v="30.041666666664241"/>
    <b v="0"/>
    <n v="0"/>
    <n v="0"/>
    <e v="#DIV/0!"/>
    <b v="0"/>
    <s v="music/jazz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x v="673"/>
    <x v="2"/>
    <x v="0"/>
    <x v="0"/>
    <n v="1323666376"/>
    <n v="1320033976"/>
    <x v="921"/>
    <d v="2011-12-12T05:06:16"/>
    <n v="42.041666666671517"/>
    <b v="0"/>
    <n v="20"/>
    <n v="30.9"/>
    <n v="231.75"/>
    <b v="0"/>
    <s v="music/jazz"/>
    <x v="4"/>
    <x v="13"/>
  </r>
  <r>
    <n v="922"/>
    <s v="THE JOEY MORANT PROJECT:   JAZZIFIED R'nB"/>
    <s v="Our goal is to help educate the world about jazz and its components; how it relates to love, romance, and success."/>
    <n v="27000"/>
    <x v="674"/>
    <x v="2"/>
    <x v="0"/>
    <x v="0"/>
    <n v="1412167393"/>
    <n v="1409143393"/>
    <x v="922"/>
    <d v="2014-10-01T12:43:13"/>
    <n v="35"/>
    <b v="0"/>
    <n v="30"/>
    <n v="21.037037037037038"/>
    <n v="189.33333333333334"/>
    <b v="0"/>
    <s v="music/jazz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x v="675"/>
    <x v="2"/>
    <x v="0"/>
    <x v="0"/>
    <n v="1416614523"/>
    <n v="1414018923"/>
    <x v="923"/>
    <d v="2014-11-22T00:02:03"/>
    <n v="30.041666666671517"/>
    <b v="0"/>
    <n v="6"/>
    <n v="2.1999999999999997"/>
    <n v="55"/>
    <b v="0"/>
    <s v="music/jazz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x v="676"/>
    <x v="2"/>
    <x v="0"/>
    <x v="0"/>
    <n v="1360795069"/>
    <n v="1358203069"/>
    <x v="924"/>
    <d v="2013-02-13T22:37:49"/>
    <n v="30"/>
    <b v="0"/>
    <n v="15"/>
    <n v="10.9"/>
    <n v="21.8"/>
    <b v="0"/>
    <s v="music/jazz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x v="669"/>
    <x v="2"/>
    <x v="0"/>
    <x v="0"/>
    <n v="1385590111"/>
    <n v="1382994511"/>
    <x v="925"/>
    <d v="2013-11-27T22:08:31"/>
    <n v="30.041666666664241"/>
    <b v="0"/>
    <n v="5"/>
    <n v="2.666666666666667"/>
    <n v="32"/>
    <b v="0"/>
    <s v="music/jazz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x v="117"/>
    <x v="2"/>
    <x v="0"/>
    <x v="0"/>
    <n v="1278628800"/>
    <n v="1276043330"/>
    <x v="926"/>
    <d v="2010-07-08T22:40:00"/>
    <n v="29.924421296294895"/>
    <b v="0"/>
    <n v="0"/>
    <n v="0"/>
    <e v="#DIV/0!"/>
    <b v="0"/>
    <s v="music/jazz"/>
    <x v="4"/>
    <x v="13"/>
  </r>
  <r>
    <n v="927"/>
    <s v="JETRO DA SILVA FUNK PROJECT"/>
    <s v="Studio CD/DVD Solo project of Pianist &amp; Keyboardist Jetro da Silva"/>
    <n v="20000"/>
    <x v="117"/>
    <x v="2"/>
    <x v="0"/>
    <x v="0"/>
    <n v="1337024695"/>
    <n v="1334432695"/>
    <x v="927"/>
    <d v="2012-05-14T19:44:55"/>
    <n v="30"/>
    <b v="0"/>
    <n v="0"/>
    <n v="0"/>
    <e v="#DIV/0!"/>
    <b v="0"/>
    <s v="music/jazz"/>
    <x v="4"/>
    <x v="13"/>
  </r>
  <r>
    <n v="928"/>
    <s v="In a Jazzy Motown"/>
    <s v="A real Motown Backup singer on 22 gold and platinum albums headlines her own Jazz CD of Motown songs."/>
    <n v="14500"/>
    <x v="607"/>
    <x v="2"/>
    <x v="0"/>
    <x v="0"/>
    <n v="1353196800"/>
    <n v="1348864913"/>
    <x v="928"/>
    <d v="2012-11-18T00:00:00"/>
    <n v="50.137581018519995"/>
    <b v="0"/>
    <n v="28"/>
    <n v="10.86206896551724"/>
    <n v="56.25"/>
    <b v="0"/>
    <s v="music/jazz"/>
    <x v="4"/>
    <x v="13"/>
  </r>
  <r>
    <n v="929"/>
    <s v="EXPERIMENTAL JAZZ STUDIO RECORDING"/>
    <s v="I am searching for monetary funding to go into a good recording studio and record experimental intuitive improv jazz."/>
    <n v="500"/>
    <x v="117"/>
    <x v="2"/>
    <x v="0"/>
    <x v="0"/>
    <n v="1333946569"/>
    <n v="1331358169"/>
    <x v="929"/>
    <d v="2012-04-09T04:42:49"/>
    <n v="29.958333333335759"/>
    <b v="0"/>
    <n v="0"/>
    <n v="0"/>
    <e v="#DIV/0!"/>
    <b v="0"/>
    <s v="music/jazz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x v="154"/>
    <x v="2"/>
    <x v="0"/>
    <x v="0"/>
    <n v="1277501520"/>
    <n v="1273874306"/>
    <x v="930"/>
    <d v="2010-06-25T21:32:00"/>
    <n v="41.981643518520286"/>
    <b v="0"/>
    <n v="5"/>
    <n v="38.333333333333336"/>
    <n v="69"/>
    <b v="0"/>
    <s v="music/jazz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x v="449"/>
    <x v="2"/>
    <x v="1"/>
    <x v="1"/>
    <n v="1395007200"/>
    <n v="1392021502"/>
    <x v="931"/>
    <d v="2014-03-16T22:00:00"/>
    <n v="34.556689814809943"/>
    <b v="0"/>
    <n v="7"/>
    <n v="6.5500000000000007"/>
    <n v="18.714285714285715"/>
    <b v="0"/>
    <s v="music/jazz"/>
    <x v="4"/>
    <x v="13"/>
  </r>
  <r>
    <n v="932"/>
    <s v="Mandy Harvey Christmas Album"/>
    <s v="Help me to create my 3rd album, a Christmas CD with 16 Holiday/Original favorites!"/>
    <n v="9500"/>
    <x v="677"/>
    <x v="2"/>
    <x v="0"/>
    <x v="0"/>
    <n v="1363990545"/>
    <n v="1360106145"/>
    <x v="932"/>
    <d v="2013-03-22T22:15:45"/>
    <n v="44.958333333335759"/>
    <b v="0"/>
    <n v="30"/>
    <n v="14.536842105263158"/>
    <n v="46.033333333333331"/>
    <b v="0"/>
    <s v="music/jazz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x v="678"/>
    <x v="2"/>
    <x v="0"/>
    <x v="0"/>
    <n v="1399867409"/>
    <n v="1394683409"/>
    <x v="933"/>
    <d v="2014-05-12T04:03:29"/>
    <n v="60"/>
    <b v="0"/>
    <n v="2"/>
    <n v="6"/>
    <n v="60"/>
    <b v="0"/>
    <s v="music/jazz"/>
    <x v="4"/>
    <x v="13"/>
  </r>
  <r>
    <n v="934"/>
    <s v="Kyle Krysa debut EP Ground Effect"/>
    <s v="Ground Effect is my first solo EP project intended to help promote Fusion and creative music music in Saskatchewan and Canada."/>
    <n v="5000"/>
    <x v="679"/>
    <x v="2"/>
    <x v="5"/>
    <x v="5"/>
    <n v="1399183200"/>
    <n v="1396633284"/>
    <x v="934"/>
    <d v="2014-05-04T06:00:00"/>
    <n v="29.51291666666657"/>
    <b v="0"/>
    <n v="30"/>
    <n v="30.4"/>
    <n v="50.666666666666664"/>
    <b v="0"/>
    <s v="music/jazz"/>
    <x v="4"/>
    <x v="13"/>
  </r>
  <r>
    <n v="935"/>
    <s v="The Art of You Too"/>
    <s v="This vocal music and spoken word project uses the  gift of life,love,hope &amp; peace to enable people to see themselves as a masterpiece!"/>
    <n v="3500"/>
    <x v="155"/>
    <x v="2"/>
    <x v="0"/>
    <x v="0"/>
    <n v="1454054429"/>
    <n v="1451462429"/>
    <x v="935"/>
    <d v="2016-01-29T08:00:29"/>
    <n v="30"/>
    <b v="0"/>
    <n v="2"/>
    <n v="1.4285714285714286"/>
    <n v="25"/>
    <b v="0"/>
    <s v="music/jazz"/>
    <x v="4"/>
    <x v="13"/>
  </r>
  <r>
    <n v="936"/>
    <s v="Jazz Singer, Marti Mendenhall Live Concert Recording"/>
    <s v="A CD of a live Jazz concert featuring Marti Mendenhall, George Mitchell, Scott Steed and Todd Strait."/>
    <n v="1400"/>
    <x v="117"/>
    <x v="2"/>
    <x v="0"/>
    <x v="0"/>
    <n v="1326916800"/>
    <n v="1323131689"/>
    <x v="936"/>
    <d v="2012-01-18T20:00:00"/>
    <n v="43.809155092596484"/>
    <b v="0"/>
    <n v="0"/>
    <n v="0"/>
    <e v="#DIV/0!"/>
    <b v="0"/>
    <s v="music/jazz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x v="130"/>
    <x v="2"/>
    <x v="0"/>
    <x v="0"/>
    <n v="1383509357"/>
    <n v="1380913757"/>
    <x v="937"/>
    <d v="2013-11-03T20:09:17"/>
    <n v="30.041666666671517"/>
    <b v="0"/>
    <n v="2"/>
    <n v="1.1428571428571428"/>
    <n v="20"/>
    <b v="0"/>
    <s v="music/jazz"/>
    <x v="4"/>
    <x v="13"/>
  </r>
  <r>
    <n v="938"/>
    <s v="Celebrating American Jazz &amp; Soul Music"/>
    <s v="Creating new avenues of exposure for young Jazz &amp; Soul artists_x000a_to express their Art of Music."/>
    <n v="7000"/>
    <x v="379"/>
    <x v="2"/>
    <x v="0"/>
    <x v="0"/>
    <n v="1346585448"/>
    <n v="1343993448"/>
    <x v="938"/>
    <d v="2012-09-02T11:30:48"/>
    <n v="30"/>
    <b v="0"/>
    <n v="1"/>
    <n v="0.35714285714285715"/>
    <n v="25"/>
    <b v="0"/>
    <s v="music/jazz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x v="130"/>
    <x v="2"/>
    <x v="0"/>
    <x v="0"/>
    <n v="1372622280"/>
    <n v="1369246738"/>
    <x v="939"/>
    <d v="2013-06-30T19:58:00"/>
    <n v="39.068773148144828"/>
    <b v="0"/>
    <n v="2"/>
    <n v="1.4545454545454546"/>
    <n v="20"/>
    <b v="0"/>
    <s v="music/jazz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x v="680"/>
    <x v="2"/>
    <x v="0"/>
    <x v="0"/>
    <n v="1439251926"/>
    <n v="1435363926"/>
    <x v="940"/>
    <d v="2015-08-11T00:12:06"/>
    <n v="45"/>
    <b v="0"/>
    <n v="14"/>
    <n v="17.155555555555555"/>
    <n v="110.28571428571429"/>
    <b v="0"/>
    <s v="technology/wearables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x v="681"/>
    <x v="2"/>
    <x v="0"/>
    <x v="0"/>
    <n v="1486693145"/>
    <n v="1484101145"/>
    <x v="941"/>
    <d v="2017-02-10T02:19:05"/>
    <n v="30"/>
    <b v="0"/>
    <n v="31"/>
    <n v="2.3220000000000001"/>
    <n v="37.451612903225808"/>
    <b v="0"/>
    <s v="technology/wearables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x v="682"/>
    <x v="2"/>
    <x v="0"/>
    <x v="0"/>
    <n v="1455826460"/>
    <n v="1452716060"/>
    <x v="942"/>
    <d v="2016-02-18T20:14:20"/>
    <n v="36"/>
    <b v="0"/>
    <n v="16"/>
    <n v="8.9066666666666663"/>
    <n v="41.75"/>
    <b v="0"/>
    <s v="technology/wearables"/>
    <x v="2"/>
    <x v="8"/>
  </r>
  <r>
    <n v="943"/>
    <s v="SleepMode"/>
    <s v="A mask for home or travel that will give you the best, undisturbed sleep of your life."/>
    <n v="3000"/>
    <x v="683"/>
    <x v="2"/>
    <x v="0"/>
    <x v="0"/>
    <n v="1480438905"/>
    <n v="1477843305"/>
    <x v="943"/>
    <d v="2016-11-29T17:01:45"/>
    <n v="30.041666666656965"/>
    <b v="0"/>
    <n v="12"/>
    <n v="9.6333333333333346"/>
    <n v="24.083333333333332"/>
    <b v="0"/>
    <s v="technology/wearables"/>
    <x v="2"/>
    <x v="8"/>
  </r>
  <r>
    <n v="944"/>
    <s v="RoamingTails, The Connected Pet Tag"/>
    <s v="Find your pet when it's missing, digitally store pet-related information, and locate pet friend establishments and services."/>
    <n v="50000"/>
    <x v="684"/>
    <x v="2"/>
    <x v="0"/>
    <x v="0"/>
    <n v="1460988000"/>
    <n v="1458050450"/>
    <x v="944"/>
    <d v="2016-04-18T14:00:00"/>
    <n v="33.999421296291985"/>
    <b v="0"/>
    <n v="96"/>
    <n v="13.325999999999999"/>
    <n v="69.40625"/>
    <b v="0"/>
    <s v="technology/wearables"/>
    <x v="2"/>
    <x v="8"/>
  </r>
  <r>
    <n v="945"/>
    <s v="CT BAND"/>
    <s v="Make your watch Smart ! CT Band is an ultra-thin, high-tech smart watch-strap awarded twice at CES 2017 las vegas"/>
    <n v="100000"/>
    <x v="685"/>
    <x v="2"/>
    <x v="6"/>
    <x v="3"/>
    <n v="1487462340"/>
    <n v="1482958626"/>
    <x v="945"/>
    <d v="2017-02-18T23:59:00"/>
    <n v="52.126319444440014"/>
    <b v="0"/>
    <n v="16"/>
    <n v="2.484"/>
    <n v="155.25"/>
    <b v="0"/>
    <s v="technology/wearables"/>
    <x v="2"/>
    <x v="8"/>
  </r>
  <r>
    <n v="946"/>
    <s v="OmniTrade Apron"/>
    <s v="Soft edged-Hard working. The perfect wearable organization for the home and professional shop."/>
    <n v="15000"/>
    <x v="686"/>
    <x v="2"/>
    <x v="0"/>
    <x v="0"/>
    <n v="1473444048"/>
    <n v="1470852048"/>
    <x v="946"/>
    <d v="2016-09-09T18:00:48"/>
    <n v="30"/>
    <b v="0"/>
    <n v="5"/>
    <n v="1.9066666666666665"/>
    <n v="57.2"/>
    <b v="0"/>
    <s v="technology/wearables"/>
    <x v="2"/>
    <x v="8"/>
  </r>
  <r>
    <n v="947"/>
    <s v="PAKPOWER, The CCP Pack"/>
    <s v="The CCP Pack is a bag that charges your smartphones and tablets on the go! Also holds small important items. &quot;Never Without Power&quot;."/>
    <n v="850"/>
    <x v="117"/>
    <x v="2"/>
    <x v="0"/>
    <x v="0"/>
    <n v="1467312306"/>
    <n v="1462128306"/>
    <x v="947"/>
    <d v="2016-06-30T18:45:06"/>
    <n v="60"/>
    <b v="0"/>
    <n v="0"/>
    <n v="0"/>
    <e v="#DIV/0!"/>
    <b v="0"/>
    <s v="technology/wearables"/>
    <x v="2"/>
    <x v="8"/>
  </r>
  <r>
    <n v="948"/>
    <s v="Led Shirt - WiFi Controlled"/>
    <s v="T-Shirt with Led panel controlled by Android app over WiFi. _x000a_Multiple shirts, games, text, video effects support,"/>
    <n v="4000"/>
    <x v="374"/>
    <x v="2"/>
    <x v="9"/>
    <x v="3"/>
    <n v="1457812364"/>
    <n v="1455220364"/>
    <x v="948"/>
    <d v="2016-03-12T19:52:44"/>
    <n v="30"/>
    <b v="0"/>
    <n v="8"/>
    <n v="12"/>
    <n v="60"/>
    <b v="0"/>
    <s v="technology/wearables"/>
    <x v="2"/>
    <x v="8"/>
  </r>
  <r>
    <n v="949"/>
    <s v="INBED"/>
    <s v="Der INBED ist ein innovatives Multisensor-Wearable fÃ¼r die SturzprÃ¤vention motorisch eingeschrÃ¤nkter Personen."/>
    <n v="20000"/>
    <x v="687"/>
    <x v="2"/>
    <x v="12"/>
    <x v="3"/>
    <n v="1456016576"/>
    <n v="1450832576"/>
    <x v="949"/>
    <d v="2016-02-21T01:02:56"/>
    <n v="60"/>
    <b v="0"/>
    <n v="7"/>
    <n v="1.365"/>
    <n v="39"/>
    <b v="0"/>
    <s v="technology/wearables"/>
    <x v="2"/>
    <x v="8"/>
  </r>
  <r>
    <n v="950"/>
    <s v="EZC Smartlight"/>
    <s v="Rider worn tail light brake light. Adheres to virtually any coat, jacket or vest. Stays on even when you get off."/>
    <n v="5000"/>
    <x v="688"/>
    <x v="2"/>
    <x v="5"/>
    <x v="5"/>
    <n v="1453053661"/>
    <n v="1450461661"/>
    <x v="950"/>
    <d v="2016-01-17T18:01:01"/>
    <n v="30"/>
    <b v="0"/>
    <n v="24"/>
    <n v="28.04"/>
    <n v="58.416666666666664"/>
    <b v="0"/>
    <s v="technology/wearables"/>
    <x v="2"/>
    <x v="8"/>
  </r>
  <r>
    <n v="951"/>
    <s v="Smart Harness"/>
    <s v="Revolutionizing the way we walk our dogs!"/>
    <n v="50000"/>
    <x v="689"/>
    <x v="2"/>
    <x v="0"/>
    <x v="0"/>
    <n v="1465054872"/>
    <n v="1461166872"/>
    <x v="951"/>
    <d v="2016-06-04T15:41:12"/>
    <n v="45"/>
    <b v="0"/>
    <n v="121"/>
    <n v="38.39"/>
    <n v="158.63636363636363"/>
    <b v="0"/>
    <s v="technology/wearables"/>
    <x v="2"/>
    <x v="8"/>
  </r>
  <r>
    <n v="952"/>
    <s v="Audionoggin - Join the Earvolution"/>
    <s v="Audionoggin: Wireless personal surround sound for the athlete in everyone."/>
    <n v="49000"/>
    <x v="690"/>
    <x v="2"/>
    <x v="0"/>
    <x v="0"/>
    <n v="1479483812"/>
    <n v="1476888212"/>
    <x v="952"/>
    <d v="2016-11-18T15:43:32"/>
    <n v="30.041666666664241"/>
    <b v="0"/>
    <n v="196"/>
    <n v="39.942857142857143"/>
    <n v="99.857142857142861"/>
    <b v="0"/>
    <s v="technology/wearables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x v="691"/>
    <x v="2"/>
    <x v="0"/>
    <x v="0"/>
    <n v="1422158199"/>
    <n v="1419566199"/>
    <x v="953"/>
    <d v="2015-01-25T03:56:39"/>
    <n v="30"/>
    <b v="0"/>
    <n v="5"/>
    <n v="0.84"/>
    <n v="25.2"/>
    <b v="0"/>
    <s v="technology/wearables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x v="692"/>
    <x v="2"/>
    <x v="0"/>
    <x v="0"/>
    <n v="1440100839"/>
    <n v="1436472039"/>
    <x v="954"/>
    <d v="2015-08-20T20:00:39"/>
    <n v="42"/>
    <b v="0"/>
    <n v="73"/>
    <n v="43.406666666666666"/>
    <n v="89.191780821917803"/>
    <b v="0"/>
    <s v="technology/wearables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x v="693"/>
    <x v="2"/>
    <x v="0"/>
    <x v="0"/>
    <n v="1473750300"/>
    <n v="1470294300"/>
    <x v="955"/>
    <d v="2016-09-13T07:05:00"/>
    <n v="40"/>
    <b v="0"/>
    <n v="93"/>
    <n v="5.6613333333333333"/>
    <n v="182.6236559139785"/>
    <b v="0"/>
    <s v="technology/wearables"/>
    <x v="2"/>
    <x v="8"/>
  </r>
  <r>
    <n v="956"/>
    <s v="SemiYours"/>
    <s v="You can rent out your Car with Uber. _x000a_You can rent out your Home with Airbnb. _x000a_Now you can rent out your CLOSET with SemiYOURS!"/>
    <n v="50000"/>
    <x v="386"/>
    <x v="2"/>
    <x v="0"/>
    <x v="0"/>
    <n v="1430081759"/>
    <n v="1424901359"/>
    <x v="956"/>
    <d v="2015-04-26T20:55:59"/>
    <n v="59.958333333328483"/>
    <b v="0"/>
    <n v="17"/>
    <n v="1.722"/>
    <n v="50.647058823529413"/>
    <b v="0"/>
    <s v="technology/wearables"/>
    <x v="2"/>
    <x v="8"/>
  </r>
  <r>
    <n v="957"/>
    <s v="DUALBAND, the Leather NFC Smart Watch Band"/>
    <s v="A Leather Smart watch Band, that NEVER needs to be charged for only $37!"/>
    <n v="12000"/>
    <x v="694"/>
    <x v="2"/>
    <x v="0"/>
    <x v="0"/>
    <n v="1479392133"/>
    <n v="1476710133"/>
    <x v="957"/>
    <d v="2016-11-17T14:15:33"/>
    <n v="31.041666666656965"/>
    <b v="0"/>
    <n v="7"/>
    <n v="1.9416666666666664"/>
    <n v="33.285714285714285"/>
    <b v="0"/>
    <s v="technology/wearables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x v="695"/>
    <x v="2"/>
    <x v="0"/>
    <x v="0"/>
    <n v="1428641940"/>
    <n v="1426792563"/>
    <x v="958"/>
    <d v="2015-04-10T04:59:00"/>
    <n v="21.404826388890797"/>
    <b v="0"/>
    <n v="17"/>
    <n v="11.328275684711327"/>
    <n v="51.823529411764703"/>
    <b v="0"/>
    <s v="technology/wearables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x v="696"/>
    <x v="2"/>
    <x v="0"/>
    <x v="0"/>
    <n v="1421640665"/>
    <n v="1419048665"/>
    <x v="959"/>
    <d v="2015-01-19T04:11:05"/>
    <n v="30"/>
    <b v="0"/>
    <n v="171"/>
    <n v="38.86"/>
    <n v="113.62573099415205"/>
    <b v="0"/>
    <s v="technology/wearables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x v="697"/>
    <x v="2"/>
    <x v="0"/>
    <x v="0"/>
    <n v="1489500155"/>
    <n v="1485874955"/>
    <x v="960"/>
    <d v="2017-03-14T14:02:35"/>
    <n v="41.958333333328483"/>
    <b v="0"/>
    <n v="188"/>
    <n v="46.100628930817614"/>
    <n v="136.46276595744681"/>
    <b v="0"/>
    <s v="technology/wearables"/>
    <x v="2"/>
    <x v="8"/>
  </r>
  <r>
    <n v="961"/>
    <s v="The first personal trainer and diet coach for your dog!"/>
    <s v="Active, happy &amp; healthy together! _x000a_Thatâ€™s our mission for all dogs and their parents."/>
    <n v="95000"/>
    <x v="698"/>
    <x v="2"/>
    <x v="0"/>
    <x v="0"/>
    <n v="1487617200"/>
    <n v="1483634335"/>
    <x v="961"/>
    <d v="2017-02-20T19:00:00"/>
    <n v="46.097974537042319"/>
    <b v="0"/>
    <n v="110"/>
    <n v="42.188421052631583"/>
    <n v="364.35454545454547"/>
    <b v="0"/>
    <s v="technology/wearables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x v="699"/>
    <x v="2"/>
    <x v="0"/>
    <x v="0"/>
    <n v="1455210353"/>
    <n v="1451927153"/>
    <x v="962"/>
    <d v="2016-02-11T17:05:53"/>
    <n v="38"/>
    <b v="0"/>
    <n v="37"/>
    <n v="28.48"/>
    <n v="19.243243243243242"/>
    <b v="0"/>
    <s v="technology/wearables"/>
    <x v="2"/>
    <x v="8"/>
  </r>
  <r>
    <n v="963"/>
    <s v="The Ultimate Learning Center"/>
    <s v="WE are molding an educated, motivated, non violent GENERATION!"/>
    <n v="35000"/>
    <x v="700"/>
    <x v="2"/>
    <x v="0"/>
    <x v="0"/>
    <n v="1476717319"/>
    <n v="1473693319"/>
    <x v="963"/>
    <d v="2016-10-17T15:15:19"/>
    <n v="35"/>
    <b v="0"/>
    <n v="9"/>
    <n v="1.077142857142857"/>
    <n v="41.888888888888886"/>
    <b v="0"/>
    <s v="technology/wearables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x v="701"/>
    <x v="2"/>
    <x v="5"/>
    <x v="5"/>
    <n v="1441119919"/>
    <n v="1437663919"/>
    <x v="964"/>
    <d v="2015-09-01T15:05:19"/>
    <n v="40"/>
    <b v="0"/>
    <n v="29"/>
    <n v="0.79909090909090907"/>
    <n v="30.310344827586206"/>
    <b v="0"/>
    <s v="technology/wearables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x v="501"/>
    <x v="2"/>
    <x v="0"/>
    <x v="0"/>
    <n v="1477454340"/>
    <n v="1474676646"/>
    <x v="965"/>
    <d v="2016-10-26T03:59:00"/>
    <n v="32.149236111115897"/>
    <b v="0"/>
    <n v="6"/>
    <n v="1.1919999999999999"/>
    <n v="49.666666666666664"/>
    <b v="0"/>
    <s v="technology/wearables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x v="702"/>
    <x v="2"/>
    <x v="0"/>
    <x v="0"/>
    <n v="1475766932"/>
    <n v="1473174932"/>
    <x v="966"/>
    <d v="2016-10-06T15:15:32"/>
    <n v="30"/>
    <b v="0"/>
    <n v="30"/>
    <n v="14.799999999999999"/>
    <n v="59.2"/>
    <b v="0"/>
    <s v="technology/wearables"/>
    <x v="2"/>
    <x v="8"/>
  </r>
  <r>
    <n v="967"/>
    <s v="Better Beanie"/>
    <s v="Better Beanie is the new therapeutic wearable designed to assist you while keeping your hands free."/>
    <n v="20000"/>
    <x v="703"/>
    <x v="2"/>
    <x v="0"/>
    <x v="0"/>
    <n v="1461301574"/>
    <n v="1456121174"/>
    <x v="967"/>
    <d v="2016-04-22T05:06:14"/>
    <n v="59.958333333335759"/>
    <b v="0"/>
    <n v="81"/>
    <n v="17.810000000000002"/>
    <n v="43.97530864197531"/>
    <b v="0"/>
    <s v="technology/wearables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x v="437"/>
    <x v="2"/>
    <x v="0"/>
    <x v="0"/>
    <n v="1408134034"/>
    <n v="1405542034"/>
    <x v="968"/>
    <d v="2014-08-15T20:20:34"/>
    <n v="30"/>
    <b v="0"/>
    <n v="4"/>
    <n v="1.325"/>
    <n v="26.5"/>
    <b v="0"/>
    <s v="technology/wearables"/>
    <x v="2"/>
    <x v="8"/>
  </r>
  <r>
    <n v="969"/>
    <s v="Make 100 | Geek &amp; Chic: Smart Safety Jewelry."/>
    <s v="Geek &amp; Chic Smart Jewelry Collection, Wearables Meet Style!"/>
    <n v="30000"/>
    <x v="704"/>
    <x v="2"/>
    <x v="14"/>
    <x v="10"/>
    <n v="1486624607"/>
    <n v="1483773407"/>
    <x v="969"/>
    <d v="2017-02-09T07:16:47"/>
    <n v="33"/>
    <b v="0"/>
    <n v="11"/>
    <n v="46.666666666666664"/>
    <n v="1272.7272727272727"/>
    <b v="0"/>
    <s v="technology/wearables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x v="705"/>
    <x v="2"/>
    <x v="5"/>
    <x v="5"/>
    <n v="1485147540"/>
    <n v="1481951853"/>
    <x v="970"/>
    <d v="2017-01-23T04:59:00"/>
    <n v="36.987118055556493"/>
    <b v="0"/>
    <n v="14"/>
    <n v="45.92"/>
    <n v="164"/>
    <b v="0"/>
    <s v="technology/wearables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x v="706"/>
    <x v="2"/>
    <x v="0"/>
    <x v="0"/>
    <n v="1433178060"/>
    <n v="1429290060"/>
    <x v="971"/>
    <d v="2015-06-01T17:01:00"/>
    <n v="45"/>
    <b v="0"/>
    <n v="5"/>
    <n v="0.22599999999999998"/>
    <n v="45.2"/>
    <b v="0"/>
    <s v="technology/wearables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x v="707"/>
    <x v="2"/>
    <x v="0"/>
    <x v="0"/>
    <n v="1409813940"/>
    <n v="1407271598"/>
    <x v="972"/>
    <d v="2014-09-04T06:59:00"/>
    <n v="29.425254629633855"/>
    <b v="0"/>
    <n v="45"/>
    <n v="34.625"/>
    <n v="153.88888888888889"/>
    <b v="0"/>
    <s v="technology/wearables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x v="708"/>
    <x v="2"/>
    <x v="0"/>
    <x v="0"/>
    <n v="1447032093"/>
    <n v="1441844493"/>
    <x v="973"/>
    <d v="2015-11-09T01:21:33"/>
    <n v="60.041666666671517"/>
    <b v="0"/>
    <n v="8"/>
    <n v="2.0549999999999997"/>
    <n v="51.375"/>
    <b v="0"/>
    <s v="technology/wearables"/>
    <x v="2"/>
    <x v="8"/>
  </r>
  <r>
    <n v="974"/>
    <s v="KneeJack"/>
    <s v="The device that allows those with artificial knees or arthritic knees to kneel down without putting pressure on their knees."/>
    <n v="50000"/>
    <x v="668"/>
    <x v="2"/>
    <x v="0"/>
    <x v="0"/>
    <n v="1458925156"/>
    <n v="1456336756"/>
    <x v="974"/>
    <d v="2016-03-25T16:59:16"/>
    <n v="29.958333333335759"/>
    <b v="0"/>
    <n v="3"/>
    <n v="0.55999999999999994"/>
    <n v="93.333333333333329"/>
    <b v="0"/>
    <s v="technology/wearables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x v="709"/>
    <x v="2"/>
    <x v="0"/>
    <x v="0"/>
    <n v="1467132185"/>
    <n v="1461948185"/>
    <x v="975"/>
    <d v="2016-06-28T16:43:05"/>
    <n v="60"/>
    <b v="0"/>
    <n v="24"/>
    <n v="2.6069999999999998"/>
    <n v="108.625"/>
    <b v="0"/>
    <s v="technology/wearables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x v="710"/>
    <x v="2"/>
    <x v="2"/>
    <x v="2"/>
    <n v="1439515497"/>
    <n v="1435627497"/>
    <x v="976"/>
    <d v="2015-08-14T01:24:57"/>
    <n v="45"/>
    <b v="0"/>
    <n v="18"/>
    <n v="1.9259999999999999"/>
    <n v="160.5"/>
    <b v="0"/>
    <s v="technology/wearables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x v="711"/>
    <x v="2"/>
    <x v="15"/>
    <x v="3"/>
    <n v="1456094197"/>
    <n v="1453502197"/>
    <x v="977"/>
    <d v="2016-02-21T22:36:37"/>
    <n v="30"/>
    <b v="0"/>
    <n v="12"/>
    <n v="33.666666666666664"/>
    <n v="75.75"/>
    <b v="0"/>
    <s v="technology/wearables"/>
    <x v="2"/>
    <x v="8"/>
  </r>
  <r>
    <n v="978"/>
    <s v="hidn tempo - a wearable stress coach"/>
    <s v="hidn tempo is an intelligent watch band that allows you to monitor your stress and manage it anywhere, anytime."/>
    <n v="172889"/>
    <x v="712"/>
    <x v="2"/>
    <x v="11"/>
    <x v="9"/>
    <n v="1456385101"/>
    <n v="1453793101"/>
    <x v="978"/>
    <d v="2016-02-25T07:25:01"/>
    <n v="30"/>
    <b v="0"/>
    <n v="123"/>
    <n v="56.263267182990241"/>
    <n v="790.83739837398377"/>
    <b v="0"/>
    <s v="technology/wearables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x v="713"/>
    <x v="2"/>
    <x v="0"/>
    <x v="0"/>
    <n v="1466449140"/>
    <n v="1463392828"/>
    <x v="979"/>
    <d v="2016-06-20T18:59:00"/>
    <n v="35.373981481490773"/>
    <b v="0"/>
    <n v="96"/>
    <n v="82.817599999999999"/>
    <n v="301.93916666666667"/>
    <b v="0"/>
    <s v="technology/wearables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x v="714"/>
    <x v="2"/>
    <x v="0"/>
    <x v="0"/>
    <n v="1417387322"/>
    <n v="1413495722"/>
    <x v="980"/>
    <d v="2014-11-30T22:42:02"/>
    <n v="45.041666666671517"/>
    <b v="0"/>
    <n v="31"/>
    <n v="14.860000000000001"/>
    <n v="47.935483870967744"/>
    <b v="0"/>
    <s v="technology/wearables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x v="143"/>
    <x v="2"/>
    <x v="0"/>
    <x v="0"/>
    <n v="1407624222"/>
    <n v="1405032222"/>
    <x v="981"/>
    <d v="2014-08-09T22:43:42"/>
    <n v="30"/>
    <b v="0"/>
    <n v="4"/>
    <n v="1.2375123751237513E-2"/>
    <n v="2.75"/>
    <b v="0"/>
    <s v="technology/wearables"/>
    <x v="2"/>
    <x v="8"/>
  </r>
  <r>
    <n v="982"/>
    <s v="Smart 2-in-1 I-PHONE HANDLE/WALLETtm"/>
    <s v="revolutonary ultra-slim 2-in-1 Smart  2-in-1 I-PHONE handle/WALLETtm with 360 rotatiion"/>
    <n v="17500"/>
    <x v="158"/>
    <x v="2"/>
    <x v="0"/>
    <x v="0"/>
    <n v="1475431486"/>
    <n v="1472839486"/>
    <x v="982"/>
    <d v="2016-10-02T18:04:46"/>
    <n v="30"/>
    <b v="0"/>
    <n v="3"/>
    <n v="1.7142857142857144E-2"/>
    <n v="1"/>
    <b v="0"/>
    <s v="technology/wearables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x v="715"/>
    <x v="2"/>
    <x v="3"/>
    <x v="3"/>
    <n v="1471985640"/>
    <n v="1469289685"/>
    <x v="983"/>
    <d v="2016-08-23T20:54:00"/>
    <n v="31.203182870369346"/>
    <b v="0"/>
    <n v="179"/>
    <n v="29.506136117214709"/>
    <n v="171.79329608938548"/>
    <b v="0"/>
    <s v="technology/wearables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x v="437"/>
    <x v="2"/>
    <x v="0"/>
    <x v="0"/>
    <n v="1427507208"/>
    <n v="1424918808"/>
    <x v="984"/>
    <d v="2015-03-28T01:46:48"/>
    <n v="29.958333333343035"/>
    <b v="0"/>
    <n v="3"/>
    <n v="1.06"/>
    <n v="35.333333333333336"/>
    <b v="0"/>
    <s v="technology/wearables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x v="716"/>
    <x v="2"/>
    <x v="12"/>
    <x v="3"/>
    <n v="1451602800"/>
    <n v="1449011610"/>
    <x v="985"/>
    <d v="2015-12-31T23:00:00"/>
    <n v="29.990624999991269"/>
    <b v="0"/>
    <n v="23"/>
    <n v="6.293333333333333"/>
    <n v="82.086956521739125"/>
    <b v="0"/>
    <s v="technology/wearables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x v="567"/>
    <x v="2"/>
    <x v="1"/>
    <x v="1"/>
    <n v="1452384000"/>
    <n v="1447698300"/>
    <x v="986"/>
    <d v="2016-01-10T00:00:00"/>
    <n v="54.232638888890506"/>
    <b v="0"/>
    <n v="23"/>
    <n v="12.75"/>
    <n v="110.8695652173913"/>
    <b v="0"/>
    <s v="technology/wearables"/>
    <x v="2"/>
    <x v="8"/>
  </r>
  <r>
    <n v="987"/>
    <s v="Kidswatcher"/>
    <s v="Always know where your precious children are. Let them explore the world freely and in a secure way by using the Kidswatcher."/>
    <n v="50000"/>
    <x v="717"/>
    <x v="2"/>
    <x v="9"/>
    <x v="3"/>
    <n v="1403507050"/>
    <n v="1400051050"/>
    <x v="987"/>
    <d v="2014-06-23T07:04:10"/>
    <n v="40"/>
    <b v="0"/>
    <n v="41"/>
    <n v="13.22"/>
    <n v="161.21951219512195"/>
    <b v="0"/>
    <s v="technology/wearables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x v="117"/>
    <x v="2"/>
    <x v="13"/>
    <x v="3"/>
    <n v="1475310825"/>
    <n v="1472718825"/>
    <x v="988"/>
    <d v="2016-10-01T08:33:45"/>
    <n v="30"/>
    <b v="0"/>
    <n v="0"/>
    <n v="0"/>
    <e v="#DIV/0!"/>
    <b v="0"/>
    <s v="technology/wearables"/>
    <x v="2"/>
    <x v="8"/>
  </r>
  <r>
    <n v="989"/>
    <s v="Power Rope"/>
    <s v="The most useful phone charger you will ever buy"/>
    <n v="10000"/>
    <x v="718"/>
    <x v="2"/>
    <x v="0"/>
    <x v="0"/>
    <n v="1475101495"/>
    <n v="1472509495"/>
    <x v="989"/>
    <d v="2016-09-28T22:24:55"/>
    <n v="30"/>
    <b v="0"/>
    <n v="32"/>
    <n v="16.77"/>
    <n v="52.40625"/>
    <b v="0"/>
    <s v="technology/wearables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x v="375"/>
    <x v="2"/>
    <x v="0"/>
    <x v="0"/>
    <n v="1409770164"/>
    <n v="1407178164"/>
    <x v="990"/>
    <d v="2014-09-03T18:49:24"/>
    <n v="30"/>
    <b v="0"/>
    <n v="2"/>
    <n v="0.104"/>
    <n v="13"/>
    <b v="0"/>
    <s v="technology/wearables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x v="719"/>
    <x v="2"/>
    <x v="1"/>
    <x v="1"/>
    <n v="1468349460"/>
    <n v="1466186988"/>
    <x v="991"/>
    <d v="2016-07-12T18:51:00"/>
    <n v="25.02861111110542"/>
    <b v="0"/>
    <n v="7"/>
    <n v="4.24"/>
    <n v="30.285714285714285"/>
    <b v="0"/>
    <s v="technology/wearables"/>
    <x v="2"/>
    <x v="8"/>
  </r>
  <r>
    <n v="992"/>
    <s v="WairConditioning"/>
    <s v="The HOTTEST and COOLEST thing yet! WairConditioning... an entirely new level of comfortability!"/>
    <n v="100000"/>
    <x v="720"/>
    <x v="2"/>
    <x v="0"/>
    <x v="0"/>
    <n v="1462655519"/>
    <n v="1457475119"/>
    <x v="992"/>
    <d v="2016-05-07T21:11:59"/>
    <n v="59.958333333335759"/>
    <b v="0"/>
    <n v="4"/>
    <n v="0.46699999999999997"/>
    <n v="116.75"/>
    <b v="0"/>
    <s v="technology/wearables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x v="721"/>
    <x v="2"/>
    <x v="0"/>
    <x v="0"/>
    <n v="1478926800"/>
    <n v="1476054568"/>
    <x v="993"/>
    <d v="2016-11-12T05:00:00"/>
    <n v="33.243425925917109"/>
    <b v="0"/>
    <n v="196"/>
    <n v="25.087142857142858"/>
    <n v="89.59693877551021"/>
    <b v="0"/>
    <s v="technology/wearables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x v="722"/>
    <x v="2"/>
    <x v="0"/>
    <x v="0"/>
    <n v="1417388340"/>
    <n v="1412835530"/>
    <x v="994"/>
    <d v="2014-11-30T22:59:00"/>
    <n v="52.694560185183946"/>
    <b v="0"/>
    <n v="11"/>
    <n v="2.3345000000000002"/>
    <n v="424.45454545454544"/>
    <b v="0"/>
    <s v="technology/wearables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x v="723"/>
    <x v="2"/>
    <x v="0"/>
    <x v="0"/>
    <n v="1417276800"/>
    <n v="1415140480"/>
    <x v="995"/>
    <d v="2014-11-29T16:00:00"/>
    <n v="24.725925925929914"/>
    <b v="0"/>
    <n v="9"/>
    <n v="7.26"/>
    <n v="80.666666666666671"/>
    <b v="0"/>
    <s v="technology/wearables"/>
    <x v="2"/>
    <x v="8"/>
  </r>
  <r>
    <n v="996"/>
    <s v="Social behavior in technical communities"/>
    <s v="Study the behaviour of technical communities by tracking their movement  through wearables"/>
    <n v="4000"/>
    <x v="654"/>
    <x v="2"/>
    <x v="0"/>
    <x v="0"/>
    <n v="1406474820"/>
    <n v="1403902060"/>
    <x v="996"/>
    <d v="2014-07-27T15:27:00"/>
    <n v="29.777314814818965"/>
    <b v="0"/>
    <n v="5"/>
    <n v="1.625"/>
    <n v="13"/>
    <b v="0"/>
    <s v="technology/wearables"/>
    <x v="2"/>
    <x v="8"/>
  </r>
  <r>
    <n v="997"/>
    <s v="iPhanny"/>
    <s v="The iPhanny keeps your iPhone 6 safe from bending in those dangerous pants pockets."/>
    <n v="5000"/>
    <x v="654"/>
    <x v="2"/>
    <x v="0"/>
    <x v="0"/>
    <n v="1417145297"/>
    <n v="1414549697"/>
    <x v="997"/>
    <d v="2014-11-28T03:28:17"/>
    <n v="30.041666666664241"/>
    <b v="0"/>
    <n v="8"/>
    <n v="1.3"/>
    <n v="8.125"/>
    <b v="0"/>
    <s v="technology/wearables"/>
    <x v="2"/>
    <x v="8"/>
  </r>
  <r>
    <n v="998"/>
    <s v="Ollinfit: The Wearable Personal Trainer"/>
    <s v="Ollinfit is the first wearable fitness trainer with 3 sensors for superior accuracy, feedback and results."/>
    <n v="60000"/>
    <x v="724"/>
    <x v="2"/>
    <x v="5"/>
    <x v="5"/>
    <n v="1447909401"/>
    <n v="1444017801"/>
    <x v="998"/>
    <d v="2015-11-19T05:03:21"/>
    <n v="45.041666666664241"/>
    <b v="0"/>
    <n v="229"/>
    <n v="58.558333333333337"/>
    <n v="153.42794759825327"/>
    <b v="0"/>
    <s v="technology/wearables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x v="725"/>
    <x v="2"/>
    <x v="5"/>
    <x v="5"/>
    <n v="1415865720"/>
    <n v="1413270690"/>
    <x v="999"/>
    <d v="2014-11-13T08:02:00"/>
    <n v="30.035069444442343"/>
    <b v="0"/>
    <n v="40"/>
    <n v="7.7886666666666677"/>
    <n v="292.07499999999999"/>
    <b v="0"/>
    <s v="technology/wearables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x v="726"/>
    <x v="1"/>
    <x v="0"/>
    <x v="0"/>
    <n v="1489537560"/>
    <n v="1484357160"/>
    <x v="1000"/>
    <d v="2017-03-15T00:26:00"/>
    <n v="59.958333333328483"/>
    <b v="0"/>
    <n v="6"/>
    <n v="2.2157147647256061"/>
    <n v="3304"/>
    <b v="0"/>
    <s v="technology/wearables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x v="107"/>
    <x v="1"/>
    <x v="1"/>
    <x v="1"/>
    <n v="1485796613"/>
    <n v="1481908613"/>
    <x v="1001"/>
    <d v="2017-01-30T17:16:53"/>
    <n v="45"/>
    <b v="0"/>
    <n v="4"/>
    <n v="104"/>
    <n v="1300"/>
    <b v="0"/>
    <s v="technology/wearables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x v="727"/>
    <x v="1"/>
    <x v="0"/>
    <x v="0"/>
    <n v="1450331940"/>
    <n v="1447777514"/>
    <x v="1002"/>
    <d v="2015-12-17T05:59:00"/>
    <n v="29.565115740741021"/>
    <b v="0"/>
    <n v="22"/>
    <n v="29.6029602960296"/>
    <n v="134.54545454545453"/>
    <b v="0"/>
    <s v="technology/wearables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x v="728"/>
    <x v="1"/>
    <x v="6"/>
    <x v="3"/>
    <n v="1489680061"/>
    <n v="1487091661"/>
    <x v="1003"/>
    <d v="2017-03-16T16:01:01"/>
    <n v="29.958333333335759"/>
    <b v="0"/>
    <n v="15"/>
    <n v="16.055"/>
    <n v="214.06666666666666"/>
    <b v="0"/>
    <s v="technology/wearables"/>
    <x v="2"/>
    <x v="8"/>
  </r>
  <r>
    <n v="1004"/>
    <s v="AllerGuarder: Bluetooth wristband helps food-allergy kids"/>
    <s v="Harnessing wearable technology as a powerful defense for food-allergy children."/>
    <n v="25000"/>
    <x v="729"/>
    <x v="1"/>
    <x v="0"/>
    <x v="0"/>
    <n v="1455814827"/>
    <n v="1453222827"/>
    <x v="1004"/>
    <d v="2016-02-18T17:00:27"/>
    <n v="30"/>
    <b v="0"/>
    <n v="95"/>
    <n v="82.207999999999998"/>
    <n v="216.33684210526314"/>
    <b v="0"/>
    <s v="technology/wearables"/>
    <x v="2"/>
    <x v="8"/>
  </r>
  <r>
    <n v="1005"/>
    <s v="Forcite Alpine - World's First smart helmet for snow sports"/>
    <s v="The Forcite Alpine helmet records 4K footage and keeps you connected all in one sleek design."/>
    <n v="200000"/>
    <x v="730"/>
    <x v="1"/>
    <x v="0"/>
    <x v="0"/>
    <n v="1446217183"/>
    <n v="1443538783"/>
    <x v="1005"/>
    <d v="2015-10-30T14:59:43"/>
    <n v="31"/>
    <b v="0"/>
    <n v="161"/>
    <n v="75.051000000000002"/>
    <n v="932.31055900621118"/>
    <b v="0"/>
    <s v="technology/wearables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x v="731"/>
    <x v="1"/>
    <x v="0"/>
    <x v="0"/>
    <n v="1418368260"/>
    <n v="1417654672"/>
    <x v="1006"/>
    <d v="2014-12-12T07:11:00"/>
    <n v="8.2591203703705105"/>
    <b v="0"/>
    <n v="8"/>
    <n v="5.8500000000000005"/>
    <n v="29.25"/>
    <b v="0"/>
    <s v="technology/wearables"/>
    <x v="2"/>
    <x v="8"/>
  </r>
  <r>
    <n v="1007"/>
    <s v="SMART Knee Sleeve that Recommends Rest (Canceled)"/>
    <s v="Our knee sleeve monitors your muscles and recommends rest time (on a mobile app) when it detects overexertion!"/>
    <n v="30000"/>
    <x v="732"/>
    <x v="1"/>
    <x v="0"/>
    <x v="0"/>
    <n v="1481727623"/>
    <n v="1478095223"/>
    <x v="1007"/>
    <d v="2016-12-14T15:00:23"/>
    <n v="42.041666666664241"/>
    <b v="0"/>
    <n v="76"/>
    <n v="44.32"/>
    <n v="174.94736842105263"/>
    <b v="0"/>
    <s v="technology/wearables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x v="156"/>
    <x v="1"/>
    <x v="14"/>
    <x v="10"/>
    <n v="1482953115"/>
    <n v="1480361115"/>
    <x v="1008"/>
    <d v="2016-12-28T19:25:15"/>
    <n v="30"/>
    <b v="0"/>
    <n v="1"/>
    <n v="0.26737967914438499"/>
    <n v="250"/>
    <b v="0"/>
    <s v="technology/wearables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x v="733"/>
    <x v="1"/>
    <x v="0"/>
    <x v="0"/>
    <n v="1466346646"/>
    <n v="1463754646"/>
    <x v="1009"/>
    <d v="2016-06-19T14:30:46"/>
    <n v="30"/>
    <b v="0"/>
    <n v="101"/>
    <n v="13.13"/>
    <n v="65"/>
    <b v="0"/>
    <s v="technology/wearables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x v="734"/>
    <x v="1"/>
    <x v="0"/>
    <x v="0"/>
    <n v="1473044340"/>
    <n v="1468180462"/>
    <x v="1010"/>
    <d v="2016-09-05T02:59:00"/>
    <n v="56.294884259259561"/>
    <b v="0"/>
    <n v="4"/>
    <n v="0.19088937093275488"/>
    <n v="55"/>
    <b v="0"/>
    <s v="technology/wearables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x v="735"/>
    <x v="1"/>
    <x v="0"/>
    <x v="0"/>
    <n v="1418938395"/>
    <n v="1415050395"/>
    <x v="1011"/>
    <d v="2014-12-18T21:33:15"/>
    <n v="45"/>
    <b v="0"/>
    <n v="1"/>
    <n v="0.375"/>
    <n v="75"/>
    <b v="0"/>
    <s v="technology/wearables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x v="736"/>
    <x v="1"/>
    <x v="0"/>
    <x v="0"/>
    <n v="1485254052"/>
    <n v="1481366052"/>
    <x v="1012"/>
    <d v="2017-01-24T10:34:12"/>
    <n v="45"/>
    <b v="0"/>
    <n v="775"/>
    <n v="21535.021000000001"/>
    <n v="1389.3561935483872"/>
    <b v="0"/>
    <s v="technology/wearables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x v="737"/>
    <x v="1"/>
    <x v="0"/>
    <x v="0"/>
    <n v="1451419200"/>
    <n v="1449000056"/>
    <x v="1013"/>
    <d v="2015-12-29T20:00:00"/>
    <n v="27.999351851845859"/>
    <b v="0"/>
    <n v="90"/>
    <n v="34.527999999999999"/>
    <n v="95.911111111111111"/>
    <b v="0"/>
    <s v="technology/wearables"/>
    <x v="2"/>
    <x v="8"/>
  </r>
  <r>
    <n v="1014"/>
    <s v="CHEMION: The World's First Smart Glasses (Canceled)"/>
    <s v="CHEMION is an eyewear device that lets you show your creativity to the world."/>
    <n v="10000"/>
    <x v="738"/>
    <x v="1"/>
    <x v="0"/>
    <x v="0"/>
    <n v="1420070615"/>
    <n v="1415750615"/>
    <x v="1014"/>
    <d v="2015-01-01T00:03:35"/>
    <n v="50"/>
    <b v="0"/>
    <n v="16"/>
    <n v="30.599999999999998"/>
    <n v="191.25"/>
    <b v="0"/>
    <s v="technology/wearables"/>
    <x v="2"/>
    <x v="8"/>
  </r>
  <r>
    <n v="1015"/>
    <s v="SKIN - Wearable music remote control for your mobile phone"/>
    <s v="SKIN - The wearable music remote control which makes your fitness lifestyle a bit easier"/>
    <n v="9000"/>
    <x v="739"/>
    <x v="1"/>
    <x v="16"/>
    <x v="11"/>
    <n v="1448489095"/>
    <n v="1445893495"/>
    <x v="1015"/>
    <d v="2015-11-25T22:04:55"/>
    <n v="30.041666666656965"/>
    <b v="0"/>
    <n v="6"/>
    <n v="2.666666666666667"/>
    <n v="40"/>
    <b v="0"/>
    <s v="technology/wearables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x v="740"/>
    <x v="1"/>
    <x v="0"/>
    <x v="0"/>
    <n v="1459992856"/>
    <n v="1456108456"/>
    <x v="1016"/>
    <d v="2016-04-07T01:34:16"/>
    <n v="44.958333333328483"/>
    <b v="0"/>
    <n v="38"/>
    <n v="2.8420000000000001"/>
    <n v="74.78947368421052"/>
    <b v="0"/>
    <s v="technology/wearables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x v="741"/>
    <x v="1"/>
    <x v="0"/>
    <x v="0"/>
    <n v="1448125935"/>
    <n v="1444666335"/>
    <x v="1017"/>
    <d v="2015-11-21T17:12:15"/>
    <n v="40.041666666664241"/>
    <b v="0"/>
    <n v="355"/>
    <n v="22.878799999999998"/>
    <n v="161.11830985915492"/>
    <b v="0"/>
    <s v="technology/wearables"/>
    <x v="2"/>
    <x v="8"/>
  </r>
  <r>
    <n v="1018"/>
    <s v="Owl (Canceled)"/>
    <s v="Owl is a fitness tracker along with an accompanying iOS app, that is both fun and interactive for children."/>
    <n v="20000"/>
    <x v="742"/>
    <x v="1"/>
    <x v="0"/>
    <x v="0"/>
    <n v="1468496933"/>
    <n v="1465904933"/>
    <x v="1018"/>
    <d v="2016-07-14T11:48:53"/>
    <n v="30"/>
    <b v="0"/>
    <n v="7"/>
    <n v="3.105"/>
    <n v="88.714285714285708"/>
    <b v="0"/>
    <s v="technology/wearables"/>
    <x v="2"/>
    <x v="8"/>
  </r>
  <r>
    <n v="1019"/>
    <s v="Tempi - The Smart Way to Monitor Temperature and Humidity"/>
    <s v="Tempi Is a Wearable Bluetooth Device That Gives Accurate Temperature and Humidity Readings."/>
    <n v="45000"/>
    <x v="743"/>
    <x v="1"/>
    <x v="0"/>
    <x v="0"/>
    <n v="1423092149"/>
    <n v="1420500149"/>
    <x v="1019"/>
    <d v="2015-02-04T23:22:29"/>
    <n v="30"/>
    <b v="0"/>
    <n v="400"/>
    <n v="47.333333333333336"/>
    <n v="53.25"/>
    <b v="0"/>
    <s v="technology/wearables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x v="744"/>
    <x v="0"/>
    <x v="5"/>
    <x v="5"/>
    <n v="1433206020"/>
    <n v="1430617209"/>
    <x v="1020"/>
    <d v="2015-06-02T00:47:00"/>
    <n v="29.96309027778625"/>
    <b v="0"/>
    <n v="30"/>
    <n v="205.54838709677421"/>
    <n v="106.2"/>
    <b v="1"/>
    <s v="music/electronic music"/>
    <x v="4"/>
    <x v="15"/>
  </r>
  <r>
    <n v="1021"/>
    <s v="Rick and Morty Album &amp; Music Video"/>
    <s v="Rick and Morty concept album written by Allie Goertz + music video directed by Paul B. Cummings!"/>
    <n v="3000"/>
    <x v="745"/>
    <x v="0"/>
    <x v="0"/>
    <x v="0"/>
    <n v="1445054400"/>
    <n v="1443074571"/>
    <x v="1021"/>
    <d v="2015-10-17T04:00:00"/>
    <n v="22.914687500000582"/>
    <b v="1"/>
    <n v="478"/>
    <n v="351.80366666666669"/>
    <n v="22.079728033472804"/>
    <b v="1"/>
    <s v="music/electronic music"/>
    <x v="4"/>
    <x v="15"/>
  </r>
  <r>
    <n v="1022"/>
    <s v="Sammy Bananas - Bootlegs Vol. 2!!"/>
    <s v="Help get four new bootlegs onto vinyl in the second installment of my series!"/>
    <n v="2000"/>
    <x v="746"/>
    <x v="0"/>
    <x v="0"/>
    <x v="0"/>
    <n v="1431876677"/>
    <n v="1429284677"/>
    <x v="1022"/>
    <d v="2015-05-17T15:31:17"/>
    <n v="30"/>
    <b v="1"/>
    <n v="74"/>
    <n v="114.9"/>
    <n v="31.054054054054053"/>
    <b v="1"/>
    <s v="music/electronic music"/>
    <x v="4"/>
    <x v="15"/>
  </r>
  <r>
    <n v="1023"/>
    <s v="'Pathfinder' - a High Five Spaceship album"/>
    <s v="A collaborative, electronic journey helmed by producer Christopher Bingham and guitarist Carlos Montero."/>
    <n v="2000"/>
    <x v="747"/>
    <x v="0"/>
    <x v="1"/>
    <x v="1"/>
    <n v="1434837861"/>
    <n v="1432245861"/>
    <x v="1023"/>
    <d v="2015-06-20T22:04:21"/>
    <n v="30"/>
    <b v="0"/>
    <n v="131"/>
    <n v="237.15"/>
    <n v="36.206106870229007"/>
    <b v="1"/>
    <s v="music/electronic music"/>
    <x v="4"/>
    <x v="15"/>
  </r>
  <r>
    <n v="1024"/>
    <s v="The Last Art Fact Album Ever"/>
    <s v="Art Fact is a legendary Swedish synth pop act from the 80's. This album will contain updated remakes of their greatest songs."/>
    <n v="20000"/>
    <x v="748"/>
    <x v="0"/>
    <x v="11"/>
    <x v="9"/>
    <n v="1454248563"/>
    <n v="1451656563"/>
    <x v="1024"/>
    <d v="2016-01-31T13:56:03"/>
    <n v="30"/>
    <b v="1"/>
    <n v="61"/>
    <n v="118.63774999999998"/>
    <n v="388.9762295081967"/>
    <b v="1"/>
    <s v="music/electronic music"/>
    <x v="4"/>
    <x v="15"/>
  </r>
  <r>
    <n v="1025"/>
    <s v="[NUREN] The New Renaissance"/>
    <s v="Jake Kaufman and Jessie Seely present THE WORLD'S FIRST VIRTUAL REALITY ROCK OPERA."/>
    <n v="70000"/>
    <x v="749"/>
    <x v="0"/>
    <x v="0"/>
    <x v="0"/>
    <n v="1426532437"/>
    <n v="1423944037"/>
    <x v="1025"/>
    <d v="2015-03-16T19:00:37"/>
    <n v="29.958333333328483"/>
    <b v="1"/>
    <n v="1071"/>
    <n v="109.92831428571431"/>
    <n v="71.848571428571432"/>
    <b v="1"/>
    <s v="music/electronic music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x v="750"/>
    <x v="0"/>
    <x v="1"/>
    <x v="1"/>
    <n v="1459414016"/>
    <n v="1456480016"/>
    <x v="1026"/>
    <d v="2016-03-31T08:46:56"/>
    <n v="33.958333333335759"/>
    <b v="1"/>
    <n v="122"/>
    <n v="100.00828571428571"/>
    <n v="57.381803278688523"/>
    <b v="1"/>
    <s v="music/electronic music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x v="751"/>
    <x v="0"/>
    <x v="0"/>
    <x v="0"/>
    <n v="1414025347"/>
    <n v="1411433347"/>
    <x v="1027"/>
    <d v="2014-10-23T00:49:07"/>
    <n v="30"/>
    <b v="1"/>
    <n v="111"/>
    <n v="103.09292094387415"/>
    <n v="69.666666666666671"/>
    <b v="1"/>
    <s v="music/electronic music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x v="752"/>
    <x v="0"/>
    <x v="1"/>
    <x v="1"/>
    <n v="1488830400"/>
    <n v="1484924605"/>
    <x v="1028"/>
    <d v="2017-03-06T20:00:00"/>
    <n v="45.205960648141627"/>
    <b v="1"/>
    <n v="255"/>
    <n v="117.27000000000001"/>
    <n v="45.988235294117644"/>
    <b v="1"/>
    <s v="music/electronic music"/>
    <x v="4"/>
    <x v="15"/>
  </r>
  <r>
    <n v="1029"/>
    <s v="StrobeHouse presents Valborg 2015"/>
    <s v="We want to recreate last years massive Valborgparty in Lund but this time even bigger!"/>
    <n v="10000"/>
    <x v="753"/>
    <x v="0"/>
    <x v="11"/>
    <x v="9"/>
    <n v="1428184740"/>
    <n v="1423501507"/>
    <x v="1029"/>
    <d v="2015-04-04T21:59:00"/>
    <n v="54.204085648147156"/>
    <b v="0"/>
    <n v="141"/>
    <n v="111.75999999999999"/>
    <n v="79.262411347517727"/>
    <b v="1"/>
    <s v="music/electronic music"/>
    <x v="4"/>
    <x v="15"/>
  </r>
  <r>
    <n v="1030"/>
    <s v="The Gothsicles - I FEEL SICLE"/>
    <s v="Help fund the latest Gothsicles mega-album, I FEEL SICLE!"/>
    <n v="2000"/>
    <x v="754"/>
    <x v="0"/>
    <x v="0"/>
    <x v="0"/>
    <n v="1473680149"/>
    <n v="1472470549"/>
    <x v="1030"/>
    <d v="2016-09-12T11:35:49"/>
    <n v="14"/>
    <b v="0"/>
    <n v="159"/>
    <n v="342.09999999999997"/>
    <n v="43.031446540880502"/>
    <b v="1"/>
    <s v="music/electronic music"/>
    <x v="4"/>
    <x v="15"/>
  </r>
  <r>
    <n v="1031"/>
    <s v="Liquid Diet's Double Life"/>
    <s v="Liquid Diet needs your support to release our new full-length album! Help us create electrifying music videos to showcase our singles!"/>
    <n v="10000"/>
    <x v="755"/>
    <x v="0"/>
    <x v="0"/>
    <x v="0"/>
    <n v="1450290010"/>
    <n v="1447698010"/>
    <x v="1031"/>
    <d v="2015-12-16T18:20:10"/>
    <n v="30"/>
    <b v="0"/>
    <n v="99"/>
    <n v="107.4"/>
    <n v="108.48484848484848"/>
    <b v="1"/>
    <s v="music/electronic music"/>
    <x v="4"/>
    <x v="15"/>
  </r>
  <r>
    <n v="1032"/>
    <s v="Phantom Ship / Coastal (Album Preorder)"/>
    <s v="Ideal for living rooms and open spaces."/>
    <n v="5400"/>
    <x v="756"/>
    <x v="0"/>
    <x v="0"/>
    <x v="0"/>
    <n v="1466697625"/>
    <n v="1464105625"/>
    <x v="1032"/>
    <d v="2016-06-23T16:00:25"/>
    <n v="30"/>
    <b v="0"/>
    <n v="96"/>
    <n v="108.49703703703703"/>
    <n v="61.029583333333335"/>
    <b v="1"/>
    <s v="music/electronic music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x v="432"/>
    <x v="0"/>
    <x v="1"/>
    <x v="1"/>
    <n v="1481564080"/>
    <n v="1479144880"/>
    <x v="1033"/>
    <d v="2016-12-12T17:34:40"/>
    <n v="28"/>
    <b v="0"/>
    <n v="27"/>
    <n v="102.86144578313252"/>
    <n v="50.592592592592595"/>
    <b v="1"/>
    <s v="music/electronic music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x v="757"/>
    <x v="0"/>
    <x v="0"/>
    <x v="0"/>
    <n v="1470369540"/>
    <n v="1467604804"/>
    <x v="1034"/>
    <d v="2016-08-05T03:59:00"/>
    <n v="31.999259259260725"/>
    <b v="0"/>
    <n v="166"/>
    <n v="130.0018"/>
    <n v="39.157168674698795"/>
    <b v="1"/>
    <s v="music/electronic music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x v="758"/>
    <x v="0"/>
    <x v="0"/>
    <x v="0"/>
    <n v="1423668220"/>
    <n v="1421076220"/>
    <x v="1035"/>
    <d v="2015-02-11T15:23:40"/>
    <n v="30"/>
    <b v="0"/>
    <n v="76"/>
    <n v="107.65217391304347"/>
    <n v="65.15789473684211"/>
    <b v="1"/>
    <s v="music/electronic music"/>
    <x v="4"/>
    <x v="15"/>
  </r>
  <r>
    <n v="1036"/>
    <s v="Bring Kyrstyn's Album to Life!"/>
    <s v="Help this Soulful &amp; Cinematic Glitch-Pop Songwriter Bring her Music to the World!  (And your Ears:)"/>
    <n v="4500"/>
    <x v="759"/>
    <x v="0"/>
    <x v="0"/>
    <x v="0"/>
    <n v="1357545600"/>
    <n v="1354790790"/>
    <x v="1036"/>
    <d v="2013-01-07T08:00:00"/>
    <n v="31.884375000001455"/>
    <b v="0"/>
    <n v="211"/>
    <n v="112.36044444444444"/>
    <n v="23.963127962085309"/>
    <b v="1"/>
    <s v="music/electronic music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x v="760"/>
    <x v="0"/>
    <x v="0"/>
    <x v="0"/>
    <n v="1431925200"/>
    <n v="1429991062"/>
    <x v="1037"/>
    <d v="2015-05-18T05:00:00"/>
    <n v="22.385856481472729"/>
    <b v="0"/>
    <n v="21"/>
    <n v="102.1"/>
    <n v="48.61904761904762"/>
    <b v="1"/>
    <s v="music/electronic music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x v="761"/>
    <x v="0"/>
    <x v="0"/>
    <x v="0"/>
    <n v="1458362023"/>
    <n v="1455773623"/>
    <x v="1038"/>
    <d v="2016-03-19T04:33:43"/>
    <n v="29.958333333328483"/>
    <b v="0"/>
    <n v="61"/>
    <n v="145.33333333333334"/>
    <n v="35.73770491803279"/>
    <b v="1"/>
    <s v="music/electronic music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x v="762"/>
    <x v="0"/>
    <x v="0"/>
    <x v="0"/>
    <n v="1481615940"/>
    <n v="1479436646"/>
    <x v="1039"/>
    <d v="2016-12-13T07:59:00"/>
    <n v="25.223310185181617"/>
    <b v="0"/>
    <n v="30"/>
    <n v="128.19999999999999"/>
    <n v="21.366666666666667"/>
    <b v="1"/>
    <s v="music/electronic music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x v="156"/>
    <x v="1"/>
    <x v="0"/>
    <x v="0"/>
    <n v="1472317209"/>
    <n v="1469725209"/>
    <x v="1040"/>
    <d v="2016-08-27T17:00:09"/>
    <n v="30"/>
    <b v="0"/>
    <n v="1"/>
    <n v="0.29411764705882354"/>
    <n v="250"/>
    <b v="0"/>
    <s v="journalism/audio"/>
    <x v="5"/>
    <x v="16"/>
  </r>
  <r>
    <n v="1041"/>
    <s v="Industry Success Project (Canceled)"/>
    <s v="I am trying to document what it is like to plunge head first into the music/audio industry as an intern."/>
    <n v="50"/>
    <x v="117"/>
    <x v="1"/>
    <x v="0"/>
    <x v="0"/>
    <n v="1406769992"/>
    <n v="1405041992"/>
    <x v="1041"/>
    <d v="2014-07-31T01:26:32"/>
    <n v="20"/>
    <b v="0"/>
    <n v="0"/>
    <n v="0"/>
    <e v="#DIV/0!"/>
    <b v="0"/>
    <s v="journalism/audio"/>
    <x v="5"/>
    <x v="16"/>
  </r>
  <r>
    <n v="1042"/>
    <s v="Ben's Top 5 podcast (Canceled)"/>
    <s v="Hello! I'm Ben and I have been wanting to start a podcast for a while. I am looking to kickstart the process and get into the game!"/>
    <n v="650"/>
    <x v="115"/>
    <x v="1"/>
    <x v="0"/>
    <x v="0"/>
    <n v="1410516000"/>
    <n v="1406824948"/>
    <x v="1042"/>
    <d v="2014-09-12T10:00:00"/>
    <n v="42.720509259255778"/>
    <b v="0"/>
    <n v="1"/>
    <n v="1.5384615384615385"/>
    <n v="10"/>
    <b v="0"/>
    <s v="journalism/audio"/>
    <x v="5"/>
    <x v="16"/>
  </r>
  <r>
    <n v="1043"/>
    <s v="Printing TONE Audio 10th Anniversary Edition! (Canceled)"/>
    <s v="We're seeking funding for a special 10th Anniversary PRINT EDITION! Receive your own copy for only $8"/>
    <n v="100000"/>
    <x v="763"/>
    <x v="1"/>
    <x v="0"/>
    <x v="0"/>
    <n v="1432101855"/>
    <n v="1429509855"/>
    <x v="1043"/>
    <d v="2015-05-20T06:04:15"/>
    <n v="30"/>
    <b v="0"/>
    <n v="292"/>
    <n v="8.5370000000000008"/>
    <n v="29.236301369863014"/>
    <b v="0"/>
    <s v="journalism/audio"/>
    <x v="5"/>
    <x v="16"/>
  </r>
  <r>
    <n v="1044"/>
    <s v="Podcast for fun! (Canceled)"/>
    <s v="Hi. I'm looking to raise some funds to get some microphones, some interfaces to hook XLR to my iPad/iPhone/iMac. Plus some other stuff."/>
    <n v="7000"/>
    <x v="360"/>
    <x v="1"/>
    <x v="0"/>
    <x v="0"/>
    <n v="1425587220"/>
    <n v="1420668801"/>
    <x v="1044"/>
    <d v="2015-03-05T20:27:00"/>
    <n v="56.926145833334886"/>
    <b v="0"/>
    <n v="2"/>
    <n v="8.5714285714285715E-2"/>
    <n v="3"/>
    <b v="0"/>
    <s v="journalism/audio"/>
    <x v="5"/>
    <x v="16"/>
  </r>
  <r>
    <n v="1045"/>
    <s v="In Case Of Emergency (Canceled)"/>
    <s v="In Case Of Emergency is a radio talk show for preppers, beginning preppers, and with preparedness in mind."/>
    <n v="10000"/>
    <x v="764"/>
    <x v="1"/>
    <x v="0"/>
    <x v="0"/>
    <n v="1408827550"/>
    <n v="1406235550"/>
    <x v="1045"/>
    <d v="2014-08-23T20:59:10"/>
    <n v="30"/>
    <b v="0"/>
    <n v="8"/>
    <n v="2.6599999999999997"/>
    <n v="33.25"/>
    <b v="0"/>
    <s v="journalism/audio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x v="117"/>
    <x v="1"/>
    <x v="12"/>
    <x v="3"/>
    <n v="1451161560"/>
    <n v="1447273560"/>
    <x v="1046"/>
    <d v="2015-12-26T20:26:00"/>
    <n v="45"/>
    <b v="0"/>
    <n v="0"/>
    <n v="0"/>
    <e v="#DIV/0!"/>
    <b v="0"/>
    <s v="journalism/audio"/>
    <x v="5"/>
    <x v="16"/>
  </r>
  <r>
    <n v="1047"/>
    <s v="Start a New Podcast (Canceled)"/>
    <s v="I wish to start a new podcast called Voices of Texas, and I want to interview interesting people of Texas each week."/>
    <n v="2000"/>
    <x v="116"/>
    <x v="1"/>
    <x v="0"/>
    <x v="0"/>
    <n v="1415219915"/>
    <n v="1412624315"/>
    <x v="1047"/>
    <d v="2014-11-05T20:38:35"/>
    <n v="30.041666666671517"/>
    <b v="0"/>
    <n v="1"/>
    <n v="0.05"/>
    <n v="1"/>
    <b v="0"/>
    <s v="journalism/audio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x v="719"/>
    <x v="1"/>
    <x v="0"/>
    <x v="0"/>
    <n v="1474766189"/>
    <n v="1471310189"/>
    <x v="1048"/>
    <d v="2016-09-25T01:16:29"/>
    <n v="40"/>
    <b v="0"/>
    <n v="4"/>
    <n v="1.4133333333333333"/>
    <n v="53"/>
    <b v="0"/>
    <s v="journalism/audio"/>
    <x v="5"/>
    <x v="16"/>
  </r>
  <r>
    <n v="1049"/>
    <s v="J1 (Canceled)"/>
    <s v="------"/>
    <n v="12000"/>
    <x v="117"/>
    <x v="1"/>
    <x v="0"/>
    <x v="0"/>
    <n v="1455272445"/>
    <n v="1452680445"/>
    <x v="1049"/>
    <d v="2016-02-12T10:20:45"/>
    <n v="30"/>
    <b v="0"/>
    <n v="0"/>
    <n v="0"/>
    <e v="#DIV/0!"/>
    <b v="0"/>
    <s v="journalism/audio"/>
    <x v="5"/>
    <x v="16"/>
  </r>
  <r>
    <n v="1050"/>
    <s v="The (Secular) Barbershop Podcast (Canceled)"/>
    <s v="Secularism is on the rise and I hear you.Talk to me."/>
    <n v="2500"/>
    <x v="117"/>
    <x v="1"/>
    <x v="0"/>
    <x v="0"/>
    <n v="1442257677"/>
    <n v="1439665677"/>
    <x v="1050"/>
    <d v="2015-09-14T19:07:57"/>
    <n v="30"/>
    <b v="0"/>
    <n v="0"/>
    <n v="0"/>
    <e v="#DIV/0!"/>
    <b v="0"/>
    <s v="journalism/audio"/>
    <x v="5"/>
    <x v="16"/>
  </r>
  <r>
    <n v="1051"/>
    <s v="Now You Know Podcast (Canceled)"/>
    <s v="Inspired by some great podcasters as well as my desire to learn from many people about many topics, plus just to inform people."/>
    <n v="500"/>
    <x v="117"/>
    <x v="1"/>
    <x v="0"/>
    <x v="0"/>
    <n v="1409098825"/>
    <n v="1406679625"/>
    <x v="1051"/>
    <d v="2014-08-27T00:20:25"/>
    <n v="28"/>
    <b v="0"/>
    <n v="0"/>
    <n v="0"/>
    <e v="#DIV/0!"/>
    <b v="0"/>
    <s v="journalism/audio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x v="117"/>
    <x v="1"/>
    <x v="0"/>
    <x v="0"/>
    <n v="1465243740"/>
    <n v="1461438495"/>
    <x v="1052"/>
    <d v="2016-06-06T20:09:00"/>
    <n v="44.04218750000291"/>
    <b v="0"/>
    <n v="0"/>
    <n v="0"/>
    <e v="#DIV/0!"/>
    <b v="0"/>
    <s v="journalism/audio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x v="493"/>
    <x v="1"/>
    <x v="0"/>
    <x v="0"/>
    <n v="1488773332"/>
    <n v="1486613332"/>
    <x v="1053"/>
    <d v="2017-03-06T04:08:52"/>
    <n v="25"/>
    <b v="0"/>
    <n v="1"/>
    <n v="1"/>
    <n v="15"/>
    <b v="0"/>
    <s v="journalism/audio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x v="117"/>
    <x v="1"/>
    <x v="0"/>
    <x v="0"/>
    <n v="1407708000"/>
    <n v="1405110399"/>
    <x v="1054"/>
    <d v="2014-08-10T22:00:00"/>
    <n v="30.064826388887013"/>
    <b v="0"/>
    <n v="0"/>
    <n v="0"/>
    <e v="#DIV/0!"/>
    <b v="0"/>
    <s v="journalism/audio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x v="117"/>
    <x v="1"/>
    <x v="0"/>
    <x v="0"/>
    <n v="1457394545"/>
    <n v="1454802545"/>
    <x v="1055"/>
    <d v="2016-03-07T23:49:05"/>
    <n v="30"/>
    <b v="0"/>
    <n v="0"/>
    <n v="0"/>
    <e v="#DIV/0!"/>
    <b v="0"/>
    <s v="journalism/audio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x v="117"/>
    <x v="1"/>
    <x v="0"/>
    <x v="0"/>
    <n v="1429892177"/>
    <n v="1424711777"/>
    <x v="1056"/>
    <d v="2015-04-24T16:16:17"/>
    <n v="59.958333333343035"/>
    <b v="0"/>
    <n v="0"/>
    <n v="0"/>
    <e v="#DIV/0!"/>
    <b v="0"/>
    <s v="journalism/audio"/>
    <x v="5"/>
    <x v="16"/>
  </r>
  <r>
    <n v="1057"/>
    <s v="Support Independent Media (Canceled)"/>
    <s v="Sayin it Plain is a Independent Radio Show created to inform the public and empower the community."/>
    <n v="10000"/>
    <x v="117"/>
    <x v="1"/>
    <x v="0"/>
    <x v="0"/>
    <n v="1480888483"/>
    <n v="1478292883"/>
    <x v="1057"/>
    <d v="2016-12-04T21:54:43"/>
    <n v="30.041666666671517"/>
    <b v="0"/>
    <n v="0"/>
    <n v="0"/>
    <e v="#DIV/0!"/>
    <b v="0"/>
    <s v="journalism/audio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x v="117"/>
    <x v="1"/>
    <x v="0"/>
    <x v="0"/>
    <n v="1427328000"/>
    <n v="1423777043"/>
    <x v="1058"/>
    <d v="2015-03-26T00:00:00"/>
    <n v="41.099039351851388"/>
    <b v="0"/>
    <n v="0"/>
    <n v="0"/>
    <e v="#DIV/0!"/>
    <b v="0"/>
    <s v="journalism/audio"/>
    <x v="5"/>
    <x v="16"/>
  </r>
  <r>
    <n v="1059"/>
    <s v="Voice Over Artist (Canceled)"/>
    <s v="Turning myself into a vocal artist."/>
    <n v="1100"/>
    <x v="117"/>
    <x v="1"/>
    <x v="0"/>
    <x v="0"/>
    <n v="1426269456"/>
    <n v="1423681056"/>
    <x v="1059"/>
    <d v="2015-03-13T17:57:36"/>
    <n v="29.958333333335759"/>
    <b v="0"/>
    <n v="0"/>
    <n v="0"/>
    <e v="#DIV/0!"/>
    <b v="0"/>
    <s v="journalism/audio"/>
    <x v="5"/>
    <x v="16"/>
  </r>
  <r>
    <n v="1060"/>
    <s v="Reality  Check (Canceled)"/>
    <s v="Reality Check is a weekly Internet Radio Show. Along with my co-host and engineer we discuss the issues of the day relevant to you!."/>
    <n v="5000"/>
    <x v="155"/>
    <x v="1"/>
    <x v="0"/>
    <x v="0"/>
    <n v="1429134893"/>
    <n v="1426542893"/>
    <x v="1060"/>
    <d v="2015-04-15T21:54:53"/>
    <n v="30"/>
    <b v="0"/>
    <n v="1"/>
    <n v="1"/>
    <n v="50"/>
    <b v="0"/>
    <s v="journalism/audio"/>
    <x v="5"/>
    <x v="16"/>
  </r>
  <r>
    <n v="1061"/>
    <s v="Chat Box 23 (Canceled)"/>
    <s v="T.O., Adi &amp; Mercedes discuss their point of views, women's issues &amp; Hollywood Hotties."/>
    <n v="4000"/>
    <x v="117"/>
    <x v="1"/>
    <x v="0"/>
    <x v="0"/>
    <n v="1462150800"/>
    <n v="1456987108"/>
    <x v="1061"/>
    <d v="2016-05-02T01:00:00"/>
    <n v="59.764953703706851"/>
    <b v="0"/>
    <n v="0"/>
    <n v="0"/>
    <e v="#DIV/0!"/>
    <b v="0"/>
    <s v="journalism/audio"/>
    <x v="5"/>
    <x v="16"/>
  </r>
  <r>
    <n v="1062"/>
    <s v="RETURNING AT A LATER DATE"/>
    <s v="SEE US ON PATREON www.badgirlartwork.com"/>
    <n v="199"/>
    <x v="121"/>
    <x v="1"/>
    <x v="0"/>
    <x v="0"/>
    <n v="1468351341"/>
    <n v="1467746541"/>
    <x v="1062"/>
    <d v="2016-07-12T19:22:21"/>
    <n v="7"/>
    <b v="0"/>
    <n v="4"/>
    <n v="95.477386934673376"/>
    <n v="47.5"/>
    <b v="0"/>
    <s v="journalism/audio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x v="117"/>
    <x v="1"/>
    <x v="0"/>
    <x v="0"/>
    <n v="1472604262"/>
    <n v="1470012262"/>
    <x v="1063"/>
    <d v="2016-08-31T00:44:22"/>
    <n v="30"/>
    <b v="0"/>
    <n v="0"/>
    <n v="0"/>
    <e v="#DIV/0!"/>
    <b v="0"/>
    <s v="journalism/audio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x v="765"/>
    <x v="2"/>
    <x v="0"/>
    <x v="0"/>
    <n v="1373174903"/>
    <n v="1369286903"/>
    <x v="1064"/>
    <d v="2013-07-07T05:28:23"/>
    <n v="45"/>
    <b v="0"/>
    <n v="123"/>
    <n v="8.974444444444444"/>
    <n v="65.666666666666671"/>
    <b v="0"/>
    <s v="games/video games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x v="136"/>
    <x v="2"/>
    <x v="2"/>
    <x v="2"/>
    <n v="1392800922"/>
    <n v="1390381722"/>
    <x v="1065"/>
    <d v="2014-02-19T09:08:42"/>
    <n v="28"/>
    <b v="0"/>
    <n v="5"/>
    <n v="2.7"/>
    <n v="16.2"/>
    <b v="0"/>
    <s v="games/video games"/>
    <x v="6"/>
    <x v="17"/>
  </r>
  <r>
    <n v="1066"/>
    <s v="So I'm A Dark Lord"/>
    <s v="A parody of old school RPGs where you are a new Dark Lord on a quest to amass monsters and allies on your side."/>
    <n v="150000"/>
    <x v="766"/>
    <x v="2"/>
    <x v="0"/>
    <x v="0"/>
    <n v="1375657582"/>
    <n v="1371769582"/>
    <x v="1066"/>
    <d v="2013-08-04T23:06:22"/>
    <n v="45"/>
    <b v="0"/>
    <n v="148"/>
    <n v="3.3673333333333333"/>
    <n v="34.128378378378379"/>
    <b v="0"/>
    <s v="games/video games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x v="176"/>
    <x v="2"/>
    <x v="0"/>
    <x v="0"/>
    <n v="1387657931"/>
    <n v="1385065931"/>
    <x v="1067"/>
    <d v="2013-12-21T20:32:11"/>
    <n v="30"/>
    <b v="0"/>
    <n v="10"/>
    <n v="26"/>
    <n v="13"/>
    <b v="0"/>
    <s v="games/video games"/>
    <x v="6"/>
    <x v="17"/>
  </r>
  <r>
    <n v="1068"/>
    <s v="The Quest To Save Hip Hop"/>
    <s v="THE QUEST TO SAVE HIP HOP is an old school beat em up st game that has a focus on old school hip hop and new age hip hop coming to pc."/>
    <n v="30000"/>
    <x v="372"/>
    <x v="2"/>
    <x v="0"/>
    <x v="0"/>
    <n v="1460274864"/>
    <n v="1457686464"/>
    <x v="1068"/>
    <d v="2016-04-10T07:54:24"/>
    <n v="29.958333333343035"/>
    <b v="0"/>
    <n v="4"/>
    <n v="0.15"/>
    <n v="11.25"/>
    <b v="0"/>
    <s v="games/video games"/>
    <x v="6"/>
    <x v="17"/>
  </r>
  <r>
    <n v="1069"/>
    <s v="Until The End (PC, Mac, and Linux)"/>
    <s v="A run-n-gun zombie survival game where you scavenge for items to make the night a little less scary."/>
    <n v="2200"/>
    <x v="447"/>
    <x v="2"/>
    <x v="0"/>
    <x v="0"/>
    <n v="1385447459"/>
    <n v="1382679059"/>
    <x v="1069"/>
    <d v="2013-11-26T06:30:59"/>
    <n v="32.041666666671517"/>
    <b v="0"/>
    <n v="21"/>
    <n v="38.636363636363633"/>
    <n v="40.476190476190474"/>
    <b v="0"/>
    <s v="games/video games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x v="119"/>
    <x v="2"/>
    <x v="0"/>
    <x v="0"/>
    <n v="1349050622"/>
    <n v="1347322622"/>
    <x v="1070"/>
    <d v="2012-10-01T00:17:02"/>
    <n v="20"/>
    <b v="0"/>
    <n v="2"/>
    <n v="0.70000000000000007"/>
    <n v="35"/>
    <b v="0"/>
    <s v="games/video games"/>
    <x v="6"/>
    <x v="17"/>
  </r>
  <r>
    <n v="1071"/>
    <s v="DJ's Bane"/>
    <s v="I'm making a game where you choose how you want to kill the DJ, so you yourself can decide what music will be played at the party."/>
    <n v="100"/>
    <x v="117"/>
    <x v="2"/>
    <x v="10"/>
    <x v="8"/>
    <n v="1447787093"/>
    <n v="1445191493"/>
    <x v="1071"/>
    <d v="2015-11-17T19:04:53"/>
    <n v="30.041666666671517"/>
    <b v="0"/>
    <n v="0"/>
    <n v="0"/>
    <e v="#DIV/0!"/>
    <b v="0"/>
    <s v="games/video games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x v="152"/>
    <x v="2"/>
    <x v="0"/>
    <x v="0"/>
    <n v="1391630297"/>
    <n v="1389038297"/>
    <x v="1072"/>
    <d v="2014-02-05T19:58:17"/>
    <n v="30"/>
    <b v="0"/>
    <n v="4"/>
    <n v="6.8000000000000005E-2"/>
    <n v="12.75"/>
    <b v="0"/>
    <s v="games/video games"/>
    <x v="6"/>
    <x v="17"/>
  </r>
  <r>
    <n v="1073"/>
    <s v="Rainbow Ball to the Iphone"/>
    <s v="We want to bring our Game Rainbow Ball to the iphone and to do that we need a little help"/>
    <n v="750"/>
    <x v="115"/>
    <x v="2"/>
    <x v="0"/>
    <x v="0"/>
    <n v="1318806541"/>
    <n v="1316214541"/>
    <x v="1073"/>
    <d v="2011-10-16T23:09:01"/>
    <n v="30"/>
    <b v="0"/>
    <n v="1"/>
    <n v="1.3333333333333335"/>
    <n v="10"/>
    <b v="0"/>
    <s v="games/video games"/>
    <x v="6"/>
    <x v="17"/>
  </r>
  <r>
    <n v="1074"/>
    <s v="Kingdom Espionage"/>
    <s v="An ambitious multiplayer game set in fantastical medieval world where you must defend your castle while attacking others to gain ranks!"/>
    <n v="54000"/>
    <x v="767"/>
    <x v="2"/>
    <x v="0"/>
    <x v="0"/>
    <n v="1388808545"/>
    <n v="1386216545"/>
    <x v="1074"/>
    <d v="2014-01-04T04:09:05"/>
    <n v="30"/>
    <b v="0"/>
    <n v="30"/>
    <n v="6.3092592592592585"/>
    <n v="113.56666666666666"/>
    <b v="0"/>
    <s v="games/video games"/>
    <x v="6"/>
    <x v="17"/>
  </r>
  <r>
    <n v="1075"/>
    <s v="Towers Of The Apocalypse"/>
    <s v="Fully 3D, post Apocalyptic themed tower defense video game. New take on the genre."/>
    <n v="1000"/>
    <x v="372"/>
    <x v="2"/>
    <x v="0"/>
    <x v="0"/>
    <n v="1336340516"/>
    <n v="1333748516"/>
    <x v="1075"/>
    <d v="2012-05-06T21:41:56"/>
    <n v="30"/>
    <b v="0"/>
    <n v="3"/>
    <n v="4.5"/>
    <n v="15"/>
    <b v="0"/>
    <s v="games/video games"/>
    <x v="6"/>
    <x v="17"/>
  </r>
  <r>
    <n v="1076"/>
    <s v="Kaptain Brawe 2: A Space Travesty"/>
    <s v="A comical point and click adventure by veteran team of Broken Sword and Monkey Island fame - Steve Ince and Bill Tiller"/>
    <n v="75000"/>
    <x v="768"/>
    <x v="2"/>
    <x v="0"/>
    <x v="0"/>
    <n v="1410426250"/>
    <n v="1405674250"/>
    <x v="1076"/>
    <d v="2014-09-11T09:04:10"/>
    <n v="55"/>
    <b v="0"/>
    <n v="975"/>
    <n v="62.765333333333331"/>
    <n v="48.281025641025643"/>
    <b v="0"/>
    <s v="games/video games"/>
    <x v="6"/>
    <x v="17"/>
  </r>
  <r>
    <n v="1077"/>
    <s v="Legends of Callasia [Demo Available NOW!]"/>
    <s v="An epic strategy game of world conquest with simultaneous turn-based multiplayer gameplay and no hotseat waiting"/>
    <n v="25000"/>
    <x v="769"/>
    <x v="2"/>
    <x v="0"/>
    <x v="0"/>
    <n v="1452744011"/>
    <n v="1450152011"/>
    <x v="1077"/>
    <d v="2016-01-14T04:00:11"/>
    <n v="30"/>
    <b v="0"/>
    <n v="167"/>
    <n v="29.376000000000001"/>
    <n v="43.976047904191617"/>
    <b v="0"/>
    <s v="games/video games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x v="372"/>
    <x v="2"/>
    <x v="0"/>
    <x v="0"/>
    <n v="1311309721"/>
    <n v="1307421721"/>
    <x v="1078"/>
    <d v="2011-07-22T04:42:01"/>
    <n v="45"/>
    <b v="0"/>
    <n v="5"/>
    <n v="7.5"/>
    <n v="9"/>
    <b v="0"/>
    <s v="games/video games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x v="770"/>
    <x v="2"/>
    <x v="12"/>
    <x v="3"/>
    <n v="1463232936"/>
    <n v="1461072936"/>
    <x v="1079"/>
    <d v="2016-05-14T13:35:36"/>
    <n v="25"/>
    <b v="0"/>
    <n v="18"/>
    <n v="2.6076923076923078"/>
    <n v="37.666666666666664"/>
    <b v="0"/>
    <s v="games/video games"/>
    <x v="6"/>
    <x v="17"/>
  </r>
  <r>
    <n v="1080"/>
    <s v="Skullforge: The Hunt"/>
    <s v="A fantasy action RPG which follows an elven ex-slave on a journey of magic, revenge, intrigue, and deceit."/>
    <n v="20000"/>
    <x v="771"/>
    <x v="2"/>
    <x v="0"/>
    <x v="0"/>
    <n v="1399778333"/>
    <n v="1397186333"/>
    <x v="1080"/>
    <d v="2014-05-11T03:18:53"/>
    <n v="30"/>
    <b v="0"/>
    <n v="98"/>
    <n v="9.1050000000000004"/>
    <n v="18.581632653061224"/>
    <b v="0"/>
    <s v="games/video games"/>
    <x v="6"/>
    <x v="17"/>
  </r>
  <r>
    <n v="1081"/>
    <s v="The Creature"/>
    <s v="Finishing your last job before you retire until a disaster strikes the cargo ship can you survive The Creature?"/>
    <n v="68000"/>
    <x v="433"/>
    <x v="2"/>
    <x v="0"/>
    <x v="0"/>
    <n v="1422483292"/>
    <n v="1419891292"/>
    <x v="1081"/>
    <d v="2015-01-28T22:14:52"/>
    <n v="30"/>
    <b v="0"/>
    <n v="4"/>
    <n v="1.7647058823529412E-2"/>
    <n v="3"/>
    <b v="0"/>
    <s v="games/video games"/>
    <x v="6"/>
    <x v="17"/>
  </r>
  <r>
    <n v="1082"/>
    <s v="T-Fighter: Code Name M - Mobile Edition"/>
    <s v="Challenge your trivia skills in this action oriented game against several opponents across time."/>
    <n v="10000"/>
    <x v="443"/>
    <x v="2"/>
    <x v="0"/>
    <x v="0"/>
    <n v="1344635088"/>
    <n v="1342043088"/>
    <x v="1082"/>
    <d v="2012-08-10T21:44:48"/>
    <n v="30"/>
    <b v="0"/>
    <n v="3"/>
    <n v="0.55999999999999994"/>
    <n v="18.666666666666668"/>
    <b v="0"/>
    <s v="games/video games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x v="22"/>
    <x v="2"/>
    <x v="5"/>
    <x v="5"/>
    <n v="1406994583"/>
    <n v="1401810583"/>
    <x v="1083"/>
    <d v="2014-08-02T15:49:43"/>
    <n v="60"/>
    <b v="0"/>
    <n v="1"/>
    <n v="0.82000000000000006"/>
    <n v="410"/>
    <b v="0"/>
    <s v="games/video games"/>
    <x v="6"/>
    <x v="17"/>
  </r>
  <r>
    <n v="1084"/>
    <s v="My own channel"/>
    <s v="I want to start my own channel for gaming"/>
    <n v="550"/>
    <x v="117"/>
    <x v="2"/>
    <x v="0"/>
    <x v="0"/>
    <n v="1407534804"/>
    <n v="1404942804"/>
    <x v="1084"/>
    <d v="2014-08-08T21:53:24"/>
    <n v="30"/>
    <b v="0"/>
    <n v="0"/>
    <n v="0"/>
    <e v="#DIV/0!"/>
    <b v="0"/>
    <s v="games/video games"/>
    <x v="6"/>
    <x v="17"/>
  </r>
  <r>
    <n v="1085"/>
    <s v="Sun Dryd Studios"/>
    <s v="The new kid on the block. Re-imagining old games and creating new ones. Ship, Lazer, Rock is first."/>
    <n v="30000"/>
    <x v="772"/>
    <x v="2"/>
    <x v="5"/>
    <x v="5"/>
    <n v="1457967975"/>
    <n v="1455379575"/>
    <x v="1085"/>
    <d v="2016-03-14T15:06:15"/>
    <n v="29.958333333335759"/>
    <b v="0"/>
    <n v="9"/>
    <n v="3.42"/>
    <n v="114"/>
    <b v="0"/>
    <s v="games/video games"/>
    <x v="6"/>
    <x v="17"/>
  </r>
  <r>
    <n v="1086"/>
    <s v="Cyber Universe Online"/>
    <s v="Humanity's future in the Galaxy"/>
    <n v="18000"/>
    <x v="493"/>
    <x v="2"/>
    <x v="0"/>
    <x v="0"/>
    <n v="1408913291"/>
    <n v="1406321291"/>
    <x v="1086"/>
    <d v="2014-08-24T20:48:11"/>
    <n v="30"/>
    <b v="0"/>
    <n v="2"/>
    <n v="8.3333333333333343E-2"/>
    <n v="7.5"/>
    <b v="0"/>
    <s v="games/video games"/>
    <x v="6"/>
    <x v="17"/>
  </r>
  <r>
    <n v="1087"/>
    <s v="Idle Gamers"/>
    <s v="Idle gamers are the group of gamers worth watching play video games. We have a back log of video ideas and want to entertain you."/>
    <n v="1100"/>
    <x v="117"/>
    <x v="2"/>
    <x v="0"/>
    <x v="0"/>
    <n v="1402852087"/>
    <n v="1400260087"/>
    <x v="1087"/>
    <d v="2014-06-15T17:08:07"/>
    <n v="30"/>
    <b v="0"/>
    <n v="0"/>
    <n v="0"/>
    <e v="#DIV/0!"/>
    <b v="0"/>
    <s v="games/video games"/>
    <x v="6"/>
    <x v="17"/>
  </r>
  <r>
    <n v="1088"/>
    <s v="Still Alive"/>
    <s v="A fresh twist on survival games. Intense, high-stakes 30 minute rounds for up to 10 players."/>
    <n v="45000"/>
    <x v="773"/>
    <x v="2"/>
    <x v="0"/>
    <x v="0"/>
    <n v="1398366667"/>
    <n v="1395774667"/>
    <x v="1088"/>
    <d v="2014-04-24T19:11:07"/>
    <n v="30"/>
    <b v="0"/>
    <n v="147"/>
    <n v="14.182977777777777"/>
    <n v="43.41727891156463"/>
    <b v="0"/>
    <s v="games/video games"/>
    <x v="6"/>
    <x v="17"/>
  </r>
  <r>
    <n v="1089"/>
    <s v="Farabel"/>
    <s v="Farabel is a single player turn-based fantasy strategy game for Mac/PC/Linux"/>
    <n v="15000"/>
    <x v="774"/>
    <x v="2"/>
    <x v="6"/>
    <x v="3"/>
    <n v="1435293175"/>
    <n v="1432701175"/>
    <x v="1089"/>
    <d v="2015-06-26T04:32:55"/>
    <n v="30"/>
    <b v="0"/>
    <n v="49"/>
    <n v="7.8266666666666662"/>
    <n v="23.959183673469386"/>
    <b v="0"/>
    <s v="games/video games"/>
    <x v="6"/>
    <x v="17"/>
  </r>
  <r>
    <n v="1090"/>
    <s v="Help Jumpy Punch Prosper!!"/>
    <s v="A sci-fi platformer game inspired by a certain blue hedgehog and Italian plumber. Jump, fight, dodge and sprint your way to victory."/>
    <n v="12999"/>
    <x v="139"/>
    <x v="2"/>
    <x v="2"/>
    <x v="2"/>
    <n v="1432873653"/>
    <n v="1430281653"/>
    <x v="1090"/>
    <d v="2015-05-29T04:27:33"/>
    <n v="30"/>
    <b v="0"/>
    <n v="1"/>
    <n v="3.8464497269020695E-2"/>
    <n v="5"/>
    <b v="0"/>
    <s v="games/video games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x v="379"/>
    <x v="2"/>
    <x v="1"/>
    <x v="1"/>
    <n v="1460313672"/>
    <n v="1457725272"/>
    <x v="1091"/>
    <d v="2016-04-10T18:41:12"/>
    <n v="29.958333333328483"/>
    <b v="0"/>
    <n v="2"/>
    <n v="12.5"/>
    <n v="12.5"/>
    <b v="0"/>
    <s v="games/video games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x v="577"/>
    <x v="2"/>
    <x v="0"/>
    <x v="0"/>
    <n v="1357432638"/>
    <n v="1354840638"/>
    <x v="1092"/>
    <d v="2013-01-06T00:37:18"/>
    <n v="30"/>
    <b v="0"/>
    <n v="7"/>
    <n v="1.05"/>
    <n v="3"/>
    <b v="0"/>
    <s v="games/video games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x v="775"/>
    <x v="2"/>
    <x v="5"/>
    <x v="5"/>
    <n v="1455232937"/>
    <n v="1453936937"/>
    <x v="1093"/>
    <d v="2016-02-11T23:22:17"/>
    <n v="15"/>
    <b v="0"/>
    <n v="4"/>
    <n v="14.083333333333334"/>
    <n v="10.5625"/>
    <b v="0"/>
    <s v="games/video games"/>
    <x v="6"/>
    <x v="17"/>
  </r>
  <r>
    <n v="1094"/>
    <s v="Sprocket Junkie"/>
    <s v="An action racing game for iOS. Set in a steampunk world, players battle their way to the finish line on customizable rocket engines!"/>
    <n v="18000"/>
    <x v="776"/>
    <x v="2"/>
    <x v="0"/>
    <x v="0"/>
    <n v="1318180033"/>
    <n v="1315588033"/>
    <x v="1094"/>
    <d v="2011-10-09T17:07:13"/>
    <n v="30"/>
    <b v="0"/>
    <n v="27"/>
    <n v="18.300055555555556"/>
    <n v="122.00037037037038"/>
    <b v="0"/>
    <s v="games/video games"/>
    <x v="6"/>
    <x v="17"/>
  </r>
  <r>
    <n v="1095"/>
    <s v="Project Snowstorm"/>
    <s v="MMORPG with Real-Time Pet Battles, Expansive 3D World and Ranked Individual &amp; Guild PvP arenas all on your mobile device!"/>
    <n v="500000"/>
    <x v="777"/>
    <x v="2"/>
    <x v="0"/>
    <x v="0"/>
    <n v="1377867220"/>
    <n v="1375275220"/>
    <x v="1095"/>
    <d v="2013-08-30T12:53:40"/>
    <n v="30"/>
    <b v="0"/>
    <n v="94"/>
    <n v="5.0347999999999997"/>
    <n v="267.80851063829789"/>
    <b v="0"/>
    <s v="games/video games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x v="778"/>
    <x v="2"/>
    <x v="0"/>
    <x v="0"/>
    <n v="1412393400"/>
    <n v="1409747154"/>
    <x v="1096"/>
    <d v="2014-10-04T03:30:00"/>
    <n v="30.627847222225682"/>
    <b v="0"/>
    <n v="29"/>
    <n v="17.933333333333334"/>
    <n v="74.206896551724142"/>
    <b v="0"/>
    <s v="games/video games"/>
    <x v="6"/>
    <x v="17"/>
  </r>
  <r>
    <n v="1097"/>
    <s v="Rabbly"/>
    <s v="Rabbly is action-adventure game. Is about a scientist going on an adventure, to find rare materials in another galaxy."/>
    <n v="100000"/>
    <x v="779"/>
    <x v="2"/>
    <x v="0"/>
    <x v="0"/>
    <n v="1393786877"/>
    <n v="1390330877"/>
    <x v="1097"/>
    <d v="2014-03-02T19:01:17"/>
    <n v="40"/>
    <b v="0"/>
    <n v="7"/>
    <n v="4.7E-2"/>
    <n v="6.7142857142857144"/>
    <b v="0"/>
    <s v="games/video games"/>
    <x v="6"/>
    <x v="17"/>
  </r>
  <r>
    <n v="1098"/>
    <s v="Kick, Punch... Fireball"/>
    <s v="Kick, Punch... Fireball is an FPS type arena game set inside the fantasy world."/>
    <n v="25000"/>
    <x v="780"/>
    <x v="2"/>
    <x v="0"/>
    <x v="0"/>
    <n v="1397413095"/>
    <n v="1394821095"/>
    <x v="1098"/>
    <d v="2014-04-13T18:18:15"/>
    <n v="30"/>
    <b v="0"/>
    <n v="22"/>
    <n v="7.2120000000000006"/>
    <n v="81.954545454545453"/>
    <b v="0"/>
    <s v="games/video games"/>
    <x v="6"/>
    <x v="17"/>
  </r>
  <r>
    <n v="1099"/>
    <s v="Xeno - A Sci-Fi FPS"/>
    <s v="Xeno is an FPS which combines all the best elements of old school and modern games to create a fresh and unique gameplay experience."/>
    <n v="5000"/>
    <x v="379"/>
    <x v="2"/>
    <x v="1"/>
    <x v="1"/>
    <n v="1431547468"/>
    <n v="1428955468"/>
    <x v="1099"/>
    <d v="2015-05-13T20:04:28"/>
    <n v="30"/>
    <b v="0"/>
    <n v="1"/>
    <n v="0.5"/>
    <n v="25"/>
    <b v="0"/>
    <s v="games/video games"/>
    <x v="6"/>
    <x v="17"/>
  </r>
  <r>
    <n v="1100"/>
    <s v="Aeldengald Saga Book I"/>
    <s v="A retro style puzzle rpg with a dark story. Your decisions will influence the world and decide the outcome of the story."/>
    <n v="4000"/>
    <x v="173"/>
    <x v="2"/>
    <x v="12"/>
    <x v="3"/>
    <n v="1455417571"/>
    <n v="1452825571"/>
    <x v="1100"/>
    <d v="2016-02-14T02:39:31"/>
    <n v="30"/>
    <b v="0"/>
    <n v="10"/>
    <n v="2.5"/>
    <n v="10"/>
    <b v="0"/>
    <s v="games/video games"/>
    <x v="6"/>
    <x v="17"/>
  </r>
  <r>
    <n v="1101"/>
    <s v="Strain Wars"/>
    <s v="Different strains of marijuana leafs battling to the death to see which one is the top strain."/>
    <n v="100000"/>
    <x v="781"/>
    <x v="2"/>
    <x v="0"/>
    <x v="0"/>
    <n v="1468519920"/>
    <n v="1466188338"/>
    <x v="1101"/>
    <d v="2016-07-14T18:12:00"/>
    <n v="26.985902777771116"/>
    <b v="0"/>
    <n v="6"/>
    <n v="4.1000000000000002E-2"/>
    <n v="6.833333333333333"/>
    <b v="0"/>
    <s v="games/video games"/>
    <x v="6"/>
    <x v="17"/>
  </r>
  <r>
    <n v="1102"/>
    <s v="Runers"/>
    <s v="Runers is a top-down rogue-like shooter where as you advance you create more powerful spells and fight fierce monsters and bosses."/>
    <n v="8000"/>
    <x v="94"/>
    <x v="2"/>
    <x v="0"/>
    <x v="0"/>
    <n v="1386568740"/>
    <n v="1383095125"/>
    <x v="1102"/>
    <d v="2013-12-09T05:59:00"/>
    <n v="40.203877314808778"/>
    <b v="0"/>
    <n v="24"/>
    <n v="5.3125"/>
    <n v="17.708333333333332"/>
    <b v="0"/>
    <s v="games/video games"/>
    <x v="6"/>
    <x v="17"/>
  </r>
  <r>
    <n v="1103"/>
    <s v="The Morgue"/>
    <s v="&quot;I go to work... I classify the bodies and store them accordingly... Sometimes I here noises... Other times is see her..."/>
    <n v="15000"/>
    <x v="782"/>
    <x v="2"/>
    <x v="0"/>
    <x v="0"/>
    <n v="1466227190"/>
    <n v="1461043190"/>
    <x v="1103"/>
    <d v="2016-06-18T05:19:50"/>
    <n v="60"/>
    <b v="0"/>
    <n v="15"/>
    <n v="1.6199999999999999"/>
    <n v="16.2"/>
    <b v="0"/>
    <s v="games/video games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x v="783"/>
    <x v="2"/>
    <x v="1"/>
    <x v="1"/>
    <n v="1402480221"/>
    <n v="1399888221"/>
    <x v="1104"/>
    <d v="2014-06-11T09:50:21"/>
    <n v="30"/>
    <b v="0"/>
    <n v="37"/>
    <n v="4.9516666666666671"/>
    <n v="80.297297297297291"/>
    <b v="0"/>
    <s v="games/video games"/>
    <x v="6"/>
    <x v="17"/>
  </r>
  <r>
    <n v="1105"/>
    <s v="Nightmare Zombies"/>
    <s v="Nightmare Zombies is the first Oculus Rift Only immersive zombie simulator in the Post-Apocalypse urban environment of New York City."/>
    <n v="900000"/>
    <x v="784"/>
    <x v="2"/>
    <x v="0"/>
    <x v="0"/>
    <n v="1395627327"/>
    <n v="1393038927"/>
    <x v="1105"/>
    <d v="2014-03-24T02:15:27"/>
    <n v="29.958333333335759"/>
    <b v="0"/>
    <n v="20"/>
    <n v="0.159"/>
    <n v="71.55"/>
    <b v="0"/>
    <s v="games/video games"/>
    <x v="6"/>
    <x v="17"/>
  </r>
  <r>
    <n v="1106"/>
    <s v="Backyard Zombies"/>
    <s v="Collect coins and save civilians while you blast your way through tons of zombies! Unlock new characters and levels!"/>
    <n v="400"/>
    <x v="785"/>
    <x v="2"/>
    <x v="0"/>
    <x v="0"/>
    <n v="1333557975"/>
    <n v="1330969575"/>
    <x v="1106"/>
    <d v="2012-04-04T16:46:15"/>
    <n v="29.958333333328483"/>
    <b v="0"/>
    <n v="7"/>
    <n v="41.25"/>
    <n v="23.571428571428573"/>
    <b v="0"/>
    <s v="games/video games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x v="117"/>
    <x v="2"/>
    <x v="0"/>
    <x v="0"/>
    <n v="1406148024"/>
    <n v="1403556024"/>
    <x v="1107"/>
    <d v="2014-07-23T20:40:24"/>
    <n v="30"/>
    <b v="0"/>
    <n v="0"/>
    <n v="0"/>
    <e v="#DIV/0!"/>
    <b v="0"/>
    <s v="games/video games"/>
    <x v="6"/>
    <x v="17"/>
  </r>
  <r>
    <n v="1108"/>
    <s v="Urbania: Create the future"/>
    <s v="Environmental awareness using social games where players are challenged to pursue sustainable development in the city of the future."/>
    <n v="25000"/>
    <x v="786"/>
    <x v="2"/>
    <x v="0"/>
    <x v="0"/>
    <n v="1334326635"/>
    <n v="1329146235"/>
    <x v="1108"/>
    <d v="2012-04-13T14:17:15"/>
    <n v="59.958333333335759"/>
    <b v="0"/>
    <n v="21"/>
    <n v="2.93"/>
    <n v="34.88095238095238"/>
    <b v="0"/>
    <s v="games/video games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x v="372"/>
    <x v="2"/>
    <x v="0"/>
    <x v="0"/>
    <n v="1479495790"/>
    <n v="1476900190"/>
    <x v="1109"/>
    <d v="2016-11-18T19:03:10"/>
    <n v="30.041666666656965"/>
    <b v="0"/>
    <n v="3"/>
    <n v="0.44999999999999996"/>
    <n v="15"/>
    <b v="0"/>
    <s v="games/video games"/>
    <x v="6"/>
    <x v="17"/>
  </r>
  <r>
    <n v="1110"/>
    <s v="PSI - Role Playing Game"/>
    <s v="PSI is a game about a group of people dealing with the effects of Nightmares becoming reality, life will never be the same."/>
    <n v="50000"/>
    <x v="787"/>
    <x v="2"/>
    <x v="0"/>
    <x v="0"/>
    <n v="1354919022"/>
    <n v="1352327022"/>
    <x v="1110"/>
    <d v="2012-12-07T22:23:42"/>
    <n v="30"/>
    <b v="0"/>
    <n v="11"/>
    <n v="0.51"/>
    <n v="23.181818181818183"/>
    <b v="0"/>
    <s v="games/video games"/>
    <x v="6"/>
    <x v="17"/>
  </r>
  <r>
    <n v="1111"/>
    <s v="Funding HyperLight Studios"/>
    <s v="We are bringing a new gaming experience to the field. One that will connect a community of people and servers from around the world."/>
    <n v="2500"/>
    <x v="116"/>
    <x v="2"/>
    <x v="0"/>
    <x v="0"/>
    <n v="1452228790"/>
    <n v="1449636790"/>
    <x v="1111"/>
    <d v="2016-01-08T04:53:10"/>
    <n v="30"/>
    <b v="0"/>
    <n v="1"/>
    <n v="0.04"/>
    <n v="1"/>
    <b v="0"/>
    <s v="games/video games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x v="788"/>
    <x v="2"/>
    <x v="0"/>
    <x v="0"/>
    <n v="1421656200"/>
    <n v="1416507211"/>
    <x v="1112"/>
    <d v="2015-01-19T08:30:00"/>
    <n v="59.594780092593282"/>
    <b v="0"/>
    <n v="312"/>
    <n v="35.537409090909087"/>
    <n v="100.23371794871794"/>
    <b v="0"/>
    <s v="games/video games"/>
    <x v="6"/>
    <x v="17"/>
  </r>
  <r>
    <n v="1113"/>
    <s v="A YouTube Gaming Channel"/>
    <s v="A start up YouTube PC Gaming channel named ''Jeansie''. Comprised of witty banter and slightly above average  gaming skills :)"/>
    <n v="1000"/>
    <x v="139"/>
    <x v="2"/>
    <x v="1"/>
    <x v="1"/>
    <n v="1408058820"/>
    <n v="1405466820"/>
    <x v="1113"/>
    <d v="2014-08-14T23:27:00"/>
    <n v="30"/>
    <b v="0"/>
    <n v="1"/>
    <n v="0.5"/>
    <n v="5"/>
    <b v="0"/>
    <s v="games/video games"/>
    <x v="6"/>
    <x v="17"/>
  </r>
  <r>
    <n v="1114"/>
    <s v="TeleRide"/>
    <s v="SciFi racing game for Android &amp; iOS platforms. Player gets a unique weapon which introduces an additional dimension to the competition."/>
    <n v="6000"/>
    <x v="115"/>
    <x v="2"/>
    <x v="1"/>
    <x v="1"/>
    <n v="1381306687"/>
    <n v="1378714687"/>
    <x v="1114"/>
    <d v="2013-10-09T08:18:07"/>
    <n v="30"/>
    <b v="0"/>
    <n v="3"/>
    <n v="0.16666666666666669"/>
    <n v="3.3333333333333335"/>
    <b v="0"/>
    <s v="games/video games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x v="500"/>
    <x v="2"/>
    <x v="0"/>
    <x v="0"/>
    <n v="1459352495"/>
    <n v="1456764095"/>
    <x v="1115"/>
    <d v="2016-03-30T15:41:35"/>
    <n v="29.958333333335759"/>
    <b v="0"/>
    <n v="4"/>
    <n v="0.13250000000000001"/>
    <n v="13.25"/>
    <b v="0"/>
    <s v="games/video games"/>
    <x v="6"/>
    <x v="17"/>
  </r>
  <r>
    <n v="1116"/>
    <s v="Quest Remnants of Chaos"/>
    <s v="A medieval, post apocolyptic, Online, MMORPG. Class morphing, character customization game."/>
    <n v="500000"/>
    <x v="789"/>
    <x v="2"/>
    <x v="0"/>
    <x v="0"/>
    <n v="1339273208"/>
    <n v="1334089208"/>
    <x v="1116"/>
    <d v="2012-06-09T20:20:08"/>
    <n v="60"/>
    <b v="0"/>
    <n v="10"/>
    <n v="3.5704000000000007E-2"/>
    <n v="17.852"/>
    <b v="0"/>
    <s v="games/video games"/>
    <x v="6"/>
    <x v="17"/>
  </r>
  <r>
    <n v="1117"/>
    <s v="Medieval Village"/>
    <s v="Experience the Medieval in your own village. Increase your village into a city and walk through the streets."/>
    <n v="1000"/>
    <x v="790"/>
    <x v="2"/>
    <x v="12"/>
    <x v="3"/>
    <n v="1451053313"/>
    <n v="1448461313"/>
    <x v="1117"/>
    <d v="2015-12-25T14:21:53"/>
    <n v="30"/>
    <b v="0"/>
    <n v="8"/>
    <n v="8.3000000000000007"/>
    <n v="10.375"/>
    <b v="0"/>
    <s v="games/video games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x v="791"/>
    <x v="2"/>
    <x v="2"/>
    <x v="2"/>
    <n v="1396666779"/>
    <n v="1394078379"/>
    <x v="1118"/>
    <d v="2014-04-05T02:59:39"/>
    <n v="29.958333333335759"/>
    <b v="0"/>
    <n v="3"/>
    <n v="2.4222222222222221"/>
    <n v="36.333333333333336"/>
    <b v="0"/>
    <s v="games/video games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x v="139"/>
    <x v="2"/>
    <x v="0"/>
    <x v="0"/>
    <n v="1396810864"/>
    <n v="1395687664"/>
    <x v="1119"/>
    <d v="2014-04-06T19:01:04"/>
    <n v="13"/>
    <b v="0"/>
    <n v="1"/>
    <n v="0.23809523809523811"/>
    <n v="5"/>
    <b v="0"/>
    <s v="games/video games"/>
    <x v="6"/>
    <x v="17"/>
  </r>
  <r>
    <n v="1120"/>
    <s v="PlanEt Ninjahwah"/>
    <s v="Planet Ninjahwah is a highly anticipated futuristic action adventure game that will blow your mind!!"/>
    <n v="25000"/>
    <x v="117"/>
    <x v="2"/>
    <x v="0"/>
    <x v="0"/>
    <n v="1319835400"/>
    <n v="1315947400"/>
    <x v="1120"/>
    <d v="2011-10-28T20:56:40"/>
    <n v="45"/>
    <b v="0"/>
    <n v="0"/>
    <n v="0"/>
    <e v="#DIV/0!"/>
    <b v="0"/>
    <s v="games/video games"/>
    <x v="6"/>
    <x v="17"/>
  </r>
  <r>
    <n v="1121"/>
    <s v="Pwincess"/>
    <s v="An action packed, side scrolling, platform jumping, laser shooting ADVENTURE that will be fun for everyone."/>
    <n v="250000"/>
    <x v="792"/>
    <x v="2"/>
    <x v="0"/>
    <x v="0"/>
    <n v="1457904316"/>
    <n v="1455315916"/>
    <x v="1121"/>
    <d v="2016-03-13T21:25:16"/>
    <n v="29.958333333328483"/>
    <b v="0"/>
    <n v="5"/>
    <n v="1.1599999999999999E-2"/>
    <n v="5.8"/>
    <b v="0"/>
    <s v="games/video games"/>
    <x v="6"/>
    <x v="17"/>
  </r>
  <r>
    <n v="1122"/>
    <s v="Funny Monsters (Mobile Game)"/>
    <s v="Mobile game featuring lots of funny little monsters on the run from their mad creator. Lots of gameplay elements will keep user bussy."/>
    <n v="3200"/>
    <x v="117"/>
    <x v="2"/>
    <x v="1"/>
    <x v="1"/>
    <n v="1369932825"/>
    <n v="1368723225"/>
    <x v="1122"/>
    <d v="2013-05-30T16:53:45"/>
    <n v="14"/>
    <b v="0"/>
    <n v="0"/>
    <n v="0"/>
    <e v="#DIV/0!"/>
    <b v="0"/>
    <s v="games/video games"/>
    <x v="6"/>
    <x v="17"/>
  </r>
  <r>
    <n v="1123"/>
    <s v="Droplets"/>
    <s v="Fast paced mobile game where you control a rain drop by tilting your screen. Absorb other rain drops to go faster, but avoid clouds."/>
    <n v="5000"/>
    <x v="143"/>
    <x v="2"/>
    <x v="0"/>
    <x v="0"/>
    <n v="1397910848"/>
    <n v="1395318848"/>
    <x v="1123"/>
    <d v="2014-04-19T12:34:08"/>
    <n v="30"/>
    <b v="0"/>
    <n v="3"/>
    <n v="0.22"/>
    <n v="3.6666666666666665"/>
    <b v="0"/>
    <s v="games/video games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x v="94"/>
    <x v="2"/>
    <x v="0"/>
    <x v="0"/>
    <n v="1430409651"/>
    <n v="1427817651"/>
    <x v="1124"/>
    <d v="2015-04-30T16:00:51"/>
    <n v="30"/>
    <b v="0"/>
    <n v="7"/>
    <n v="0.47222222222222221"/>
    <n v="60.714285714285715"/>
    <b v="0"/>
    <s v="games/mobile games"/>
    <x v="6"/>
    <x v="18"/>
  </r>
  <r>
    <n v="1125"/>
    <s v="Ultimate Supremacy"/>
    <s v="Ultimate Supremacy will be the ultimate in mobile gaming, if you love fighting and strategy games, you will love Ultimate Supremacy."/>
    <n v="3000"/>
    <x v="117"/>
    <x v="2"/>
    <x v="1"/>
    <x v="1"/>
    <n v="1443193130"/>
    <n v="1438009130"/>
    <x v="1125"/>
    <d v="2015-09-25T14:58:50"/>
    <n v="60"/>
    <b v="0"/>
    <n v="0"/>
    <n v="0"/>
    <e v="#DIV/0!"/>
    <b v="0"/>
    <s v="games/mobile games"/>
    <x v="6"/>
    <x v="18"/>
  </r>
  <r>
    <n v="1126"/>
    <s v="GAMING TO LEARN"/>
    <s v="Imagine a science class where the teacher walks in a says &quot;Take out your cell phone and play a game.&quot;"/>
    <n v="2000"/>
    <x v="115"/>
    <x v="2"/>
    <x v="0"/>
    <x v="0"/>
    <n v="1468482694"/>
    <n v="1465890694"/>
    <x v="1126"/>
    <d v="2016-07-14T07:51:34"/>
    <n v="30"/>
    <b v="0"/>
    <n v="2"/>
    <n v="0.5"/>
    <n v="5"/>
    <b v="0"/>
    <s v="games/mobile games"/>
    <x v="6"/>
    <x v="18"/>
  </r>
  <r>
    <n v="1127"/>
    <s v="ABRAcaPOCUS!!"/>
    <s v="A fast-paced, creepy/cute mobile puzzle game where you draw series of magic symbols to summon &amp; collect demons, monsters, gods, &amp; myths"/>
    <n v="35000"/>
    <x v="793"/>
    <x v="2"/>
    <x v="0"/>
    <x v="0"/>
    <n v="1416000600"/>
    <n v="1413318600"/>
    <x v="1127"/>
    <d v="2014-11-14T21:30:00"/>
    <n v="31.041666666664241"/>
    <b v="0"/>
    <n v="23"/>
    <n v="1.6714285714285713"/>
    <n v="25.434782608695652"/>
    <b v="0"/>
    <s v="games/mobile games"/>
    <x v="6"/>
    <x v="18"/>
  </r>
  <r>
    <n v="1128"/>
    <s v="Flying Turds"/>
    <s v="#havingfunFTW"/>
    <n v="1000"/>
    <x v="116"/>
    <x v="2"/>
    <x v="1"/>
    <x v="1"/>
    <n v="1407425717"/>
    <n v="1404833717"/>
    <x v="1128"/>
    <d v="2014-08-07T15:35:17"/>
    <n v="30"/>
    <b v="0"/>
    <n v="1"/>
    <n v="0.1"/>
    <n v="1"/>
    <b v="0"/>
    <s v="games/mobile games"/>
    <x v="6"/>
    <x v="18"/>
  </r>
  <r>
    <n v="1129"/>
    <s v="Angry words with Friends"/>
    <s v="This app will provide you with the ability to use your most favorite profanities while playing a game with your friends."/>
    <n v="20000"/>
    <x v="577"/>
    <x v="2"/>
    <x v="0"/>
    <x v="0"/>
    <n v="1465107693"/>
    <n v="1462515693"/>
    <x v="1129"/>
    <d v="2016-06-05T06:21:33"/>
    <n v="30"/>
    <b v="0"/>
    <n v="2"/>
    <n v="0.105"/>
    <n v="10.5"/>
    <b v="0"/>
    <s v="games/mobile games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x v="143"/>
    <x v="2"/>
    <x v="0"/>
    <x v="0"/>
    <n v="1416963300"/>
    <n v="1411775700"/>
    <x v="1130"/>
    <d v="2014-11-26T00:55:00"/>
    <n v="60.041666666664241"/>
    <b v="0"/>
    <n v="3"/>
    <n v="0.22"/>
    <n v="3.6666666666666665"/>
    <b v="0"/>
    <s v="games/mobile games"/>
    <x v="6"/>
    <x v="18"/>
  </r>
  <r>
    <n v="1131"/>
    <s v="Hot Potato - The App"/>
    <s v="Don't drop it like it's hot..Hot Potato is a battle between friends. Compete to keep Mr Potato off the ground. Who will drop him first?"/>
    <n v="40000"/>
    <x v="117"/>
    <x v="2"/>
    <x v="2"/>
    <x v="2"/>
    <n v="1450993668"/>
    <n v="1448401668"/>
    <x v="1131"/>
    <d v="2015-12-24T21:47:48"/>
    <n v="30"/>
    <b v="0"/>
    <n v="0"/>
    <n v="0"/>
    <e v="#DIV/0!"/>
    <b v="0"/>
    <s v="games/mobile games"/>
    <x v="6"/>
    <x v="18"/>
  </r>
  <r>
    <n v="1132"/>
    <s v="One"/>
    <s v="One is a simple mobile game about exploring the connections between all living things. Featuring hand-painted art."/>
    <n v="10000"/>
    <x v="794"/>
    <x v="2"/>
    <x v="5"/>
    <x v="5"/>
    <n v="1483238771"/>
    <n v="1480646771"/>
    <x v="1132"/>
    <d v="2017-01-01T02:46:11"/>
    <n v="30"/>
    <b v="0"/>
    <n v="13"/>
    <n v="14.38"/>
    <n v="110.61538461538461"/>
    <b v="0"/>
    <s v="games/mobile games"/>
    <x v="6"/>
    <x v="18"/>
  </r>
  <r>
    <n v="1133"/>
    <s v="Ping"/>
    <s v="Ping is a simple game currently in the design process, where the player lives off of the power of their connection to the internet."/>
    <n v="3000"/>
    <x v="170"/>
    <x v="2"/>
    <x v="1"/>
    <x v="1"/>
    <n v="1406799981"/>
    <n v="1404207981"/>
    <x v="1133"/>
    <d v="2014-07-31T09:46:21"/>
    <n v="30"/>
    <b v="0"/>
    <n v="1"/>
    <n v="0.66666666666666674"/>
    <n v="20"/>
    <b v="0"/>
    <s v="games/mobile games"/>
    <x v="6"/>
    <x v="18"/>
  </r>
  <r>
    <n v="1134"/>
    <s v="New Mario Bro's style game!"/>
    <s v="We are creating a new Mario Bro's style game called KFK:Original. It's challenging, fun and totally awesome!!!"/>
    <n v="25000"/>
    <x v="116"/>
    <x v="2"/>
    <x v="2"/>
    <x v="2"/>
    <n v="1417235580"/>
    <n v="1416034228"/>
    <x v="1134"/>
    <d v="2014-11-29T04:33:00"/>
    <n v="13.904537037036789"/>
    <b v="0"/>
    <n v="1"/>
    <n v="4.0000000000000001E-3"/>
    <n v="1"/>
    <b v="0"/>
    <s v="games/mobile games"/>
    <x v="6"/>
    <x v="18"/>
  </r>
  <r>
    <n v="1135"/>
    <s v="Trumperama"/>
    <s v="&quot;Trumperama&quot; ist ein Jump 'n' Run Spiel im 8-Bit Stil fÃ¼r Android._x000a_Donald Trump gewinnt die Wahlen und muss gestoppt werden!"/>
    <n v="1000"/>
    <x v="155"/>
    <x v="2"/>
    <x v="12"/>
    <x v="3"/>
    <n v="1470527094"/>
    <n v="1467935094"/>
    <x v="1135"/>
    <d v="2016-08-06T23:44:54"/>
    <n v="30"/>
    <b v="0"/>
    <n v="1"/>
    <n v="5"/>
    <n v="50"/>
    <b v="0"/>
    <s v="games/mobile games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x v="795"/>
    <x v="2"/>
    <x v="6"/>
    <x v="3"/>
    <n v="1450541229"/>
    <n v="1447949229"/>
    <x v="1136"/>
    <d v="2015-12-19T16:07:09"/>
    <n v="30"/>
    <b v="0"/>
    <n v="6"/>
    <n v="6.4439140811455857"/>
    <n v="45"/>
    <b v="0"/>
    <s v="games/mobile games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x v="796"/>
    <x v="2"/>
    <x v="0"/>
    <x v="0"/>
    <n v="1461440421"/>
    <n v="1458848421"/>
    <x v="1137"/>
    <d v="2016-04-23T19:40:21"/>
    <n v="30"/>
    <b v="0"/>
    <n v="39"/>
    <n v="39.5"/>
    <n v="253.2051282051282"/>
    <b v="0"/>
    <s v="games/mobile games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x v="366"/>
    <x v="2"/>
    <x v="0"/>
    <x v="0"/>
    <n v="1485035131"/>
    <n v="1483307131"/>
    <x v="1138"/>
    <d v="2017-01-21T21:45:31"/>
    <n v="20"/>
    <b v="0"/>
    <n v="4"/>
    <n v="0.35714285714285715"/>
    <n v="31.25"/>
    <b v="0"/>
    <s v="games/mobile games"/>
    <x v="6"/>
    <x v="18"/>
  </r>
  <r>
    <n v="1139"/>
    <s v="Soulwalker"/>
    <s v="Take control of the Void and bend it to your will as you perfect your strategy and amass your deck. The light gathers, your power grows"/>
    <n v="8000"/>
    <x v="139"/>
    <x v="2"/>
    <x v="0"/>
    <x v="0"/>
    <n v="1420100426"/>
    <n v="1417508426"/>
    <x v="1139"/>
    <d v="2015-01-01T08:20:26"/>
    <n v="30"/>
    <b v="0"/>
    <n v="1"/>
    <n v="6.25E-2"/>
    <n v="5"/>
    <b v="0"/>
    <s v="games/mobile games"/>
    <x v="6"/>
    <x v="18"/>
  </r>
  <r>
    <n v="1140"/>
    <s v="Medieval Empire by Bear Games"/>
    <s v="We are creating the next epic Massive Multiplayer Online-Real Time Strategy game and we want you to be a part of it!"/>
    <n v="5000"/>
    <x v="117"/>
    <x v="2"/>
    <x v="1"/>
    <x v="1"/>
    <n v="1438859121"/>
    <n v="1436267121"/>
    <x v="1140"/>
    <d v="2015-08-06T11:05:21"/>
    <n v="30"/>
    <b v="0"/>
    <n v="0"/>
    <n v="0"/>
    <e v="#DIV/0!"/>
    <b v="0"/>
    <s v="games/mobile games"/>
    <x v="6"/>
    <x v="18"/>
  </r>
  <r>
    <n v="1141"/>
    <s v="Arena Z - Zombie Survival"/>
    <s v="I think this will be a great game!"/>
    <n v="500"/>
    <x v="117"/>
    <x v="2"/>
    <x v="12"/>
    <x v="3"/>
    <n v="1436460450"/>
    <n v="1433868450"/>
    <x v="1141"/>
    <d v="2015-07-09T16:47:30"/>
    <n v="30"/>
    <b v="0"/>
    <n v="0"/>
    <n v="0"/>
    <e v="#DIV/0!"/>
    <b v="0"/>
    <s v="games/mobile games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x v="117"/>
    <x v="2"/>
    <x v="0"/>
    <x v="0"/>
    <n v="1424131727"/>
    <n v="1421539727"/>
    <x v="1142"/>
    <d v="2015-02-17T00:08:47"/>
    <n v="30"/>
    <b v="0"/>
    <n v="0"/>
    <n v="0"/>
    <e v="#DIV/0!"/>
    <b v="0"/>
    <s v="games/mobile games"/>
    <x v="6"/>
    <x v="18"/>
  </r>
  <r>
    <n v="1143"/>
    <s v="Convergence: Rift Wars"/>
    <s v="Convergence: RiftWars is a easy to approach competitive turn-based strategy game, featuring quick game play and military tactics."/>
    <n v="45000"/>
    <x v="797"/>
    <x v="2"/>
    <x v="0"/>
    <x v="0"/>
    <n v="1450327126"/>
    <n v="1447735126"/>
    <x v="1143"/>
    <d v="2015-12-17T04:38:46"/>
    <n v="30"/>
    <b v="0"/>
    <n v="8"/>
    <n v="0.41333333333333333"/>
    <n v="23.25"/>
    <b v="0"/>
    <s v="games/mobile games"/>
    <x v="6"/>
    <x v="18"/>
  </r>
  <r>
    <n v="1144"/>
    <s v="We Need Your Help to Finish Our BBQ Food Truck"/>
    <s v="We need your help to finish our food truck. We are building a BBQ Food Truck to serve competition style BBQ."/>
    <n v="9300"/>
    <x v="117"/>
    <x v="2"/>
    <x v="0"/>
    <x v="0"/>
    <n v="1430281320"/>
    <n v="1427689320"/>
    <x v="1144"/>
    <d v="2015-04-29T04:22:00"/>
    <n v="30"/>
    <b v="0"/>
    <n v="0"/>
    <n v="0"/>
    <e v="#DIV/0!"/>
    <b v="0"/>
    <s v="food/food trucks"/>
    <x v="7"/>
    <x v="19"/>
  </r>
  <r>
    <n v="1145"/>
    <s v="A FORK IN THE ROAD food truck"/>
    <s v="Emphasizing locally and responsibly raised ingredients, serving delicious food! I need your help."/>
    <n v="80000"/>
    <x v="173"/>
    <x v="2"/>
    <x v="0"/>
    <x v="0"/>
    <n v="1412272592"/>
    <n v="1407088592"/>
    <x v="1145"/>
    <d v="2014-10-02T17:56:32"/>
    <n v="60"/>
    <b v="0"/>
    <n v="1"/>
    <n v="0.125"/>
    <n v="100"/>
    <b v="0"/>
    <s v="food/food trucks"/>
    <x v="7"/>
    <x v="19"/>
  </r>
  <r>
    <n v="1146"/>
    <s v="Sleepy PIg Barbecue: Auburn's First BBQ Food Truck"/>
    <s v="Bringing the flavor of competition BBQ to small town Auburn with the ease of a big city food truck."/>
    <n v="6000"/>
    <x v="798"/>
    <x v="2"/>
    <x v="0"/>
    <x v="0"/>
    <n v="1399071173"/>
    <n v="1395787973"/>
    <x v="1146"/>
    <d v="2014-05-02T22:52:53"/>
    <n v="38"/>
    <b v="0"/>
    <n v="12"/>
    <n v="8.8333333333333339"/>
    <n v="44.166666666666664"/>
    <b v="0"/>
    <s v="food/food trucks"/>
    <x v="7"/>
    <x v="19"/>
  </r>
  <r>
    <n v="1147"/>
    <s v="baked pugtato"/>
    <s v="amazing gourmet baked potato truck with variable options for everyone, its always been my dream, help me make it come true :)."/>
    <n v="25000"/>
    <x v="117"/>
    <x v="2"/>
    <x v="5"/>
    <x v="5"/>
    <n v="1413760783"/>
    <n v="1408576783"/>
    <x v="1147"/>
    <d v="2014-10-19T23:19:43"/>
    <n v="60"/>
    <b v="0"/>
    <n v="0"/>
    <n v="0"/>
    <e v="#DIV/0!"/>
    <b v="0"/>
    <s v="food/food trucks"/>
    <x v="7"/>
    <x v="19"/>
  </r>
  <r>
    <n v="1148"/>
    <s v="Warren's / Adilyn's Rollin' Bistro"/>
    <s v="New local (Louisville, KY.) food truck with a refreshing spin on rolling kitchens."/>
    <n v="15000"/>
    <x v="799"/>
    <x v="2"/>
    <x v="0"/>
    <x v="0"/>
    <n v="1480568781"/>
    <n v="1477973181"/>
    <x v="1148"/>
    <d v="2016-12-01T05:06:21"/>
    <n v="30.041666666671517"/>
    <b v="0"/>
    <n v="3"/>
    <n v="0.48666666666666669"/>
    <n v="24.333333333333332"/>
    <b v="0"/>
    <s v="food/food trucks"/>
    <x v="7"/>
    <x v="19"/>
  </r>
  <r>
    <n v="1149"/>
    <s v="The Floridian Food Truck"/>
    <s v="Bringing culturally diverse Floridian cuisine to the people!"/>
    <n v="50000"/>
    <x v="735"/>
    <x v="2"/>
    <x v="0"/>
    <x v="0"/>
    <n v="1466096566"/>
    <n v="1463504566"/>
    <x v="1149"/>
    <d v="2016-06-16T17:02:46"/>
    <n v="30"/>
    <b v="0"/>
    <n v="2"/>
    <n v="0.15"/>
    <n v="37.5"/>
    <b v="0"/>
    <s v="food/food trucks"/>
    <x v="7"/>
    <x v="19"/>
  </r>
  <r>
    <n v="1150"/>
    <s v="Chef Po's Food Truck"/>
    <s v="Bringing delicious authentic and fusion Taiwanese Food to the West Coast."/>
    <n v="2500"/>
    <x v="800"/>
    <x v="2"/>
    <x v="0"/>
    <x v="0"/>
    <n v="1452293675"/>
    <n v="1447109675"/>
    <x v="1150"/>
    <d v="2016-01-08T22:54:35"/>
    <n v="60"/>
    <b v="0"/>
    <n v="6"/>
    <n v="10.08"/>
    <n v="42"/>
    <b v="0"/>
    <s v="food/food trucks"/>
    <x v="7"/>
    <x v="19"/>
  </r>
  <r>
    <n v="1151"/>
    <s v="Blaze'n Pontiac Grill"/>
    <s v="Basically home style foods as huge sandwiches, burgers, and apps. Limitited to NOTHING. Irish,Mexican, cajÃ£n, southern bqq even veggies"/>
    <n v="25000"/>
    <x v="117"/>
    <x v="2"/>
    <x v="0"/>
    <x v="0"/>
    <n v="1441592863"/>
    <n v="1439000863"/>
    <x v="1151"/>
    <d v="2015-09-07T02:27:43"/>
    <n v="30"/>
    <b v="0"/>
    <n v="0"/>
    <n v="0"/>
    <e v="#DIV/0!"/>
    <b v="0"/>
    <s v="food/food trucks"/>
    <x v="7"/>
    <x v="19"/>
  </r>
  <r>
    <n v="1152"/>
    <s v="Peruvian King Food Truck"/>
    <s v="Peruvian food truck with an LA twist."/>
    <n v="16000"/>
    <x v="608"/>
    <x v="2"/>
    <x v="0"/>
    <x v="0"/>
    <n v="1431709312"/>
    <n v="1429117312"/>
    <x v="1152"/>
    <d v="2015-05-15T17:01:52"/>
    <n v="30"/>
    <b v="0"/>
    <n v="15"/>
    <n v="5.6937500000000005"/>
    <n v="60.733333333333334"/>
    <b v="0"/>
    <s v="food/food trucks"/>
    <x v="7"/>
    <x v="19"/>
  </r>
  <r>
    <n v="1153"/>
    <s v="The Cold Spot Mobile Trailer"/>
    <s v="A mobile concession trailer for snow cones, ice cream, smoothies and more"/>
    <n v="8000"/>
    <x v="155"/>
    <x v="2"/>
    <x v="0"/>
    <x v="0"/>
    <n v="1434647305"/>
    <n v="1432055305"/>
    <x v="1153"/>
    <d v="2015-06-18T17:08:25"/>
    <n v="30"/>
    <b v="0"/>
    <n v="1"/>
    <n v="0.625"/>
    <n v="50"/>
    <b v="0"/>
    <s v="food/food trucks"/>
    <x v="7"/>
    <x v="19"/>
  </r>
  <r>
    <n v="1154"/>
    <s v="Food Truck Funding"/>
    <s v="We're about to launch our first ever food truck to share our amazing food and we need your help! Be a part of our truck!"/>
    <n v="5000"/>
    <x v="144"/>
    <x v="2"/>
    <x v="0"/>
    <x v="0"/>
    <n v="1441507006"/>
    <n v="1438915006"/>
    <x v="1154"/>
    <d v="2015-09-06T02:36:46"/>
    <n v="30"/>
    <b v="0"/>
    <n v="3"/>
    <n v="6.5"/>
    <n v="108.33333333333333"/>
    <b v="0"/>
    <s v="food/food trucks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x v="801"/>
    <x v="2"/>
    <x v="0"/>
    <x v="0"/>
    <n v="1408040408"/>
    <n v="1405448408"/>
    <x v="1155"/>
    <d v="2014-08-14T18:20:08"/>
    <n v="30"/>
    <b v="0"/>
    <n v="8"/>
    <n v="0.752"/>
    <n v="23.5"/>
    <b v="0"/>
    <s v="food/food trucks"/>
    <x v="7"/>
    <x v="19"/>
  </r>
  <r>
    <n v="1156"/>
    <s v="Harley Hawg Dogs, Inc"/>
    <s v="A Food Truck featuring Deep Fried Natural Casing Beef/Pork mix Hot Dogs, New York Style Rippers. Also serving Fresh Cut Fries."/>
    <n v="6500"/>
    <x v="117"/>
    <x v="2"/>
    <x v="0"/>
    <x v="0"/>
    <n v="1424742162"/>
    <n v="1422150162"/>
    <x v="1156"/>
    <d v="2015-02-24T01:42:42"/>
    <n v="30"/>
    <b v="0"/>
    <n v="0"/>
    <n v="0"/>
    <e v="#DIV/0!"/>
    <b v="0"/>
    <s v="food/food trucks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x v="118"/>
    <x v="2"/>
    <x v="0"/>
    <x v="0"/>
    <n v="1417795480"/>
    <n v="1412607880"/>
    <x v="1157"/>
    <d v="2014-12-05T16:04:40"/>
    <n v="60.041666666671517"/>
    <b v="0"/>
    <n v="3"/>
    <n v="1.51"/>
    <n v="50.333333333333336"/>
    <b v="0"/>
    <s v="food/food trucks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x v="428"/>
    <x v="2"/>
    <x v="0"/>
    <x v="0"/>
    <n v="1418091128"/>
    <n v="1415499128"/>
    <x v="1158"/>
    <d v="2014-12-09T02:12:08"/>
    <n v="30"/>
    <b v="0"/>
    <n v="3"/>
    <n v="0.46666666666666673"/>
    <n v="11.666666666666666"/>
    <b v="0"/>
    <s v="food/food trucks"/>
    <x v="7"/>
    <x v="19"/>
  </r>
  <r>
    <n v="1159"/>
    <s v="Skewed Up Food Truck"/>
    <s v="Skewed Up food truck is my dream and need help getting it started, presenting some to the bank for my loan, spice up logo, etc."/>
    <n v="6750"/>
    <x v="117"/>
    <x v="2"/>
    <x v="0"/>
    <x v="0"/>
    <n v="1435679100"/>
    <n v="1433006765"/>
    <x v="1159"/>
    <d v="2015-06-30T15:45:00"/>
    <n v="30.929803240738693"/>
    <b v="0"/>
    <n v="0"/>
    <n v="0"/>
    <e v="#DIV/0!"/>
    <b v="0"/>
    <s v="food/food trucks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x v="802"/>
    <x v="2"/>
    <x v="0"/>
    <x v="0"/>
    <n v="1427510586"/>
    <n v="1424922186"/>
    <x v="1160"/>
    <d v="2015-03-28T02:43:06"/>
    <n v="29.958333333343035"/>
    <b v="0"/>
    <n v="19"/>
    <n v="3.85"/>
    <n v="60.789473684210527"/>
    <b v="0"/>
    <s v="food/food trucks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x v="117"/>
    <x v="2"/>
    <x v="0"/>
    <x v="0"/>
    <n v="1432047989"/>
    <n v="1430233589"/>
    <x v="1161"/>
    <d v="2015-05-19T15:06:29"/>
    <n v="21"/>
    <b v="0"/>
    <n v="0"/>
    <n v="0"/>
    <e v="#DIV/0!"/>
    <b v="0"/>
    <s v="food/food trucks"/>
    <x v="7"/>
    <x v="19"/>
  </r>
  <r>
    <n v="1162"/>
    <s v="Super Natural Kooking"/>
    <s v="Solar Powered, Recycled Fryer Oil for Truck Fuel, Locally Grown Organic &amp; Hormone Free Foods, Pop-up Bands, Private Party and Functions"/>
    <n v="60000"/>
    <x v="428"/>
    <x v="2"/>
    <x v="0"/>
    <x v="0"/>
    <n v="1411662264"/>
    <n v="1408983864"/>
    <x v="1162"/>
    <d v="2014-09-25T16:24:24"/>
    <n v="31"/>
    <b v="0"/>
    <n v="2"/>
    <n v="5.8333333333333341E-2"/>
    <n v="17.5"/>
    <b v="0"/>
    <s v="food/food trucks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x v="117"/>
    <x v="2"/>
    <x v="0"/>
    <x v="0"/>
    <n v="1407604920"/>
    <n v="1405012920"/>
    <x v="1163"/>
    <d v="2014-08-09T17:22:00"/>
    <n v="30"/>
    <b v="0"/>
    <n v="0"/>
    <n v="0"/>
    <e v="#DIV/0!"/>
    <b v="0"/>
    <s v="food/food trucks"/>
    <x v="7"/>
    <x v="19"/>
  </r>
  <r>
    <n v="1164"/>
    <s v="Bayou Classic BBQ"/>
    <s v="Bayou Classic BBQ will be  Mansura,LA _x000a_newest and best mobile food truck_x000a_serving delicious BBQ Georgia style slow_x000a_smoke BBQ!"/>
    <n v="10000"/>
    <x v="117"/>
    <x v="2"/>
    <x v="0"/>
    <x v="0"/>
    <n v="1466270582"/>
    <n v="1463678582"/>
    <x v="1164"/>
    <d v="2016-06-18T17:23:02"/>
    <n v="30"/>
    <b v="0"/>
    <n v="0"/>
    <n v="0"/>
    <e v="#DIV/0!"/>
    <b v="0"/>
    <s v="food/food trucks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x v="803"/>
    <x v="2"/>
    <x v="0"/>
    <x v="0"/>
    <n v="1404623330"/>
    <n v="1401685730"/>
    <x v="1165"/>
    <d v="2014-07-06T05:08:50"/>
    <n v="34"/>
    <b v="0"/>
    <n v="25"/>
    <n v="20.705000000000002"/>
    <n v="82.82"/>
    <b v="0"/>
    <s v="food/food trucks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x v="804"/>
    <x v="2"/>
    <x v="0"/>
    <x v="0"/>
    <n v="1435291200"/>
    <n v="1432640342"/>
    <x v="1166"/>
    <d v="2015-06-26T04:00:00"/>
    <n v="30.681226851855172"/>
    <b v="0"/>
    <n v="8"/>
    <n v="19.139999999999997"/>
    <n v="358.875"/>
    <b v="0"/>
    <s v="food/food trucks"/>
    <x v="7"/>
    <x v="19"/>
  </r>
  <r>
    <n v="1167"/>
    <s v="Empanada Express Food Truck"/>
    <s v="A mobile food truck serving up a Latino-inspired fusion cuisine using fresh, local, &amp; organic ingredients!"/>
    <n v="60000"/>
    <x v="805"/>
    <x v="2"/>
    <x v="0"/>
    <x v="0"/>
    <n v="1410543495"/>
    <n v="1407865095"/>
    <x v="1167"/>
    <d v="2014-09-12T17:38:15"/>
    <n v="31"/>
    <b v="0"/>
    <n v="16"/>
    <n v="1.6316666666666666"/>
    <n v="61.1875"/>
    <b v="0"/>
    <s v="food/food trucks"/>
    <x v="7"/>
    <x v="19"/>
  </r>
  <r>
    <n v="1168"/>
    <s v="SiMpLy FreSH fOoD TrUck"/>
    <s v="Simply fresh farm to table on wheels working close with local farms to ensure the highest of quality of product ."/>
    <n v="18000"/>
    <x v="806"/>
    <x v="2"/>
    <x v="0"/>
    <x v="0"/>
    <n v="1474507065"/>
    <n v="1471915065"/>
    <x v="1168"/>
    <d v="2016-09-22T01:17:45"/>
    <n v="30"/>
    <b v="0"/>
    <n v="3"/>
    <n v="5.6666666666666661"/>
    <n v="340"/>
    <b v="0"/>
    <s v="food/food trucks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x v="157"/>
    <x v="2"/>
    <x v="0"/>
    <x v="0"/>
    <n v="1424593763"/>
    <n v="1422001763"/>
    <x v="1169"/>
    <d v="2015-02-22T08:29:23"/>
    <n v="30"/>
    <b v="0"/>
    <n v="3"/>
    <n v="0.16999999999999998"/>
    <n v="5.666666666666667"/>
    <b v="0"/>
    <s v="food/food trucks"/>
    <x v="7"/>
    <x v="19"/>
  </r>
  <r>
    <n v="1170"/>
    <s v="Its A Rib Thing"/>
    <s v="They are sweet, sticky and incredibly addictive. People are left with a huge smile and a full stomach but still ask for more!!!"/>
    <n v="25000"/>
    <x v="173"/>
    <x v="2"/>
    <x v="1"/>
    <x v="1"/>
    <n v="1433021171"/>
    <n v="1430429171"/>
    <x v="1170"/>
    <d v="2015-05-30T21:26:11"/>
    <n v="30"/>
    <b v="0"/>
    <n v="2"/>
    <n v="0.4"/>
    <n v="50"/>
    <b v="0"/>
    <s v="food/food trucks"/>
    <x v="7"/>
    <x v="19"/>
  </r>
  <r>
    <n v="1171"/>
    <s v="The Mean Green Purple Machine"/>
    <s v="Tulsa's first true biodiesel, alternative energy powered food truck! Oh yeah, and delicious food!"/>
    <n v="25000"/>
    <x v="379"/>
    <x v="2"/>
    <x v="0"/>
    <x v="0"/>
    <n v="1415909927"/>
    <n v="1414351127"/>
    <x v="1171"/>
    <d v="2014-11-13T20:18:47"/>
    <n v="18.041666666664241"/>
    <b v="0"/>
    <n v="1"/>
    <n v="0.1"/>
    <n v="25"/>
    <b v="0"/>
    <s v="food/food trucks"/>
    <x v="7"/>
    <x v="19"/>
  </r>
  <r>
    <n v="1172"/>
    <s v="let your dayz take you to the dogs."/>
    <s v="Bringing YOUR favorite dog recipes to the streets."/>
    <n v="9000"/>
    <x v="117"/>
    <x v="2"/>
    <x v="0"/>
    <x v="0"/>
    <n v="1408551752"/>
    <n v="1405959752"/>
    <x v="1172"/>
    <d v="2014-08-20T16:22:32"/>
    <n v="30"/>
    <b v="0"/>
    <n v="0"/>
    <n v="0"/>
    <e v="#DIV/0!"/>
    <b v="0"/>
    <s v="food/food trucks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x v="134"/>
    <x v="2"/>
    <x v="0"/>
    <x v="0"/>
    <n v="1438576057"/>
    <n v="1435552057"/>
    <x v="1173"/>
    <d v="2015-08-03T04:27:37"/>
    <n v="35"/>
    <b v="0"/>
    <n v="1"/>
    <n v="2.4E-2"/>
    <n v="30"/>
    <b v="0"/>
    <s v="food/food trucks"/>
    <x v="7"/>
    <x v="19"/>
  </r>
  <r>
    <n v="1174"/>
    <s v="Give The Black Burro a Stable Stable"/>
    <s v="Help me purchase a parking space to be the Burro's permanant home, I need your help to raise $15,000!"/>
    <n v="15000"/>
    <x v="807"/>
    <x v="2"/>
    <x v="0"/>
    <x v="0"/>
    <n v="1462738327"/>
    <n v="1460146327"/>
    <x v="1174"/>
    <d v="2016-05-08T20:12:07"/>
    <n v="30"/>
    <b v="0"/>
    <n v="19"/>
    <n v="5.9066666666666672"/>
    <n v="46.631578947368418"/>
    <b v="0"/>
    <s v="food/food trucks"/>
    <x v="7"/>
    <x v="19"/>
  </r>
  <r>
    <n v="1175"/>
    <s v="Bad To The Cone Food Service ATX"/>
    <s v="&quot;Create-Your-Cone&quot;. Freshly made waffle cones stuffed with your choice of yummy ingredients, or frozen yogurt!"/>
    <n v="20000"/>
    <x v="793"/>
    <x v="2"/>
    <x v="0"/>
    <x v="0"/>
    <n v="1436981339"/>
    <n v="1434389339"/>
    <x v="1175"/>
    <d v="2015-07-15T17:28:59"/>
    <n v="30"/>
    <b v="0"/>
    <n v="9"/>
    <n v="2.9250000000000003"/>
    <n v="65"/>
    <b v="0"/>
    <s v="food/food trucks"/>
    <x v="7"/>
    <x v="19"/>
  </r>
  <r>
    <n v="1176"/>
    <s v="Mirlin's Sushi"/>
    <s v="Mirlins Sushi!_x000a_Find us on Facebook!_x000a_(Gives backers a voice, and a direct link to us! No kickstarter disappearing act here!)"/>
    <n v="175000"/>
    <x v="115"/>
    <x v="2"/>
    <x v="2"/>
    <x v="2"/>
    <n v="1488805200"/>
    <n v="1484094498"/>
    <x v="1176"/>
    <d v="2017-03-06T13:00:00"/>
    <n v="54.522013888898073"/>
    <b v="0"/>
    <n v="1"/>
    <n v="5.7142857142857143E-3"/>
    <n v="10"/>
    <b v="0"/>
    <s v="food/food trucks"/>
    <x v="7"/>
    <x v="19"/>
  </r>
  <r>
    <n v="1177"/>
    <s v="Funnel Cakes come to the UK!"/>
    <s v="Its CRAZY the UK is still in the dark about funnel cakes! We want to convert a trailer and show the country what they've been missing!"/>
    <n v="6000"/>
    <x v="117"/>
    <x v="2"/>
    <x v="1"/>
    <x v="1"/>
    <n v="1413388296"/>
    <n v="1410796296"/>
    <x v="1177"/>
    <d v="2014-10-15T15:51:36"/>
    <n v="30"/>
    <b v="0"/>
    <n v="0"/>
    <n v="0"/>
    <e v="#DIV/0!"/>
    <b v="0"/>
    <s v="food/food trucks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x v="139"/>
    <x v="2"/>
    <x v="0"/>
    <x v="0"/>
    <n v="1408225452"/>
    <n v="1405633452"/>
    <x v="1178"/>
    <d v="2014-08-16T21:44:12"/>
    <n v="30"/>
    <b v="0"/>
    <n v="1"/>
    <n v="6.6666666666666671E-3"/>
    <n v="5"/>
    <b v="0"/>
    <s v="food/food trucks"/>
    <x v="7"/>
    <x v="19"/>
  </r>
  <r>
    <n v="1179"/>
    <s v="El Camion Roja"/>
    <s v="Mexican Style Food Truck, run by a Red Seal Chef, in a town with NO MEXICAN FOOD! That is a culinary emergency situation!"/>
    <n v="60000"/>
    <x v="667"/>
    <x v="2"/>
    <x v="5"/>
    <x v="5"/>
    <n v="1446052627"/>
    <n v="1443460627"/>
    <x v="1179"/>
    <d v="2015-10-28T17:17:07"/>
    <n v="30"/>
    <b v="0"/>
    <n v="5"/>
    <n v="5.3333333333333339"/>
    <n v="640"/>
    <b v="0"/>
    <s v="food/food trucks"/>
    <x v="7"/>
    <x v="19"/>
  </r>
  <r>
    <n v="1180"/>
    <s v="Hogzilla S.O.W. (Squeals On Wheels) A Veteran Owned Company"/>
    <s v="We would like to start a military-themed food truck to serve the Battle Creek/Kalamazoo area."/>
    <n v="50000"/>
    <x v="808"/>
    <x v="2"/>
    <x v="0"/>
    <x v="0"/>
    <n v="1403983314"/>
    <n v="1400786514"/>
    <x v="1180"/>
    <d v="2014-06-28T19:21:54"/>
    <n v="37"/>
    <b v="0"/>
    <n v="85"/>
    <n v="11.75"/>
    <n v="69.117647058823536"/>
    <b v="0"/>
    <s v="food/food trucks"/>
    <x v="7"/>
    <x v="19"/>
  </r>
  <r>
    <n v="1181"/>
    <s v="Gringo Loco Tacos Food Truck"/>
    <s v="Bringing the best tacos to the streets of Chicago!"/>
    <n v="50000"/>
    <x v="460"/>
    <x v="2"/>
    <x v="0"/>
    <x v="0"/>
    <n v="1425197321"/>
    <n v="1422605321"/>
    <x v="1181"/>
    <d v="2015-03-01T08:08:41"/>
    <n v="30"/>
    <b v="0"/>
    <n v="3"/>
    <n v="8.0000000000000002E-3"/>
    <n v="1.3333333333333333"/>
    <b v="0"/>
    <s v="food/food trucks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x v="809"/>
    <x v="2"/>
    <x v="0"/>
    <x v="0"/>
    <n v="1484239320"/>
    <n v="1482609088"/>
    <x v="1182"/>
    <d v="2017-01-12T16:42:00"/>
    <n v="18.868425925924385"/>
    <b v="0"/>
    <n v="4"/>
    <n v="4.2"/>
    <n v="10.5"/>
    <b v="0"/>
    <s v="food/food trucks"/>
    <x v="7"/>
    <x v="19"/>
  </r>
  <r>
    <n v="1183"/>
    <s v="Freshie's Donuts Food Trailer"/>
    <s v="Help Freshie keep her dream alive by pledging to get a donut truck! She will be able to do events as well as cater to the community"/>
    <n v="2500"/>
    <x v="173"/>
    <x v="2"/>
    <x v="0"/>
    <x v="0"/>
    <n v="1478059140"/>
    <n v="1476391223"/>
    <x v="1183"/>
    <d v="2016-11-02T03:59:00"/>
    <n v="19.304594907414867"/>
    <b v="0"/>
    <n v="3"/>
    <n v="4"/>
    <n v="33.333333333333336"/>
    <b v="0"/>
    <s v="food/food trucks"/>
    <x v="7"/>
    <x v="19"/>
  </r>
  <r>
    <n v="1184"/>
    <s v="2016/2017 Cyclocross Album"/>
    <s v="This coffee table album is the chronicle of the 2016/2017 cyclocross season, the latest edition of the renowned cyclephotos books."/>
    <n v="22000"/>
    <x v="810"/>
    <x v="0"/>
    <x v="1"/>
    <x v="1"/>
    <n v="1486391011"/>
    <n v="1483712611"/>
    <x v="1184"/>
    <d v="2017-02-06T14:23:31"/>
    <n v="31"/>
    <b v="0"/>
    <n v="375"/>
    <n v="104.93636363636362"/>
    <n v="61.562666666666665"/>
    <b v="1"/>
    <s v="photography/photobooks"/>
    <x v="8"/>
    <x v="20"/>
  </r>
  <r>
    <n v="1185"/>
    <s v="Katrina  Reflections"/>
    <s v="A photo exhibition and book showcasing images and stories of our time in New Orleans, commemorating Katrinaâ€™s ten year anniversary."/>
    <n v="12500"/>
    <x v="811"/>
    <x v="0"/>
    <x v="0"/>
    <x v="0"/>
    <n v="1433736000"/>
    <n v="1430945149"/>
    <x v="1185"/>
    <d v="2015-06-08T04:00:00"/>
    <n v="32.301516203704523"/>
    <b v="0"/>
    <n v="111"/>
    <n v="105.44"/>
    <n v="118.73873873873873"/>
    <b v="1"/>
    <s v="photography/photobooks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x v="812"/>
    <x v="0"/>
    <x v="1"/>
    <x v="1"/>
    <n v="1433198520"/>
    <n v="1430340195"/>
    <x v="1186"/>
    <d v="2015-06-01T22:42:00"/>
    <n v="33.082465277781012"/>
    <b v="0"/>
    <n v="123"/>
    <n v="106.73333333333332"/>
    <n v="65.081300813008127"/>
    <b v="1"/>
    <s v="photography/photobooks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x v="813"/>
    <x v="0"/>
    <x v="0"/>
    <x v="0"/>
    <n v="1431885600"/>
    <n v="1429133323"/>
    <x v="1187"/>
    <d v="2015-05-17T18:00:00"/>
    <n v="31.855057870372548"/>
    <b v="0"/>
    <n v="70"/>
    <n v="104.12571428571428"/>
    <n v="130.15714285714284"/>
    <b v="1"/>
    <s v="photography/photobooks"/>
    <x v="8"/>
    <x v="20"/>
  </r>
  <r>
    <n v="1188"/>
    <s v="Because Dance."/>
    <s v="A photobook of young dancers and their inspiring stories, photographed in beautiful and unique locations."/>
    <n v="2000"/>
    <x v="728"/>
    <x v="0"/>
    <x v="5"/>
    <x v="5"/>
    <n v="1482943740"/>
    <n v="1481129340"/>
    <x v="1188"/>
    <d v="2016-12-28T16:49:00"/>
    <n v="21"/>
    <b v="0"/>
    <n v="85"/>
    <n v="160.54999999999998"/>
    <n v="37.776470588235291"/>
    <b v="1"/>
    <s v="photography/photobooks"/>
    <x v="8"/>
    <x v="20"/>
  </r>
  <r>
    <n v="1189"/>
    <s v="Road Ramblers"/>
    <s v="A couple of experienced road trippers setting out for the big one. Six months traveling in a converted bus with a book at the end."/>
    <n v="9000"/>
    <x v="814"/>
    <x v="0"/>
    <x v="0"/>
    <x v="0"/>
    <n v="1467242995"/>
    <n v="1465428595"/>
    <x v="1189"/>
    <d v="2016-06-29T23:29:55"/>
    <n v="21"/>
    <b v="0"/>
    <n v="86"/>
    <n v="107.77777777777777"/>
    <n v="112.79069767441861"/>
    <b v="1"/>
    <s v="photography/photobooks"/>
    <x v="8"/>
    <x v="20"/>
  </r>
  <r>
    <n v="1190"/>
    <s v="The Reality Of Chronic Illness - The Book"/>
    <s v="A pairing of self portraiture and writing to shed light on the reality of life with chronic illness."/>
    <n v="500"/>
    <x v="815"/>
    <x v="0"/>
    <x v="0"/>
    <x v="0"/>
    <n v="1409500725"/>
    <n v="1406908725"/>
    <x v="1190"/>
    <d v="2014-08-31T15:58:45"/>
    <n v="30"/>
    <b v="0"/>
    <n v="13"/>
    <n v="135"/>
    <n v="51.92307692307692"/>
    <b v="1"/>
    <s v="photography/photobooks"/>
    <x v="8"/>
    <x v="20"/>
  </r>
  <r>
    <n v="1191"/>
    <s v="Good Morning Japan"/>
    <s v="A photo journal capturing 30 days of sweetness in Kyoto, Tokyo, and more. Join me to see the cutest &amp; prettiest images of Japan :)"/>
    <n v="2700"/>
    <x v="816"/>
    <x v="0"/>
    <x v="0"/>
    <x v="0"/>
    <n v="1458480560"/>
    <n v="1455892160"/>
    <x v="1191"/>
    <d v="2016-03-20T13:29:20"/>
    <n v="29.958333333328483"/>
    <b v="0"/>
    <n v="33"/>
    <n v="109.07407407407408"/>
    <n v="89.242424242424249"/>
    <b v="1"/>
    <s v="photography/photobooks"/>
    <x v="8"/>
    <x v="20"/>
  </r>
  <r>
    <n v="1192"/>
    <s v="Other Worlds - A Make 100 Project"/>
    <s v="A macro landscape photography art book &amp; limited edition prints. A Make 100 project."/>
    <n v="100"/>
    <x v="817"/>
    <x v="0"/>
    <x v="1"/>
    <x v="1"/>
    <n v="1486814978"/>
    <n v="1484222978"/>
    <x v="1192"/>
    <d v="2017-02-11T12:09:38"/>
    <n v="30"/>
    <b v="0"/>
    <n v="15"/>
    <n v="290"/>
    <n v="19.333333333333332"/>
    <b v="1"/>
    <s v="photography/photobooks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x v="818"/>
    <x v="0"/>
    <x v="0"/>
    <x v="0"/>
    <n v="1460223453"/>
    <n v="1455043053"/>
    <x v="1193"/>
    <d v="2016-04-09T17:37:33"/>
    <n v="59.958333333328483"/>
    <b v="0"/>
    <n v="273"/>
    <n v="103.95714285714286"/>
    <n v="79.967032967032964"/>
    <b v="1"/>
    <s v="photography/photobooks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x v="819"/>
    <x v="0"/>
    <x v="17"/>
    <x v="3"/>
    <n v="1428493379"/>
    <n v="1425901379"/>
    <x v="1194"/>
    <d v="2015-04-08T11:42:59"/>
    <n v="30"/>
    <b v="0"/>
    <n v="714"/>
    <n v="322.24"/>
    <n v="56.414565826330531"/>
    <b v="1"/>
    <s v="photography/photobooks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x v="820"/>
    <x v="0"/>
    <x v="13"/>
    <x v="3"/>
    <n v="1450602000"/>
    <n v="1445415653"/>
    <x v="1195"/>
    <d v="2015-12-20T09:00:00"/>
    <n v="60.027164351849933"/>
    <b v="0"/>
    <n v="170"/>
    <n v="135"/>
    <n v="79.411764705882348"/>
    <b v="1"/>
    <s v="photography/photobooks"/>
    <x v="8"/>
    <x v="20"/>
  </r>
  <r>
    <n v="1196"/>
    <s v="NAKED IBIZA - A Large Scale Photography Book by Dylan Rosser"/>
    <s v="A book of male nudes photographed on location in Ibiza over the last 4 years."/>
    <n v="14500"/>
    <x v="821"/>
    <x v="0"/>
    <x v="1"/>
    <x v="1"/>
    <n v="1450467539"/>
    <n v="1447875539"/>
    <x v="1196"/>
    <d v="2015-12-18T19:38:59"/>
    <n v="30"/>
    <b v="0"/>
    <n v="512"/>
    <n v="269.91034482758624"/>
    <n v="76.439453125"/>
    <b v="1"/>
    <s v="photography/photobooks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x v="822"/>
    <x v="0"/>
    <x v="0"/>
    <x v="0"/>
    <n v="1465797540"/>
    <n v="1463155034"/>
    <x v="1197"/>
    <d v="2016-06-13T05:59:00"/>
    <n v="30.584560185183364"/>
    <b v="0"/>
    <n v="314"/>
    <n v="253.29333333333332"/>
    <n v="121"/>
    <b v="1"/>
    <s v="photography/photobooks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x v="823"/>
    <x v="0"/>
    <x v="0"/>
    <x v="0"/>
    <n v="1451530800"/>
    <n v="1448463086"/>
    <x v="1198"/>
    <d v="2015-12-31T03:00:00"/>
    <n v="35.505949074075033"/>
    <b v="0"/>
    <n v="167"/>
    <n v="260.59999999999997"/>
    <n v="54.616766467065865"/>
    <b v="1"/>
    <s v="photography/photobooks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x v="824"/>
    <x v="0"/>
    <x v="1"/>
    <x v="1"/>
    <n v="1436380200"/>
    <n v="1433615400"/>
    <x v="1199"/>
    <d v="2015-07-08T18:30:00"/>
    <n v="32"/>
    <b v="0"/>
    <n v="9"/>
    <n v="101.31677953348381"/>
    <n v="299.22222222222223"/>
    <b v="1"/>
    <s v="photography/photobooks"/>
    <x v="8"/>
    <x v="20"/>
  </r>
  <r>
    <n v="1200"/>
    <s v="Modern Nomads"/>
    <s v="Modern Nomads Journal is an 88 page magazine style publication containing photo stories about Somalis in the Horn of Africa."/>
    <n v="4800"/>
    <x v="825"/>
    <x v="0"/>
    <x v="0"/>
    <x v="0"/>
    <n v="1429183656"/>
    <n v="1427369256"/>
    <x v="1200"/>
    <d v="2015-04-16T11:27:36"/>
    <n v="21"/>
    <b v="0"/>
    <n v="103"/>
    <n v="125.60416666666667"/>
    <n v="58.533980582524272"/>
    <b v="1"/>
    <s v="photography/photobooks"/>
    <x v="8"/>
    <x v="20"/>
  </r>
  <r>
    <n v="1201"/>
    <s v="Invisible People of Belarus"/>
    <s v="Documentary book about the lives of disabled people and Chernobyl victims living in governmental institutions called Internats"/>
    <n v="6000"/>
    <x v="826"/>
    <x v="0"/>
    <x v="1"/>
    <x v="1"/>
    <n v="1468593246"/>
    <n v="1466001246"/>
    <x v="1201"/>
    <d v="2016-07-15T14:34:06"/>
    <n v="30"/>
    <b v="0"/>
    <n v="111"/>
    <n v="102.43783333333334"/>
    <n v="55.371801801801809"/>
    <b v="1"/>
    <s v="photography/photobooks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x v="827"/>
    <x v="0"/>
    <x v="2"/>
    <x v="2"/>
    <n v="1435388154"/>
    <n v="1432796154"/>
    <x v="1202"/>
    <d v="2015-06-27T06:55:54"/>
    <n v="30"/>
    <b v="0"/>
    <n v="271"/>
    <n v="199.244"/>
    <n v="183.80442804428046"/>
    <b v="1"/>
    <s v="photography/photobooks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x v="828"/>
    <x v="0"/>
    <x v="0"/>
    <x v="0"/>
    <n v="1433083527"/>
    <n v="1430491527"/>
    <x v="1203"/>
    <d v="2015-05-31T14:45:27"/>
    <n v="30"/>
    <b v="0"/>
    <n v="101"/>
    <n v="102.45398773006136"/>
    <n v="165.34653465346534"/>
    <b v="1"/>
    <s v="photography/photobooks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x v="829"/>
    <x v="0"/>
    <x v="0"/>
    <x v="0"/>
    <n v="1449205200"/>
    <n v="1445363833"/>
    <x v="1204"/>
    <d v="2015-12-04T05:00:00"/>
    <n v="44.460266203699575"/>
    <b v="0"/>
    <n v="57"/>
    <n v="102.94615384615385"/>
    <n v="234.78947368421052"/>
    <b v="1"/>
    <s v="photography/photobooks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x v="830"/>
    <x v="0"/>
    <x v="12"/>
    <x v="3"/>
    <n v="1434197351"/>
    <n v="1431605351"/>
    <x v="1205"/>
    <d v="2015-06-13T12:09:11"/>
    <n v="30"/>
    <b v="0"/>
    <n v="62"/>
    <n v="100.86153846153847"/>
    <n v="211.48387096774192"/>
    <b v="1"/>
    <s v="photography/photobooks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x v="831"/>
    <x v="0"/>
    <x v="15"/>
    <x v="3"/>
    <n v="1489238940"/>
    <n v="1486406253"/>
    <x v="1206"/>
    <d v="2017-03-11T13:29:00"/>
    <n v="32.785729166658712"/>
    <b v="0"/>
    <n v="32"/>
    <n v="114.99999999999999"/>
    <n v="32.34375"/>
    <b v="1"/>
    <s v="photography/photobooks"/>
    <x v="8"/>
    <x v="20"/>
  </r>
  <r>
    <n v="1207"/>
    <s v="ITALIANA"/>
    <s v="A humanistic photo book about ancestral &amp; post-modern Italy."/>
    <n v="16700"/>
    <x v="832"/>
    <x v="0"/>
    <x v="13"/>
    <x v="3"/>
    <n v="1459418400"/>
    <n v="1456827573"/>
    <x v="1207"/>
    <d v="2016-03-31T10:00:00"/>
    <n v="29.986423611117061"/>
    <b v="0"/>
    <n v="141"/>
    <n v="104.16766467065868"/>
    <n v="123.37588652482269"/>
    <b v="1"/>
    <s v="photography/photobooks"/>
    <x v="8"/>
    <x v="20"/>
  </r>
  <r>
    <n v="1208"/>
    <s v="Into The Great White Sands"/>
    <s v="Help me complete the photography and publish a fine art book on White Sands National Monument, a uniquely significant place."/>
    <n v="10000"/>
    <x v="833"/>
    <x v="0"/>
    <x v="0"/>
    <x v="0"/>
    <n v="1458835264"/>
    <n v="1456246864"/>
    <x v="1208"/>
    <d v="2016-03-24T16:01:04"/>
    <n v="29.958333333335759"/>
    <b v="0"/>
    <n v="75"/>
    <n v="155.29999999999998"/>
    <n v="207.06666666666666"/>
    <b v="1"/>
    <s v="photography/photobooks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x v="834"/>
    <x v="0"/>
    <x v="0"/>
    <x v="0"/>
    <n v="1488053905"/>
    <n v="1485461905"/>
    <x v="1209"/>
    <d v="2017-02-25T20:18:25"/>
    <n v="30"/>
    <b v="0"/>
    <n v="46"/>
    <n v="106"/>
    <n v="138.2608695652174"/>
    <b v="1"/>
    <s v="photography/photobooks"/>
    <x v="8"/>
    <x v="20"/>
  </r>
  <r>
    <n v="1210"/>
    <s v="Det Andra GÃ¶teborg"/>
    <s v="En fotobok om livet i det enda andra GÃ¶teborg i vÃ¤rlden"/>
    <n v="20000"/>
    <x v="835"/>
    <x v="0"/>
    <x v="11"/>
    <x v="9"/>
    <n v="1433106000"/>
    <n v="1431124572"/>
    <x v="1210"/>
    <d v="2015-05-31T21:00:00"/>
    <n v="22.933194444442051"/>
    <b v="0"/>
    <n v="103"/>
    <n v="254.31499999999997"/>
    <n v="493.81553398058253"/>
    <b v="1"/>
    <s v="photography/photobooks"/>
    <x v="8"/>
    <x v="20"/>
  </r>
  <r>
    <n v="1211"/>
    <s v="500 Views of Japan"/>
    <s v="From 2010 to 2015, I took over 15 000 photos in Japan. Here's 500 of them. Landscape, city view, people and so much more!"/>
    <n v="1000"/>
    <x v="836"/>
    <x v="0"/>
    <x v="5"/>
    <x v="5"/>
    <n v="1465505261"/>
    <n v="1464209261"/>
    <x v="1211"/>
    <d v="2016-06-09T20:47:41"/>
    <n v="15"/>
    <b v="0"/>
    <n v="6"/>
    <n v="101.1"/>
    <n v="168.5"/>
    <b v="1"/>
    <s v="photography/photobooks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x v="594"/>
    <x v="0"/>
    <x v="0"/>
    <x v="0"/>
    <n v="1448586000"/>
    <n v="1447195695"/>
    <x v="1212"/>
    <d v="2015-11-27T01:00:00"/>
    <n v="16.091493055559113"/>
    <b v="0"/>
    <n v="83"/>
    <n v="129.04"/>
    <n v="38.867469879518069"/>
    <b v="1"/>
    <s v="photography/photobooks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x v="837"/>
    <x v="0"/>
    <x v="1"/>
    <x v="1"/>
    <n v="1485886100"/>
    <n v="1482862100"/>
    <x v="1213"/>
    <d v="2017-01-31T18:08:20"/>
    <n v="35"/>
    <b v="0"/>
    <n v="108"/>
    <n v="102.23076923076924"/>
    <n v="61.527777777777779"/>
    <b v="1"/>
    <s v="photography/photobooks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x v="838"/>
    <x v="0"/>
    <x v="0"/>
    <x v="0"/>
    <n v="1433880605"/>
    <n v="1428696605"/>
    <x v="1214"/>
    <d v="2015-06-09T20:10:05"/>
    <n v="60"/>
    <b v="0"/>
    <n v="25"/>
    <n v="131.80000000000001"/>
    <n v="105.44"/>
    <b v="1"/>
    <s v="photography/photobooks"/>
    <x v="8"/>
    <x v="20"/>
  </r>
  <r>
    <n v="1215"/>
    <s v="ShootTokyo: The Book"/>
    <s v="A photography book that brings you on a journey through Tokyo and beyond.   This is a collection of my best images from ShootTokyo."/>
    <n v="5000"/>
    <x v="839"/>
    <x v="0"/>
    <x v="0"/>
    <x v="0"/>
    <n v="1401487756"/>
    <n v="1398895756"/>
    <x v="1215"/>
    <d v="2014-05-30T22:09:16"/>
    <n v="30"/>
    <b v="0"/>
    <n v="549"/>
    <n v="786.0802000000001"/>
    <n v="71.592003642987251"/>
    <b v="1"/>
    <s v="photography/photobooks"/>
    <x v="8"/>
    <x v="20"/>
  </r>
  <r>
    <n v="1216"/>
    <s v="In Training: a book of Bonsai photographs"/>
    <s v="A fine art photography book taking a new look at the art of bonsai."/>
    <n v="14000"/>
    <x v="840"/>
    <x v="0"/>
    <x v="0"/>
    <x v="0"/>
    <n v="1443826980"/>
    <n v="1441032457"/>
    <x v="1216"/>
    <d v="2015-10-02T23:03:00"/>
    <n v="32.344016203700448"/>
    <b v="0"/>
    <n v="222"/>
    <n v="145.70000000000002"/>
    <n v="91.882882882882882"/>
    <b v="1"/>
    <s v="photography/photobooks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x v="841"/>
    <x v="0"/>
    <x v="0"/>
    <x v="0"/>
    <n v="1468524340"/>
    <n v="1465932340"/>
    <x v="1217"/>
    <d v="2016-07-14T19:25:40"/>
    <n v="30"/>
    <b v="0"/>
    <n v="183"/>
    <n v="102.60000000000001"/>
    <n v="148.57377049180329"/>
    <b v="1"/>
    <s v="photography/photobooks"/>
    <x v="8"/>
    <x v="20"/>
  </r>
  <r>
    <n v="1218"/>
    <s v="The Alaska Range"/>
    <s v="The Mountaineers Books and I, Carl Battreall, have teamed up to create the first photography book of the legendary Alaska Range."/>
    <n v="9000"/>
    <x v="842"/>
    <x v="0"/>
    <x v="0"/>
    <x v="0"/>
    <n v="1446346800"/>
    <n v="1443714800"/>
    <x v="1218"/>
    <d v="2015-11-01T03:00:00"/>
    <n v="30.462962962963502"/>
    <b v="0"/>
    <n v="89"/>
    <n v="172.27777777777777"/>
    <n v="174.2134831460674"/>
    <b v="1"/>
    <s v="photography/photobooks"/>
    <x v="8"/>
    <x v="20"/>
  </r>
  <r>
    <n v="1219"/>
    <s v="The Box"/>
    <s v="The Box is a fine art book of Ron Amato's innovative and seductive photography project."/>
    <n v="16350"/>
    <x v="843"/>
    <x v="0"/>
    <x v="0"/>
    <x v="0"/>
    <n v="1476961513"/>
    <n v="1474369513"/>
    <x v="1219"/>
    <d v="2016-10-20T11:05:13"/>
    <n v="30"/>
    <b v="0"/>
    <n v="253"/>
    <n v="159.16819571865443"/>
    <n v="102.86166007905139"/>
    <b v="1"/>
    <s v="photography/photobooks"/>
    <x v="8"/>
    <x v="20"/>
  </r>
  <r>
    <n v="1220"/>
    <s v="All The People"/>
    <s v="A beautiful photo art book of portraits and conversations with people that may expand your idea of gender."/>
    <n v="15000"/>
    <x v="844"/>
    <x v="0"/>
    <x v="12"/>
    <x v="3"/>
    <n v="1440515112"/>
    <n v="1437923112"/>
    <x v="1220"/>
    <d v="2015-08-25T15:05:12"/>
    <n v="30"/>
    <b v="0"/>
    <n v="140"/>
    <n v="103.76666666666668"/>
    <n v="111.17857142857143"/>
    <b v="1"/>
    <s v="photography/photobooks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x v="845"/>
    <x v="0"/>
    <x v="1"/>
    <x v="1"/>
    <n v="1480809600"/>
    <n v="1478431488"/>
    <x v="1221"/>
    <d v="2016-12-04T00:00:00"/>
    <n v="27.524444444439723"/>
    <b v="0"/>
    <n v="103"/>
    <n v="111.40954545454547"/>
    <n v="23.796213592233013"/>
    <b v="1"/>
    <s v="photography/photobooks"/>
    <x v="8"/>
    <x v="20"/>
  </r>
  <r>
    <n v="1222"/>
    <s v="Project Pilgrim"/>
    <s v="Project Pilgrim is my effort to work towards normalizing mental health."/>
    <n v="4000"/>
    <x v="846"/>
    <x v="0"/>
    <x v="5"/>
    <x v="5"/>
    <n v="1459483200"/>
    <n v="1456852647"/>
    <x v="1222"/>
    <d v="2016-04-01T04:00:00"/>
    <n v="30.446215277785086"/>
    <b v="0"/>
    <n v="138"/>
    <n v="280.375"/>
    <n v="81.268115942028984"/>
    <b v="1"/>
    <s v="photography/photobooks"/>
    <x v="8"/>
    <x v="20"/>
  </r>
  <r>
    <n v="1223"/>
    <s v="YOSEMITE PEOPLE"/>
    <s v="A photography book focusing on the people rather than the nature at Yosemite National Park."/>
    <n v="19800"/>
    <x v="847"/>
    <x v="0"/>
    <x v="0"/>
    <x v="0"/>
    <n v="1478754909"/>
    <n v="1476159309"/>
    <x v="1223"/>
    <d v="2016-11-10T05:15:09"/>
    <n v="30.041666666671517"/>
    <b v="0"/>
    <n v="191"/>
    <n v="112.10606060606061"/>
    <n v="116.21465968586388"/>
    <b v="1"/>
    <s v="photography/photobooks"/>
    <x v="8"/>
    <x v="20"/>
  </r>
  <r>
    <n v="1224"/>
    <s v="&quot;I Dreamed Last Night&quot; Album (Canceled)"/>
    <s v="Modern Celtic influenced CD.  Help me finish what I started before the stroke."/>
    <n v="15000"/>
    <x v="848"/>
    <x v="1"/>
    <x v="0"/>
    <x v="0"/>
    <n v="1402060302"/>
    <n v="1396876302"/>
    <x v="1224"/>
    <d v="2014-06-06T13:11:42"/>
    <n v="60"/>
    <b v="0"/>
    <n v="18"/>
    <n v="7.0666666666666673"/>
    <n v="58.888888888888886"/>
    <b v="0"/>
    <s v="music/world music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x v="849"/>
    <x v="1"/>
    <x v="0"/>
    <x v="0"/>
    <n v="1382478278"/>
    <n v="1377294278"/>
    <x v="1225"/>
    <d v="2013-10-22T21:44:38"/>
    <n v="60"/>
    <b v="0"/>
    <n v="3"/>
    <n v="4.3999999999999995"/>
    <n v="44"/>
    <b v="0"/>
    <s v="music/world music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x v="850"/>
    <x v="1"/>
    <x v="0"/>
    <x v="0"/>
    <n v="1398042000"/>
    <n v="1395089981"/>
    <x v="1226"/>
    <d v="2014-04-21T01:00:00"/>
    <n v="34.166886574072123"/>
    <b v="0"/>
    <n v="40"/>
    <n v="3.8739999999999997"/>
    <n v="48.424999999999997"/>
    <b v="0"/>
    <s v="music/world music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x v="117"/>
    <x v="1"/>
    <x v="0"/>
    <x v="0"/>
    <n v="1407394800"/>
    <n v="1404770616"/>
    <x v="1227"/>
    <d v="2014-08-07T07:00:00"/>
    <n v="30.372499999997672"/>
    <b v="0"/>
    <n v="0"/>
    <n v="0"/>
    <e v="#DIV/0!"/>
    <b v="0"/>
    <s v="music/world music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x v="159"/>
    <x v="1"/>
    <x v="0"/>
    <x v="0"/>
    <n v="1317231008"/>
    <n v="1312047008"/>
    <x v="1228"/>
    <d v="2011-09-28T17:30:08"/>
    <n v="60"/>
    <b v="0"/>
    <n v="24"/>
    <n v="29.299999999999997"/>
    <n v="61.041666666666664"/>
    <b v="0"/>
    <s v="music/world music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x v="379"/>
    <x v="1"/>
    <x v="0"/>
    <x v="0"/>
    <n v="1334592000"/>
    <n v="1331982127"/>
    <x v="1229"/>
    <d v="2012-04-16T16:00:00"/>
    <n v="30.206863425926713"/>
    <b v="0"/>
    <n v="1"/>
    <n v="0.90909090909090906"/>
    <n v="25"/>
    <b v="0"/>
    <s v="music/world music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x v="117"/>
    <x v="1"/>
    <x v="0"/>
    <x v="0"/>
    <n v="1298589630"/>
    <n v="1295997630"/>
    <x v="1230"/>
    <d v="2011-02-24T23:20:30"/>
    <n v="30"/>
    <b v="0"/>
    <n v="0"/>
    <n v="0"/>
    <e v="#DIV/0!"/>
    <b v="0"/>
    <s v="music/world music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x v="117"/>
    <x v="1"/>
    <x v="0"/>
    <x v="0"/>
    <n v="1440723600"/>
    <n v="1436394968"/>
    <x v="1231"/>
    <d v="2015-08-28T01:00:00"/>
    <n v="50.099907407413411"/>
    <b v="0"/>
    <n v="0"/>
    <n v="0"/>
    <e v="#DIV/0!"/>
    <b v="0"/>
    <s v="music/world music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x v="130"/>
    <x v="1"/>
    <x v="0"/>
    <x v="0"/>
    <n v="1381090870"/>
    <n v="1377030070"/>
    <x v="1232"/>
    <d v="2013-10-06T20:21:10"/>
    <n v="47"/>
    <b v="0"/>
    <n v="1"/>
    <n v="0.8"/>
    <n v="40"/>
    <b v="0"/>
    <s v="music/world music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x v="851"/>
    <x v="1"/>
    <x v="0"/>
    <x v="0"/>
    <n v="1329864374"/>
    <n v="1328049974"/>
    <x v="1233"/>
    <d v="2012-02-21T22:46:14"/>
    <n v="21"/>
    <b v="0"/>
    <n v="6"/>
    <n v="11.600000000000001"/>
    <n v="19.333333333333332"/>
    <b v="0"/>
    <s v="music/world music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x v="117"/>
    <x v="1"/>
    <x v="1"/>
    <x v="1"/>
    <n v="1422903342"/>
    <n v="1420311342"/>
    <x v="1234"/>
    <d v="2015-02-02T18:55:42"/>
    <n v="30"/>
    <b v="0"/>
    <n v="0"/>
    <n v="0"/>
    <e v="#DIV/0!"/>
    <b v="0"/>
    <s v="music/world music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x v="852"/>
    <x v="1"/>
    <x v="0"/>
    <x v="0"/>
    <n v="1387077299"/>
    <n v="1383621299"/>
    <x v="1235"/>
    <d v="2013-12-15T03:14:59"/>
    <n v="40"/>
    <b v="0"/>
    <n v="6"/>
    <n v="2.7873639500929119"/>
    <n v="35"/>
    <b v="0"/>
    <s v="music/world music"/>
    <x v="4"/>
    <x v="21"/>
  </r>
  <r>
    <n v="1236"/>
    <s v="&quot;Volando&quot; CD Release (Canceled)"/>
    <s v="Raising money to give the musicians their due."/>
    <n v="2500"/>
    <x v="117"/>
    <x v="1"/>
    <x v="0"/>
    <x v="0"/>
    <n v="1343491200"/>
    <n v="1342801164"/>
    <x v="1236"/>
    <d v="2012-07-28T16:00:00"/>
    <n v="7.9865277777789743"/>
    <b v="0"/>
    <n v="0"/>
    <n v="0"/>
    <e v="#DIV/0!"/>
    <b v="0"/>
    <s v="music/world music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x v="117"/>
    <x v="1"/>
    <x v="0"/>
    <x v="0"/>
    <n v="1345790865"/>
    <n v="1344062865"/>
    <x v="1237"/>
    <d v="2012-08-24T06:47:45"/>
    <n v="20"/>
    <b v="0"/>
    <n v="0"/>
    <n v="0"/>
    <e v="#DIV/0!"/>
    <b v="0"/>
    <s v="music/world music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x v="853"/>
    <x v="1"/>
    <x v="0"/>
    <x v="0"/>
    <n v="1312641536"/>
    <n v="1310049536"/>
    <x v="1238"/>
    <d v="2011-08-06T14:38:56"/>
    <n v="30"/>
    <b v="0"/>
    <n v="3"/>
    <n v="17.8"/>
    <n v="59.333333333333336"/>
    <b v="0"/>
    <s v="music/world music"/>
    <x v="4"/>
    <x v="21"/>
  </r>
  <r>
    <n v="1239"/>
    <s v="Help Calmenco! finance new CD and Tour (Canceled)"/>
    <s v="Please consider helping us with our new CD and Riverdance Tour"/>
    <n v="2500"/>
    <x v="117"/>
    <x v="1"/>
    <x v="0"/>
    <x v="0"/>
    <n v="1325804767"/>
    <n v="1323212767"/>
    <x v="1239"/>
    <d v="2012-01-05T23:06:07"/>
    <n v="30"/>
    <b v="0"/>
    <n v="0"/>
    <n v="0"/>
    <e v="#DIV/0!"/>
    <b v="0"/>
    <s v="music/world music"/>
    <x v="4"/>
    <x v="21"/>
  </r>
  <r>
    <n v="1240"/>
    <s v="Message of Peace, Love &amp; Unity (Canceled)"/>
    <s v="Sharing positive vibes of Peace, Love &amp; Unity with the World through conscious Reggae Music!"/>
    <n v="8000"/>
    <x v="854"/>
    <x v="1"/>
    <x v="0"/>
    <x v="0"/>
    <n v="1373665860"/>
    <n v="1368579457"/>
    <x v="1240"/>
    <d v="2013-07-12T21:51:00"/>
    <n v="58.870405092588044"/>
    <b v="0"/>
    <n v="8"/>
    <n v="3.0124999999999997"/>
    <n v="30.125"/>
    <b v="0"/>
    <s v="music/world music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x v="855"/>
    <x v="1"/>
    <x v="0"/>
    <x v="0"/>
    <n v="1414994340"/>
    <n v="1413057980"/>
    <x v="1241"/>
    <d v="2014-11-03T05:59:00"/>
    <n v="22.411574074074451"/>
    <b v="0"/>
    <n v="34"/>
    <n v="50.739999999999995"/>
    <n v="74.617647058823536"/>
    <b v="0"/>
    <s v="music/world music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x v="139"/>
    <x v="1"/>
    <x v="0"/>
    <x v="0"/>
    <n v="1315747080"/>
    <n v="1314417502"/>
    <x v="1242"/>
    <d v="2011-09-11T13:18:00"/>
    <n v="15.388634259259561"/>
    <b v="0"/>
    <n v="1"/>
    <n v="0.54884742041712409"/>
    <n v="5"/>
    <b v="0"/>
    <s v="music/world music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x v="856"/>
    <x v="1"/>
    <x v="0"/>
    <x v="0"/>
    <n v="1310158800"/>
    <n v="1304888771"/>
    <x v="1243"/>
    <d v="2011-07-08T21:00:00"/>
    <n v="60.995706018518831"/>
    <b v="0"/>
    <n v="38"/>
    <n v="14.091666666666667"/>
    <n v="44.5"/>
    <b v="0"/>
    <s v="music/world music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x v="857"/>
    <x v="0"/>
    <x v="0"/>
    <x v="0"/>
    <n v="1366664400"/>
    <n v="1363981723"/>
    <x v="1244"/>
    <d v="2013-04-22T21:00:00"/>
    <n v="31.049502314817801"/>
    <b v="1"/>
    <n v="45"/>
    <n v="103.8"/>
    <n v="46.133333333333333"/>
    <b v="1"/>
    <s v="music/rock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x v="858"/>
    <x v="0"/>
    <x v="0"/>
    <x v="0"/>
    <n v="1402755834"/>
    <n v="1400163834"/>
    <x v="1245"/>
    <d v="2014-06-14T14:23:54"/>
    <n v="30"/>
    <b v="1"/>
    <n v="17"/>
    <n v="120.24999999999999"/>
    <n v="141.47058823529412"/>
    <b v="1"/>
    <s v="music/rock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x v="859"/>
    <x v="0"/>
    <x v="0"/>
    <x v="0"/>
    <n v="1323136949"/>
    <n v="1319245349"/>
    <x v="1246"/>
    <d v="2011-12-06T02:02:29"/>
    <n v="45.041666666664241"/>
    <b v="1"/>
    <n v="31"/>
    <n v="117"/>
    <n v="75.483870967741936"/>
    <b v="1"/>
    <s v="music/rock"/>
    <x v="4"/>
    <x v="11"/>
  </r>
  <r>
    <n v="1247"/>
    <s v="BRAIN DEAD to record debut EP with SLAYER producer!"/>
    <s v="BRAIN DEAD is going to record their debut EP and they need your help, Bozos!"/>
    <n v="3500"/>
    <x v="860"/>
    <x v="0"/>
    <x v="0"/>
    <x v="0"/>
    <n v="1367823655"/>
    <n v="1365231655"/>
    <x v="1247"/>
    <d v="2013-05-06T07:00:55"/>
    <n v="30"/>
    <b v="1"/>
    <n v="50"/>
    <n v="122.14285714285715"/>
    <n v="85.5"/>
    <b v="1"/>
    <s v="music/rock"/>
    <x v="4"/>
    <x v="11"/>
  </r>
  <r>
    <n v="1248"/>
    <s v="The Vandies // Full length album!"/>
    <s v="The Vandies make pop rock in glorious Portland, Oregon. Help us fund our first full length album!"/>
    <n v="2500"/>
    <x v="861"/>
    <x v="0"/>
    <x v="0"/>
    <x v="0"/>
    <n v="1402642740"/>
    <n v="1399563953"/>
    <x v="1248"/>
    <d v="2014-06-13T06:59:00"/>
    <n v="35.634108796301007"/>
    <b v="1"/>
    <n v="59"/>
    <n v="151.63999999999999"/>
    <n v="64.254237288135599"/>
    <b v="1"/>
    <s v="music/rock"/>
    <x v="4"/>
    <x v="11"/>
  </r>
  <r>
    <n v="1249"/>
    <s v="Matt Stansberry &amp; The Romance - Debut EP"/>
    <s v="&quot;Let's Brighten It Up&quot; will be a seven song EP of originals heavily inspired by music from the 50s and 60s"/>
    <n v="5000"/>
    <x v="862"/>
    <x v="0"/>
    <x v="0"/>
    <x v="0"/>
    <n v="1341683211"/>
    <n v="1339091211"/>
    <x v="1249"/>
    <d v="2012-07-07T17:46:51"/>
    <n v="30"/>
    <b v="1"/>
    <n v="81"/>
    <n v="104.44"/>
    <n v="64.46913580246914"/>
    <b v="1"/>
    <s v="music/rock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x v="863"/>
    <x v="0"/>
    <x v="0"/>
    <x v="0"/>
    <n v="1410017131"/>
    <n v="1406129131"/>
    <x v="1250"/>
    <d v="2014-09-06T15:25:31"/>
    <n v="45"/>
    <b v="1"/>
    <n v="508"/>
    <n v="200.15333333333331"/>
    <n v="118.2007874015748"/>
    <b v="1"/>
    <s v="music/rock"/>
    <x v="4"/>
    <x v="11"/>
  </r>
  <r>
    <n v="1251"/>
    <s v="Jack Oblivian Harlan t Bobo Limes european tour"/>
    <s v="A tour of europe with 3 memphis artist, Jack Oblivian, Harlan T Bobo and Shawn Cripps."/>
    <n v="6000"/>
    <x v="864"/>
    <x v="0"/>
    <x v="0"/>
    <x v="0"/>
    <n v="1316979167"/>
    <n v="1311795167"/>
    <x v="1251"/>
    <d v="2011-09-25T19:32:47"/>
    <n v="60"/>
    <b v="1"/>
    <n v="74"/>
    <n v="101.8"/>
    <n v="82.540540540540547"/>
    <b v="1"/>
    <s v="music/rock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x v="865"/>
    <x v="0"/>
    <x v="0"/>
    <x v="0"/>
    <n v="1382658169"/>
    <n v="1380238969"/>
    <x v="1252"/>
    <d v="2013-10-24T23:42:49"/>
    <n v="28"/>
    <b v="1"/>
    <n v="141"/>
    <n v="137.65714285714284"/>
    <n v="34.170212765957444"/>
    <b v="1"/>
    <s v="music/rock"/>
    <x v="4"/>
    <x v="11"/>
  </r>
  <r>
    <n v="1253"/>
    <s v="Suburban Legends: New Album"/>
    <s v="Suburban Legends are working on the most important album EVER, but they are in need of your help and about 10 bucks... probably more!"/>
    <n v="10"/>
    <x v="866"/>
    <x v="0"/>
    <x v="0"/>
    <x v="0"/>
    <n v="1409770107"/>
    <n v="1407178107"/>
    <x v="1253"/>
    <d v="2014-09-03T18:48:27"/>
    <n v="30"/>
    <b v="1"/>
    <n v="711"/>
    <n v="303833.2"/>
    <n v="42.73322081575246"/>
    <b v="1"/>
    <s v="music/rock"/>
    <x v="4"/>
    <x v="11"/>
  </r>
  <r>
    <n v="1254"/>
    <s v="Album4"/>
    <s v="Fresh off the heels of, &quot;Let the Waves Come in Threes,&quot; (#6 National Folk Chart) we're making a new record. Huge thanks for your help!"/>
    <n v="6700"/>
    <x v="867"/>
    <x v="0"/>
    <x v="0"/>
    <x v="0"/>
    <n v="1293857940"/>
    <n v="1288968886"/>
    <x v="1254"/>
    <d v="2011-01-01T04:59:00"/>
    <n v="56.586273148146574"/>
    <b v="1"/>
    <n v="141"/>
    <n v="198.85074626865671"/>
    <n v="94.489361702127653"/>
    <b v="1"/>
    <s v="music/rock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x v="868"/>
    <x v="0"/>
    <x v="0"/>
    <x v="0"/>
    <n v="1385932652"/>
    <n v="1383337052"/>
    <x v="1255"/>
    <d v="2013-12-01T21:17:32"/>
    <n v="30.041666666664241"/>
    <b v="1"/>
    <n v="109"/>
    <n v="202.36666666666667"/>
    <n v="55.697247706422019"/>
    <b v="1"/>
    <s v="music/rock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x v="869"/>
    <x v="0"/>
    <x v="0"/>
    <x v="0"/>
    <n v="1329084231"/>
    <n v="1326492231"/>
    <x v="1256"/>
    <d v="2012-02-12T22:03:51"/>
    <n v="30"/>
    <b v="1"/>
    <n v="361"/>
    <n v="117.96376666666666"/>
    <n v="98.030831024930734"/>
    <b v="1"/>
    <s v="music/rock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x v="870"/>
    <x v="0"/>
    <x v="0"/>
    <x v="0"/>
    <n v="1301792590"/>
    <n v="1297562590"/>
    <x v="1257"/>
    <d v="2011-04-03T01:03:10"/>
    <n v="48.958333333335759"/>
    <b v="1"/>
    <n v="176"/>
    <n v="294.72727272727275"/>
    <n v="92.102272727272734"/>
    <b v="1"/>
    <s v="music/rock"/>
    <x v="4"/>
    <x v="11"/>
  </r>
  <r>
    <n v="1258"/>
    <s v="Mustard Plug New Record!"/>
    <s v="Mustard Plug needs help funding their new record.  Please help the Grand Rapids, MI band put out their 7th record!"/>
    <n v="12000"/>
    <x v="871"/>
    <x v="0"/>
    <x v="0"/>
    <x v="0"/>
    <n v="1377960012"/>
    <n v="1375368012"/>
    <x v="1258"/>
    <d v="2013-08-31T14:40:12"/>
    <n v="30"/>
    <b v="1"/>
    <n v="670"/>
    <n v="213.14633333333336"/>
    <n v="38.175462686567165"/>
    <b v="1"/>
    <s v="music/rock"/>
    <x v="4"/>
    <x v="11"/>
  </r>
  <r>
    <n v="1259"/>
    <s v="Help Falling From One complete their CD!!!"/>
    <s v="Falling From One is currently in the studio recording their first CD and they need your help!"/>
    <n v="2500"/>
    <x v="872"/>
    <x v="0"/>
    <x v="0"/>
    <x v="0"/>
    <n v="1402286340"/>
    <n v="1399504664"/>
    <x v="1259"/>
    <d v="2014-06-09T03:59:00"/>
    <n v="32.19532407407678"/>
    <b v="1"/>
    <n v="96"/>
    <n v="104.24"/>
    <n v="27.145833333333332"/>
    <b v="1"/>
    <s v="music/rock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x v="873"/>
    <x v="0"/>
    <x v="0"/>
    <x v="0"/>
    <n v="1393445620"/>
    <n v="1390853620"/>
    <x v="1260"/>
    <d v="2014-02-26T20:13:40"/>
    <n v="30"/>
    <b v="1"/>
    <n v="74"/>
    <n v="113.66666666666667"/>
    <n v="50.689189189189186"/>
    <b v="1"/>
    <s v="music/rock"/>
    <x v="4"/>
    <x v="11"/>
  </r>
  <r>
    <n v="1261"/>
    <s v="The Puget EP's Vinyl Release"/>
    <s v="We just recorded a stellar EP and we're trying to put it out on vinyl.  Can you help these punx out?"/>
    <n v="2000"/>
    <x v="874"/>
    <x v="0"/>
    <x v="0"/>
    <x v="0"/>
    <n v="1390983227"/>
    <n v="1388391227"/>
    <x v="1261"/>
    <d v="2014-01-29T08:13:47"/>
    <n v="30"/>
    <b v="1"/>
    <n v="52"/>
    <n v="101.25"/>
    <n v="38.942307692307693"/>
    <b v="1"/>
    <s v="music/rock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x v="875"/>
    <x v="0"/>
    <x v="5"/>
    <x v="5"/>
    <n v="1392574692"/>
    <n v="1389982692"/>
    <x v="1262"/>
    <d v="2014-02-16T18:18:12"/>
    <n v="30"/>
    <b v="1"/>
    <n v="105"/>
    <n v="125.41538461538462"/>
    <n v="77.638095238095232"/>
    <b v="1"/>
    <s v="music/rock"/>
    <x v="4"/>
    <x v="11"/>
  </r>
  <r>
    <n v="1263"/>
    <s v="New Tropic Bombs EP ~ &quot;Return to Bomber Bay&quot;"/>
    <s v="A fresh batch of chaos from Toledo, Ohio's reggae-rockers, Tropic Bombs!"/>
    <n v="1500"/>
    <x v="137"/>
    <x v="0"/>
    <x v="0"/>
    <x v="0"/>
    <n v="1396054800"/>
    <n v="1393034470"/>
    <x v="1263"/>
    <d v="2014-03-29T01:00:00"/>
    <n v="34.957523148143082"/>
    <b v="1"/>
    <n v="41"/>
    <n v="119"/>
    <n v="43.536585365853661"/>
    <b v="1"/>
    <s v="music/rock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x v="876"/>
    <x v="0"/>
    <x v="0"/>
    <x v="0"/>
    <n v="1383062083"/>
    <n v="1380556483"/>
    <x v="1264"/>
    <d v="2013-10-29T15:54:43"/>
    <n v="29"/>
    <b v="1"/>
    <n v="34"/>
    <n v="166.46153846153845"/>
    <n v="31.823529411764707"/>
    <b v="1"/>
    <s v="music/rock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x v="877"/>
    <x v="0"/>
    <x v="0"/>
    <x v="0"/>
    <n v="1291131815"/>
    <n v="1287071015"/>
    <x v="1265"/>
    <d v="2010-11-30T15:43:35"/>
    <n v="47"/>
    <b v="1"/>
    <n v="66"/>
    <n v="119.14771428571429"/>
    <n v="63.184393939393942"/>
    <b v="1"/>
    <s v="music/rock"/>
    <x v="4"/>
    <x v="11"/>
  </r>
  <r>
    <n v="1266"/>
    <s v="Sensory Station's First EP"/>
    <s v="We are looking to record our first EP produced by Aaron Harris (ISIS/Palms) at Studio West."/>
    <n v="9500"/>
    <x v="878"/>
    <x v="0"/>
    <x v="0"/>
    <x v="0"/>
    <n v="1389474145"/>
    <n v="1386882145"/>
    <x v="1266"/>
    <d v="2014-01-11T21:02:25"/>
    <n v="30"/>
    <b v="1"/>
    <n v="50"/>
    <n v="100.47368421052632"/>
    <n v="190.9"/>
    <b v="1"/>
    <s v="music/rock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x v="879"/>
    <x v="0"/>
    <x v="0"/>
    <x v="0"/>
    <n v="1374674558"/>
    <n v="1372082558"/>
    <x v="1267"/>
    <d v="2013-07-24T14:02:38"/>
    <n v="30"/>
    <b v="1"/>
    <n v="159"/>
    <n v="101.8"/>
    <n v="140.85534591194968"/>
    <b v="1"/>
    <s v="music/rock"/>
    <x v="4"/>
    <x v="11"/>
  </r>
  <r>
    <n v="1268"/>
    <s v="Full Devil Jacket 2nd Album Release"/>
    <s v="Full Devil Jacket Is releasing their first record in over 12 yrs and we want you to be a part of it!"/>
    <n v="12000"/>
    <x v="704"/>
    <x v="0"/>
    <x v="0"/>
    <x v="0"/>
    <n v="1379708247"/>
    <n v="1377116247"/>
    <x v="1268"/>
    <d v="2013-09-20T20:17:27"/>
    <n v="30"/>
    <b v="1"/>
    <n v="182"/>
    <n v="116.66666666666667"/>
    <n v="76.92307692307692"/>
    <b v="1"/>
    <s v="music/rock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x v="880"/>
    <x v="0"/>
    <x v="0"/>
    <x v="0"/>
    <n v="1460764800"/>
    <n v="1458157512"/>
    <x v="1269"/>
    <d v="2016-04-16T00:00:00"/>
    <n v="30.176944444450783"/>
    <b v="1"/>
    <n v="206"/>
    <n v="108.64893617021276"/>
    <n v="99.15533980582525"/>
    <b v="1"/>
    <s v="music/rock"/>
    <x v="4"/>
    <x v="11"/>
  </r>
  <r>
    <n v="1270"/>
    <s v="Resolution15 records their next album, Svaha"/>
    <s v="We make awake metal using violins in place of guitars and want to record a full length album."/>
    <n v="10000"/>
    <x v="881"/>
    <x v="0"/>
    <x v="0"/>
    <x v="0"/>
    <n v="1332704042"/>
    <n v="1327523642"/>
    <x v="1270"/>
    <d v="2012-03-25T19:34:02"/>
    <n v="59.958333333328483"/>
    <b v="1"/>
    <n v="169"/>
    <n v="114.72"/>
    <n v="67.881656804733723"/>
    <b v="1"/>
    <s v="music/rock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x v="882"/>
    <x v="0"/>
    <x v="0"/>
    <x v="0"/>
    <n v="1384363459"/>
    <n v="1381767859"/>
    <x v="1271"/>
    <d v="2013-11-13T17:24:19"/>
    <n v="30.041666666664241"/>
    <b v="1"/>
    <n v="31"/>
    <n v="101.8"/>
    <n v="246.29032258064515"/>
    <b v="1"/>
    <s v="music/rock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x v="883"/>
    <x v="0"/>
    <x v="0"/>
    <x v="0"/>
    <n v="1276574400"/>
    <n v="1270576379"/>
    <x v="1272"/>
    <d v="2010-06-15T04:00:00"/>
    <n v="69.42153935184615"/>
    <b v="1"/>
    <n v="28"/>
    <n v="106"/>
    <n v="189.28571428571428"/>
    <b v="1"/>
    <s v="music/rock"/>
    <x v="4"/>
    <x v="11"/>
  </r>
  <r>
    <n v="1273"/>
    <s v="Run Coyote &quot;Youth Haunts&quot; - Vinyl LP and CD"/>
    <s v="Run Coyote is raising funds to produce their debut album - &quot;Youth Haunts&quot; - on vinyl LP and CD"/>
    <n v="4000"/>
    <x v="884"/>
    <x v="0"/>
    <x v="5"/>
    <x v="5"/>
    <n v="1409506291"/>
    <n v="1406914291"/>
    <x v="1273"/>
    <d v="2014-08-31T17:31:31"/>
    <n v="30"/>
    <b v="1"/>
    <n v="54"/>
    <n v="103.49999999999999"/>
    <n v="76.666666666666671"/>
    <b v="1"/>
    <s v="music/rock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x v="885"/>
    <x v="0"/>
    <x v="0"/>
    <x v="0"/>
    <n v="1346344425"/>
    <n v="1343320425"/>
    <x v="1274"/>
    <d v="2012-08-30T16:33:45"/>
    <n v="35"/>
    <b v="1"/>
    <n v="467"/>
    <n v="154.97535999999999"/>
    <n v="82.963254817987149"/>
    <b v="1"/>
    <s v="music/rock"/>
    <x v="4"/>
    <x v="11"/>
  </r>
  <r>
    <n v="1275"/>
    <s v="BLOODGOOD's 1st Studio Album in 22 Years!"/>
    <s v="ONLY A FEW HOURS LEFT TO GET YOUR ADVANCE COPY OF &quot;DANGEROUSLY CLOSE&quot; and to check out our other cool rewards!"/>
    <n v="15000"/>
    <x v="886"/>
    <x v="0"/>
    <x v="0"/>
    <x v="0"/>
    <n v="1375908587"/>
    <n v="1372884587"/>
    <x v="1275"/>
    <d v="2013-08-07T20:49:47"/>
    <n v="35"/>
    <b v="1"/>
    <n v="389"/>
    <n v="162.14066666666668"/>
    <n v="62.522107969151669"/>
    <b v="1"/>
    <s v="music/rock"/>
    <x v="4"/>
    <x v="11"/>
  </r>
  <r>
    <n v="1276"/>
    <s v="MR. DREAM GOES TO JAIL"/>
    <s v="Sponsor this Brooklyn punk band's debut seven-inch, MR. DREAM GOES TO JAIL."/>
    <n v="3000"/>
    <x v="887"/>
    <x v="0"/>
    <x v="0"/>
    <x v="0"/>
    <n v="1251777600"/>
    <n v="1247504047"/>
    <x v="1276"/>
    <d v="2009-09-01T04:00:00"/>
    <n v="49.46241898147855"/>
    <b v="1"/>
    <n v="68"/>
    <n v="104.42100000000001"/>
    <n v="46.06808823529412"/>
    <b v="1"/>
    <s v="music/rock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x v="888"/>
    <x v="0"/>
    <x v="0"/>
    <x v="0"/>
    <n v="1346765347"/>
    <n v="1343741347"/>
    <x v="1277"/>
    <d v="2012-09-04T13:29:07"/>
    <n v="35"/>
    <b v="1"/>
    <n v="413"/>
    <n v="106.12433333333333"/>
    <n v="38.543946731234868"/>
    <b v="1"/>
    <s v="music/rock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x v="889"/>
    <x v="0"/>
    <x v="0"/>
    <x v="0"/>
    <n v="1403661600"/>
    <n v="1401196766"/>
    <x v="1278"/>
    <d v="2014-06-25T02:00:00"/>
    <n v="28.528171296296932"/>
    <b v="1"/>
    <n v="190"/>
    <n v="154.93846153846152"/>
    <n v="53.005263157894738"/>
    <b v="1"/>
    <s v="music/rock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x v="890"/>
    <x v="0"/>
    <x v="0"/>
    <x v="0"/>
    <n v="1395624170"/>
    <n v="1392171770"/>
    <x v="1279"/>
    <d v="2014-03-24T01:22:50"/>
    <n v="39.958333333335759"/>
    <b v="1"/>
    <n v="189"/>
    <n v="110.77157238734421"/>
    <n v="73.355396825396824"/>
    <b v="1"/>
    <s v="music/rock"/>
    <x v="4"/>
    <x v="11"/>
  </r>
  <r>
    <n v="1280"/>
    <s v="Nothing More's New Album"/>
    <s v="Nothing More is recording their forthcoming record and needs to join forces with you to make this album HUGE! "/>
    <n v="15000"/>
    <x v="891"/>
    <x v="0"/>
    <x v="0"/>
    <x v="0"/>
    <n v="1299003054"/>
    <n v="1291227054"/>
    <x v="1280"/>
    <d v="2011-03-01T18:10:54"/>
    <n v="90"/>
    <b v="1"/>
    <n v="130"/>
    <n v="110.91186666666665"/>
    <n v="127.97523076923076"/>
    <b v="1"/>
    <s v="music/rock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x v="892"/>
    <x v="0"/>
    <x v="0"/>
    <x v="0"/>
    <n v="1375033836"/>
    <n v="1373305836"/>
    <x v="1281"/>
    <d v="2013-07-28T17:50:36"/>
    <n v="20"/>
    <b v="1"/>
    <n v="74"/>
    <n v="110.71428571428572"/>
    <n v="104.72972972972973"/>
    <b v="1"/>
    <s v="music/rock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x v="893"/>
    <x v="0"/>
    <x v="0"/>
    <x v="0"/>
    <n v="1386565140"/>
    <n v="1383909855"/>
    <x v="1282"/>
    <d v="2013-12-09T04:59:00"/>
    <n v="30.732465277775191"/>
    <b v="1"/>
    <n v="274"/>
    <n v="123.61333333333333"/>
    <n v="67.671532846715323"/>
    <b v="1"/>
    <s v="music/rock"/>
    <x v="4"/>
    <x v="11"/>
  </r>
  <r>
    <n v="1283"/>
    <s v="Sketching In Stereo 3rd Album!"/>
    <s v="Our 3rd album is halfway complete, but we need your help to record, mix and master the final product!"/>
    <n v="1000"/>
    <x v="894"/>
    <x v="0"/>
    <x v="0"/>
    <x v="0"/>
    <n v="1362974400"/>
    <n v="1360948389"/>
    <x v="1283"/>
    <d v="2013-03-11T04:00:00"/>
    <n v="23.449201388888469"/>
    <b v="1"/>
    <n v="22"/>
    <n v="211.05"/>
    <n v="95.931818181818187"/>
    <b v="1"/>
    <s v="music/rock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x v="895"/>
    <x v="0"/>
    <x v="0"/>
    <x v="0"/>
    <n v="1483203540"/>
    <n v="1481175482"/>
    <x v="1284"/>
    <d v="2016-12-31T16:59:00"/>
    <n v="23.472893518519413"/>
    <b v="0"/>
    <n v="31"/>
    <n v="101"/>
    <n v="65.161290322580641"/>
    <b v="1"/>
    <s v="theater/plays"/>
    <x v="1"/>
    <x v="6"/>
  </r>
  <r>
    <n v="1285"/>
    <s v="We just keep going"/>
    <s v="The world premiere of hysterically funny and heartbreaking story about family, unconditional love and facing the unfaceable"/>
    <n v="2000"/>
    <x v="896"/>
    <x v="0"/>
    <x v="1"/>
    <x v="1"/>
    <n v="1434808775"/>
    <n v="1433512775"/>
    <x v="1285"/>
    <d v="2015-06-20T13:59:35"/>
    <n v="15"/>
    <b v="0"/>
    <n v="63"/>
    <n v="101.64999999999999"/>
    <n v="32.269841269841272"/>
    <b v="1"/>
    <s v="theater/plays"/>
    <x v="1"/>
    <x v="6"/>
  </r>
  <r>
    <n v="1286"/>
    <s v="The Diary of a Nobody"/>
    <s v="A touring production of FRED's modern adaptation of the classic Victorian comic novel, reaching out to new audiences."/>
    <n v="1500"/>
    <x v="897"/>
    <x v="0"/>
    <x v="1"/>
    <x v="1"/>
    <n v="1424181600"/>
    <n v="1423041227"/>
    <x v="1286"/>
    <d v="2015-02-17T14:00:00"/>
    <n v="13.198761574065429"/>
    <b v="0"/>
    <n v="20"/>
    <n v="108.33333333333333"/>
    <n v="81.25"/>
    <b v="1"/>
    <s v="theater/plays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x v="898"/>
    <x v="0"/>
    <x v="1"/>
    <x v="1"/>
    <n v="1434120856"/>
    <n v="1428936856"/>
    <x v="1287"/>
    <d v="2015-06-12T14:54:16"/>
    <n v="60"/>
    <b v="0"/>
    <n v="25"/>
    <n v="242"/>
    <n v="24.2"/>
    <b v="1"/>
    <s v="theater/plays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x v="899"/>
    <x v="0"/>
    <x v="0"/>
    <x v="0"/>
    <n v="1470801600"/>
    <n v="1468122163"/>
    <x v="1288"/>
    <d v="2016-08-10T04:00:00"/>
    <n v="31.012002314819256"/>
    <b v="0"/>
    <n v="61"/>
    <n v="100.44999999999999"/>
    <n v="65.868852459016395"/>
    <b v="1"/>
    <s v="theater/plays"/>
    <x v="1"/>
    <x v="6"/>
  </r>
  <r>
    <n v="1289"/>
    <s v="No Brains for Dinner"/>
    <s v="A chilling original Edwardian Comedy of errors and foolishness made for the Patrick Henry College stage."/>
    <n v="1500"/>
    <x v="367"/>
    <x v="0"/>
    <x v="0"/>
    <x v="0"/>
    <n v="1483499645"/>
    <n v="1480907645"/>
    <x v="1289"/>
    <d v="2017-01-04T03:14:05"/>
    <n v="30"/>
    <b v="0"/>
    <n v="52"/>
    <n v="125.06666666666666"/>
    <n v="36.07692307692308"/>
    <b v="1"/>
    <s v="theater/plays"/>
    <x v="1"/>
    <x v="6"/>
  </r>
  <r>
    <n v="1290"/>
    <s v="I Died... I Came Back, ... Whatever"/>
    <s v="Sometimes your Heart has to STOP for your Life to START."/>
    <n v="3500"/>
    <x v="900"/>
    <x v="0"/>
    <x v="0"/>
    <x v="0"/>
    <n v="1429772340"/>
    <n v="1427121931"/>
    <x v="1290"/>
    <d v="2015-04-23T06:59:00"/>
    <n v="30.676030092596193"/>
    <b v="0"/>
    <n v="86"/>
    <n v="108.57142857142857"/>
    <n v="44.186046511627907"/>
    <b v="1"/>
    <s v="theater/plays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x v="901"/>
    <x v="0"/>
    <x v="0"/>
    <x v="0"/>
    <n v="1428390000"/>
    <n v="1425224391"/>
    <x v="1291"/>
    <d v="2015-04-07T07:00:00"/>
    <n v="36.638993055559695"/>
    <b v="0"/>
    <n v="42"/>
    <n v="145.70000000000002"/>
    <n v="104.07142857142857"/>
    <b v="1"/>
    <s v="theater/plays"/>
    <x v="1"/>
    <x v="6"/>
  </r>
  <r>
    <n v="1292"/>
    <s v="Season Scandinavia"/>
    <s v="Empty Deck presents the most exciting unknown contemporary Scandinavian plays in co-production with The Other Room Theatre, Cardiff."/>
    <n v="1700"/>
    <x v="902"/>
    <x v="0"/>
    <x v="1"/>
    <x v="1"/>
    <n v="1444172340"/>
    <n v="1441822828"/>
    <x v="1292"/>
    <d v="2015-10-06T22:59:00"/>
    <n v="27.193425925921474"/>
    <b v="0"/>
    <n v="52"/>
    <n v="110.00000000000001"/>
    <n v="35.96153846153846"/>
    <b v="1"/>
    <s v="theater/plays"/>
    <x v="1"/>
    <x v="6"/>
  </r>
  <r>
    <n v="1293"/>
    <s v="WORSE THAN TIGERS"/>
    <s v="Invest in the world premiere of WORSE THAN TIGERS at ACT, and in the future of Seattle's newest, female-led theatre company: RED STAGE."/>
    <n v="15000"/>
    <x v="903"/>
    <x v="0"/>
    <x v="0"/>
    <x v="0"/>
    <n v="1447523371"/>
    <n v="1444927771"/>
    <x v="1293"/>
    <d v="2015-11-14T17:49:31"/>
    <n v="30.041666666656965"/>
    <b v="0"/>
    <n v="120"/>
    <n v="102.23333333333333"/>
    <n v="127.79166666666667"/>
    <b v="1"/>
    <s v="theater/plays"/>
    <x v="1"/>
    <x v="6"/>
  </r>
  <r>
    <n v="1294"/>
    <s v="HELMER'S LOO"/>
    <s v="We have an award-winning Danish play, now we just need a bathroom set to perform it in. Spend a penny to help us build the set!"/>
    <n v="500"/>
    <x v="904"/>
    <x v="0"/>
    <x v="1"/>
    <x v="1"/>
    <n v="1445252400"/>
    <n v="1443696797"/>
    <x v="1294"/>
    <d v="2015-10-19T11:00:00"/>
    <n v="18.00466435184353"/>
    <b v="0"/>
    <n v="22"/>
    <n v="122"/>
    <n v="27.727272727272727"/>
    <b v="1"/>
    <s v="theater/plays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x v="905"/>
    <x v="0"/>
    <x v="1"/>
    <x v="1"/>
    <n v="1438189200"/>
    <n v="1435585497"/>
    <x v="1295"/>
    <d v="2015-07-29T17:00:00"/>
    <n v="30.135451388880028"/>
    <b v="0"/>
    <n v="64"/>
    <n v="101.96000000000001"/>
    <n v="39.828125"/>
    <b v="1"/>
    <s v="theater/plays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x v="647"/>
    <x v="0"/>
    <x v="1"/>
    <x v="1"/>
    <n v="1457914373"/>
    <n v="1456189973"/>
    <x v="1296"/>
    <d v="2016-03-14T00:12:53"/>
    <n v="19.958333333335759"/>
    <b v="0"/>
    <n v="23"/>
    <n v="141.1764705882353"/>
    <n v="52.173913043478258"/>
    <b v="1"/>
    <s v="theater/plays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x v="906"/>
    <x v="0"/>
    <x v="0"/>
    <x v="0"/>
    <n v="1462125358"/>
    <n v="1459533358"/>
    <x v="1297"/>
    <d v="2016-05-01T17:55:58"/>
    <n v="30"/>
    <b v="0"/>
    <n v="238"/>
    <n v="109.52500000000001"/>
    <n v="92.037815126050418"/>
    <b v="1"/>
    <s v="theater/plays"/>
    <x v="1"/>
    <x v="6"/>
  </r>
  <r>
    <n v="1298"/>
    <s v="Dinosaur Dreams"/>
    <s v="A play that raises awareness for mental health and explores the psychological effects childhood abuse can have on an adult."/>
    <n v="2000"/>
    <x v="907"/>
    <x v="0"/>
    <x v="1"/>
    <x v="1"/>
    <n v="1461860432"/>
    <n v="1459268432"/>
    <x v="1298"/>
    <d v="2016-04-28T16:20:32"/>
    <n v="30"/>
    <b v="0"/>
    <n v="33"/>
    <n v="104.65"/>
    <n v="63.424242424242422"/>
    <b v="1"/>
    <s v="theater/plays"/>
    <x v="1"/>
    <x v="6"/>
  </r>
  <r>
    <n v="1299"/>
    <s v="The (out)Siders Project"/>
    <s v="A new work inspired by the classic novel and created by Dallas teens under the direction of professional artists."/>
    <n v="3500"/>
    <x v="908"/>
    <x v="0"/>
    <x v="0"/>
    <x v="0"/>
    <n v="1436902359"/>
    <n v="1434310359"/>
    <x v="1299"/>
    <d v="2015-07-14T19:32:39"/>
    <n v="30"/>
    <b v="0"/>
    <n v="32"/>
    <n v="124"/>
    <n v="135.625"/>
    <b v="1"/>
    <s v="theater/plays"/>
    <x v="1"/>
    <x v="6"/>
  </r>
  <r>
    <n v="1300"/>
    <s v="Before The Lights Go Up"/>
    <s v="What would you do with the time ticking and the pressure building to make a choice?! Find out what happens in this hilarious new play!!"/>
    <n v="3000"/>
    <x v="909"/>
    <x v="0"/>
    <x v="0"/>
    <x v="0"/>
    <n v="1464807420"/>
    <n v="1461427938"/>
    <x v="1300"/>
    <d v="2016-06-01T18:57:00"/>
    <n v="39.114374999997381"/>
    <b v="0"/>
    <n v="24"/>
    <n v="135"/>
    <n v="168.75"/>
    <b v="1"/>
    <s v="theater/plays"/>
    <x v="1"/>
    <x v="6"/>
  </r>
  <r>
    <n v="1301"/>
    <s v="the dreamer examines his pillow"/>
    <s v="The Attic Theater Company presents John Patrick Shanley's THE DREAMER EXAMINES HIS PILLOW, the first official revival since 1986"/>
    <n v="2000"/>
    <x v="910"/>
    <x v="0"/>
    <x v="0"/>
    <x v="0"/>
    <n v="1437447600"/>
    <n v="1436551178"/>
    <x v="1301"/>
    <d v="2015-07-21T03:00:00"/>
    <n v="10.375254629630945"/>
    <b v="0"/>
    <n v="29"/>
    <n v="102.75000000000001"/>
    <n v="70.862068965517238"/>
    <b v="1"/>
    <s v="theater/plays"/>
    <x v="1"/>
    <x v="6"/>
  </r>
  <r>
    <n v="1302"/>
    <s v="Help bring Boys of a Certain Age back to NYC!"/>
    <s v="Boys of a Certain Age is a unique and special show that we're trying to remount in New York City in 2017."/>
    <n v="2500"/>
    <x v="911"/>
    <x v="0"/>
    <x v="0"/>
    <x v="0"/>
    <n v="1480559011"/>
    <n v="1477963411"/>
    <x v="1302"/>
    <d v="2016-12-01T02:23:31"/>
    <n v="30.041666666664241"/>
    <b v="0"/>
    <n v="50"/>
    <n v="100"/>
    <n v="50"/>
    <b v="1"/>
    <s v="theater/plays"/>
    <x v="1"/>
    <x v="6"/>
  </r>
  <r>
    <n v="1303"/>
    <s v="Forward Arena Theatre Company: Summer Season"/>
    <s v="Groundbreaking queer theatre."/>
    <n v="3500"/>
    <x v="912"/>
    <x v="0"/>
    <x v="1"/>
    <x v="1"/>
    <n v="1469962800"/>
    <n v="1468578920"/>
    <x v="1303"/>
    <d v="2016-07-31T11:00:00"/>
    <n v="16.017129629624833"/>
    <b v="0"/>
    <n v="108"/>
    <n v="130.26085714285716"/>
    <n v="42.214166666666671"/>
    <b v="1"/>
    <s v="theater/plays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x v="913"/>
    <x v="1"/>
    <x v="1"/>
    <x v="1"/>
    <n v="1489376405"/>
    <n v="1484196005"/>
    <x v="1304"/>
    <d v="2017-03-13T03:40:05"/>
    <n v="59.958333333328483"/>
    <b v="0"/>
    <n v="104"/>
    <n v="39.627499999999998"/>
    <n v="152.41346153846155"/>
    <b v="0"/>
    <s v="technology/wearables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x v="914"/>
    <x v="1"/>
    <x v="0"/>
    <x v="0"/>
    <n v="1469122200"/>
    <n v="1466611108"/>
    <x v="1305"/>
    <d v="2016-07-21T17:30:00"/>
    <n v="29.063564814816345"/>
    <b v="0"/>
    <n v="86"/>
    <n v="25.976666666666663"/>
    <n v="90.616279069767444"/>
    <b v="0"/>
    <s v="technology/wearables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x v="915"/>
    <x v="1"/>
    <x v="0"/>
    <x v="0"/>
    <n v="1417690734"/>
    <n v="1415098734"/>
    <x v="1306"/>
    <d v="2014-12-04T10:58:54"/>
    <n v="30"/>
    <b v="0"/>
    <n v="356"/>
    <n v="65.24636363636364"/>
    <n v="201.60393258426967"/>
    <b v="0"/>
    <s v="technology/wearables"/>
    <x v="2"/>
    <x v="8"/>
  </r>
  <r>
    <n v="1307"/>
    <s v="VR Card - Customized Virtual Reality Viewer (Canceled)"/>
    <s v="Get VR to Everyone with Mailable, Ready to Use Viewers"/>
    <n v="50000"/>
    <x v="916"/>
    <x v="1"/>
    <x v="0"/>
    <x v="0"/>
    <n v="1455710679"/>
    <n v="1453118679"/>
    <x v="1307"/>
    <d v="2016-02-17T12:04:39"/>
    <n v="30"/>
    <b v="0"/>
    <n v="45"/>
    <n v="11.514000000000001"/>
    <n v="127.93333333333334"/>
    <b v="0"/>
    <s v="technology/wearables"/>
    <x v="2"/>
    <x v="8"/>
  </r>
  <r>
    <n v="1308"/>
    <s v="Boost Band: Wristband Phone Charger (Canceled)"/>
    <s v="Boost Band, a wristband that charges any device"/>
    <n v="10000"/>
    <x v="917"/>
    <x v="1"/>
    <x v="0"/>
    <x v="0"/>
    <n v="1475937812"/>
    <n v="1472481812"/>
    <x v="1308"/>
    <d v="2016-10-08T14:43:32"/>
    <n v="40"/>
    <b v="0"/>
    <n v="38"/>
    <n v="11.360000000000001"/>
    <n v="29.894736842105264"/>
    <b v="0"/>
    <s v="technology/wearables"/>
    <x v="2"/>
    <x v="8"/>
  </r>
  <r>
    <n v="1309"/>
    <s v="CORE : Roam (Canceled)"/>
    <s v="Wicked fun and built for excitement, CORE is the safest and most versatile speaker you've ever worn."/>
    <n v="11500"/>
    <x v="918"/>
    <x v="1"/>
    <x v="0"/>
    <x v="0"/>
    <n v="1444943468"/>
    <n v="1441919468"/>
    <x v="1309"/>
    <d v="2015-10-15T21:11:08"/>
    <n v="35"/>
    <b v="0"/>
    <n v="35"/>
    <n v="111.99130434782609"/>
    <n v="367.97142857142859"/>
    <b v="0"/>
    <s v="technology/wearables"/>
    <x v="2"/>
    <x v="8"/>
  </r>
  <r>
    <n v="1310"/>
    <s v="k5-jkt.by kiger (Canceled)"/>
    <s v="An essential hoodie that holds all sized smart phones and keep your headphone wires tangle free."/>
    <n v="20000"/>
    <x v="109"/>
    <x v="1"/>
    <x v="0"/>
    <x v="0"/>
    <n v="1471622450"/>
    <n v="1467734450"/>
    <x v="1310"/>
    <d v="2016-08-19T16:00:50"/>
    <n v="45"/>
    <b v="0"/>
    <n v="24"/>
    <n v="15.5"/>
    <n v="129.16666666666666"/>
    <b v="0"/>
    <s v="technology/wearables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x v="919"/>
    <x v="1"/>
    <x v="0"/>
    <x v="0"/>
    <n v="1480536919"/>
    <n v="1477509319"/>
    <x v="1311"/>
    <d v="2016-11-30T20:15:19"/>
    <n v="35.041666666671517"/>
    <b v="0"/>
    <n v="100"/>
    <n v="32.027999999999999"/>
    <n v="800.7"/>
    <b v="0"/>
    <s v="technology/wearables"/>
    <x v="2"/>
    <x v="8"/>
  </r>
  <r>
    <n v="1312"/>
    <s v="GoSolo Hat for GoPro (Canceled)"/>
    <s v="People loved the original Black and Gray GoSolo hats and asked for more. So we received sample for 3 more colors!"/>
    <n v="4600"/>
    <x v="920"/>
    <x v="1"/>
    <x v="0"/>
    <x v="0"/>
    <n v="1429375922"/>
    <n v="1426783922"/>
    <x v="1312"/>
    <d v="2015-04-18T16:52:02"/>
    <n v="30"/>
    <b v="0"/>
    <n v="1"/>
    <n v="0.60869565217391308"/>
    <n v="28"/>
    <b v="0"/>
    <s v="technology/wearables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x v="921"/>
    <x v="1"/>
    <x v="0"/>
    <x v="0"/>
    <n v="1457024514"/>
    <n v="1454432514"/>
    <x v="1313"/>
    <d v="2016-03-03T17:01:54"/>
    <n v="30"/>
    <b v="0"/>
    <n v="122"/>
    <n v="31.114999999999998"/>
    <n v="102.01639344262296"/>
    <b v="0"/>
    <s v="technology/wearables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x v="922"/>
    <x v="1"/>
    <x v="0"/>
    <x v="0"/>
    <n v="1477065860"/>
    <n v="1471881860"/>
    <x v="1314"/>
    <d v="2016-10-21T16:04:20"/>
    <n v="60"/>
    <b v="0"/>
    <n v="11"/>
    <n v="1.1266666666666667"/>
    <n v="184.36363636363637"/>
    <b v="0"/>
    <s v="technology/wearables"/>
    <x v="2"/>
    <x v="8"/>
  </r>
  <r>
    <n v="1315"/>
    <s v="World's First Amphibious Heart Rate &amp; Fitness Wearable"/>
    <s v="Zoom will happen - THANK YOU! Received outside funding due amazing early success!"/>
    <n v="100000"/>
    <x v="923"/>
    <x v="1"/>
    <x v="0"/>
    <x v="0"/>
    <n v="1446771600"/>
    <n v="1443700648"/>
    <x v="1315"/>
    <d v="2015-11-06T01:00:00"/>
    <n v="35.543425925934571"/>
    <b v="0"/>
    <n v="248"/>
    <n v="40.404000000000003"/>
    <n v="162.91935483870967"/>
    <b v="0"/>
    <s v="technology/wearables"/>
    <x v="2"/>
    <x v="8"/>
  </r>
  <r>
    <n v="1316"/>
    <s v="Future Belt (Canceled)"/>
    <s v="Future Belt comes in just 3 sizes, but yet, is designed to fit waists ranging from 25-55 inches. No batteries, no gimmicks."/>
    <n v="75000"/>
    <x v="116"/>
    <x v="1"/>
    <x v="0"/>
    <x v="0"/>
    <n v="1456700709"/>
    <n v="1453676709"/>
    <x v="1316"/>
    <d v="2016-02-28T23:05:09"/>
    <n v="35"/>
    <b v="0"/>
    <n v="1"/>
    <n v="1.3333333333333333E-3"/>
    <n v="1"/>
    <b v="0"/>
    <s v="technology/wearables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x v="924"/>
    <x v="1"/>
    <x v="8"/>
    <x v="7"/>
    <n v="1469109600"/>
    <n v="1464586746"/>
    <x v="1317"/>
    <d v="2016-07-21T14:00:00"/>
    <n v="52.347847222219571"/>
    <b v="0"/>
    <n v="19"/>
    <n v="5.7334999999999994"/>
    <n v="603.52631578947364"/>
    <b v="0"/>
    <s v="technology/wearables"/>
    <x v="2"/>
    <x v="8"/>
  </r>
  <r>
    <n v="1318"/>
    <s v="Lucky Tag: A Smart Dog Wearable That Cares (Canceled)"/>
    <s v="Your Dog's Best Friend._x000a_Revolutionize the way you care about your pups and brings you peace of mind."/>
    <n v="40000"/>
    <x v="925"/>
    <x v="1"/>
    <x v="0"/>
    <x v="0"/>
    <n v="1420938172"/>
    <n v="1418346172"/>
    <x v="1318"/>
    <d v="2015-01-11T01:02:52"/>
    <n v="30"/>
    <b v="0"/>
    <n v="135"/>
    <n v="15.324999999999999"/>
    <n v="45.407407407407405"/>
    <b v="0"/>
    <s v="technology/wearables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x v="926"/>
    <x v="1"/>
    <x v="1"/>
    <x v="1"/>
    <n v="1405094400"/>
    <n v="1403810965"/>
    <x v="1319"/>
    <d v="2014-07-11T16:00:00"/>
    <n v="14.854571759256942"/>
    <b v="0"/>
    <n v="9"/>
    <n v="15.103448275862069"/>
    <n v="97.333333333333329"/>
    <b v="0"/>
    <s v="technology/wearables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x v="927"/>
    <x v="1"/>
    <x v="9"/>
    <x v="3"/>
    <n v="1483138800"/>
    <n v="1480610046"/>
    <x v="1320"/>
    <d v="2016-12-30T23:00:00"/>
    <n v="29.267986111110076"/>
    <b v="0"/>
    <n v="3"/>
    <n v="0.503"/>
    <n v="167.66666666666666"/>
    <b v="0"/>
    <s v="technology/wearables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x v="928"/>
    <x v="1"/>
    <x v="11"/>
    <x v="9"/>
    <n v="1482515937"/>
    <n v="1479923937"/>
    <x v="1321"/>
    <d v="2016-12-23T17:58:57"/>
    <n v="30"/>
    <b v="0"/>
    <n v="7"/>
    <n v="1.3028138528138529"/>
    <n v="859.85714285714289"/>
    <b v="0"/>
    <s v="technology/wearables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x v="437"/>
    <x v="1"/>
    <x v="1"/>
    <x v="1"/>
    <n v="1432223125"/>
    <n v="1429631125"/>
    <x v="1322"/>
    <d v="2015-05-21T15:45:25"/>
    <n v="30"/>
    <b v="0"/>
    <n v="4"/>
    <n v="0.30285714285714288"/>
    <n v="26.5"/>
    <b v="0"/>
    <s v="technology/wearables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x v="929"/>
    <x v="1"/>
    <x v="0"/>
    <x v="0"/>
    <n v="1461653700"/>
    <n v="1458665146"/>
    <x v="1323"/>
    <d v="2016-04-26T06:55:00"/>
    <n v="34.589745370372839"/>
    <b v="0"/>
    <n v="44"/>
    <n v="8.8800000000000008"/>
    <n v="30.272727272727273"/>
    <b v="0"/>
    <s v="technology/wearables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x v="930"/>
    <x v="1"/>
    <x v="0"/>
    <x v="0"/>
    <n v="1476371552"/>
    <n v="1473779552"/>
    <x v="1324"/>
    <d v="2016-10-13T15:12:32"/>
    <n v="30"/>
    <b v="0"/>
    <n v="90"/>
    <n v="9.84"/>
    <n v="54.666666666666664"/>
    <b v="0"/>
    <s v="technology/wearables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x v="931"/>
    <x v="1"/>
    <x v="0"/>
    <x v="0"/>
    <n v="1483063435"/>
    <n v="1480471435"/>
    <x v="1325"/>
    <d v="2016-12-30T02:03:55"/>
    <n v="30"/>
    <b v="0"/>
    <n v="8"/>
    <n v="2.4299999999999997"/>
    <n v="60.75"/>
    <b v="0"/>
    <s v="technology/wearables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x v="932"/>
    <x v="1"/>
    <x v="0"/>
    <x v="0"/>
    <n v="1421348428"/>
    <n v="1417460428"/>
    <x v="1326"/>
    <d v="2015-01-15T19:00:28"/>
    <n v="45"/>
    <b v="0"/>
    <n v="11"/>
    <n v="1.1299999999999999"/>
    <n v="102.72727272727273"/>
    <b v="0"/>
    <s v="technology/wearables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x v="933"/>
    <x v="1"/>
    <x v="0"/>
    <x v="0"/>
    <n v="1432916235"/>
    <n v="1430324235"/>
    <x v="1327"/>
    <d v="2015-05-29T16:17:15"/>
    <n v="30"/>
    <b v="0"/>
    <n v="41"/>
    <n v="3.5520833333333335"/>
    <n v="41.585365853658537"/>
    <b v="0"/>
    <s v="technology/wearables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x v="934"/>
    <x v="1"/>
    <x v="0"/>
    <x v="0"/>
    <n v="1476458734"/>
    <n v="1472570734"/>
    <x v="1328"/>
    <d v="2016-10-14T15:25:34"/>
    <n v="45"/>
    <b v="0"/>
    <n v="15"/>
    <n v="2.3306666666666667"/>
    <n v="116.53333333333333"/>
    <b v="0"/>
    <s v="technology/wearables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x v="935"/>
    <x v="1"/>
    <x v="0"/>
    <x v="0"/>
    <n v="1417501145"/>
    <n v="1414041545"/>
    <x v="1329"/>
    <d v="2014-12-02T06:19:05"/>
    <n v="40.041666666664241"/>
    <b v="0"/>
    <n v="9"/>
    <n v="0.81600000000000006"/>
    <n v="45.333333333333336"/>
    <b v="0"/>
    <s v="technology/wearables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x v="936"/>
    <x v="1"/>
    <x v="0"/>
    <x v="0"/>
    <n v="1467432000"/>
    <n v="1464763109"/>
    <x v="1330"/>
    <d v="2016-07-02T04:00:00"/>
    <n v="30.889942129637348"/>
    <b v="0"/>
    <n v="50"/>
    <n v="22.494285714285713"/>
    <n v="157.46"/>
    <b v="0"/>
    <s v="technology/wearables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x v="937"/>
    <x v="1"/>
    <x v="0"/>
    <x v="0"/>
    <n v="1471435554"/>
    <n v="1468843554"/>
    <x v="1331"/>
    <d v="2016-08-17T12:05:54"/>
    <n v="30"/>
    <b v="0"/>
    <n v="34"/>
    <n v="1.3668"/>
    <n v="100.5"/>
    <b v="0"/>
    <s v="technology/wearables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x v="117"/>
    <x v="1"/>
    <x v="16"/>
    <x v="11"/>
    <n v="1485480408"/>
    <n v="1482888408"/>
    <x v="1332"/>
    <d v="2017-01-27T01:26:48"/>
    <n v="30"/>
    <b v="0"/>
    <n v="0"/>
    <n v="0"/>
    <e v="#DIV/0!"/>
    <b v="0"/>
    <s v="technology/wearables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x v="117"/>
    <x v="1"/>
    <x v="2"/>
    <x v="2"/>
    <n v="1405478025"/>
    <n v="1402886025"/>
    <x v="1333"/>
    <d v="2014-07-16T02:33:45"/>
    <n v="30"/>
    <b v="0"/>
    <n v="0"/>
    <n v="0"/>
    <e v="#DIV/0!"/>
    <b v="0"/>
    <s v="technology/wearables"/>
    <x v="2"/>
    <x v="8"/>
  </r>
  <r>
    <n v="1334"/>
    <s v="My TUSK â„¢ (Telephone Utility Support Kit!) (Canceled)"/>
    <s v="A wearable device that allows you to dock and operate your phone hands-free anywhere and everywhere!"/>
    <n v="133000"/>
    <x v="938"/>
    <x v="1"/>
    <x v="0"/>
    <x v="0"/>
    <n v="1457721287"/>
    <n v="1455129287"/>
    <x v="1334"/>
    <d v="2016-03-11T18:34:47"/>
    <n v="30"/>
    <b v="0"/>
    <n v="276"/>
    <n v="10.754135338345865"/>
    <n v="51.822463768115945"/>
    <b v="0"/>
    <s v="technology/wearables"/>
    <x v="2"/>
    <x v="8"/>
  </r>
  <r>
    <n v="1335"/>
    <s v="UB Fit (Canceled)"/>
    <s v="Dial up your performance with UB Fit: 1st wearable resistance technology that allows you to tone muscles while doing a cardio workout"/>
    <n v="25000"/>
    <x v="939"/>
    <x v="1"/>
    <x v="0"/>
    <x v="0"/>
    <n v="1449354502"/>
    <n v="1446762502"/>
    <x v="1335"/>
    <d v="2015-12-05T22:28:22"/>
    <n v="30"/>
    <b v="0"/>
    <n v="16"/>
    <n v="19.759999999999998"/>
    <n v="308.75"/>
    <b v="0"/>
    <s v="technology/wearables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x v="940"/>
    <x v="1"/>
    <x v="0"/>
    <x v="0"/>
    <n v="1418849028"/>
    <n v="1415825028"/>
    <x v="1336"/>
    <d v="2014-12-17T20:43:48"/>
    <n v="35"/>
    <b v="0"/>
    <n v="224"/>
    <n v="84.946999999999989"/>
    <n v="379.22767857142856"/>
    <b v="0"/>
    <s v="technology/wearables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x v="941"/>
    <x v="1"/>
    <x v="0"/>
    <x v="0"/>
    <n v="1488549079"/>
    <n v="1485957079"/>
    <x v="1337"/>
    <d v="2017-03-03T13:51:19"/>
    <n v="30"/>
    <b v="0"/>
    <n v="140"/>
    <n v="49.381999999999998"/>
    <n v="176.36428571428573"/>
    <b v="0"/>
    <s v="technology/wearables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x v="942"/>
    <x v="1"/>
    <x v="0"/>
    <x v="0"/>
    <n v="1438543033"/>
    <n v="1435951033"/>
    <x v="1338"/>
    <d v="2015-08-02T19:17:13"/>
    <n v="30"/>
    <b v="0"/>
    <n v="15"/>
    <n v="3.3033333333333332"/>
    <n v="66.066666666666663"/>
    <b v="0"/>
    <s v="technology/wearables"/>
    <x v="2"/>
    <x v="8"/>
  </r>
  <r>
    <n v="1339"/>
    <s v="Linkoo (Canceled)"/>
    <s v="World's Smallest customizable Phone &amp; GPS Watch for kids !"/>
    <n v="50000"/>
    <x v="943"/>
    <x v="1"/>
    <x v="0"/>
    <x v="0"/>
    <n v="1418056315"/>
    <n v="1414164715"/>
    <x v="1339"/>
    <d v="2014-12-08T16:31:55"/>
    <n v="45.041666666664241"/>
    <b v="0"/>
    <n v="37"/>
    <n v="6.6339999999999995"/>
    <n v="89.648648648648646"/>
    <b v="0"/>
    <s v="technology/wearables"/>
    <x v="2"/>
    <x v="8"/>
  </r>
  <r>
    <n v="1340"/>
    <s v="Glass Designs (Canceled)"/>
    <s v="I would like to make nicer, more stylish looking frames for the Google Glass using 3D printing technology."/>
    <n v="1680"/>
    <x v="117"/>
    <x v="1"/>
    <x v="0"/>
    <x v="0"/>
    <n v="1408112253"/>
    <n v="1405520253"/>
    <x v="1340"/>
    <d v="2014-08-15T14:17:33"/>
    <n v="30"/>
    <b v="0"/>
    <n v="0"/>
    <n v="0"/>
    <e v="#DIV/0!"/>
    <b v="0"/>
    <s v="technology/wearables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x v="944"/>
    <x v="1"/>
    <x v="1"/>
    <x v="1"/>
    <n v="1475333917"/>
    <n v="1472569117"/>
    <x v="1341"/>
    <d v="2016-10-01T14:58:37"/>
    <n v="32"/>
    <b v="0"/>
    <n v="46"/>
    <n v="70.36"/>
    <n v="382.39130434782606"/>
    <b v="0"/>
    <s v="technology/wearables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x v="173"/>
    <x v="1"/>
    <x v="0"/>
    <x v="0"/>
    <n v="1437161739"/>
    <n v="1434569739"/>
    <x v="1342"/>
    <d v="2015-07-17T19:35:39"/>
    <n v="30"/>
    <b v="0"/>
    <n v="1"/>
    <n v="0.2"/>
    <n v="100"/>
    <b v="0"/>
    <s v="technology/wearables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x v="945"/>
    <x v="1"/>
    <x v="0"/>
    <x v="0"/>
    <n v="1471579140"/>
    <n v="1466512683"/>
    <x v="1343"/>
    <d v="2016-08-19T03:59:00"/>
    <n v="58.639548611114151"/>
    <b v="0"/>
    <n v="323"/>
    <n v="102.298"/>
    <n v="158.35603715170279"/>
    <b v="0"/>
    <s v="technology/wearables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x v="946"/>
    <x v="0"/>
    <x v="5"/>
    <x v="5"/>
    <n v="1467313039"/>
    <n v="1464807439"/>
    <x v="1344"/>
    <d v="2016-06-30T18:57:19"/>
    <n v="29"/>
    <b v="0"/>
    <n v="139"/>
    <n v="377.73333333333335"/>
    <n v="40.762589928057551"/>
    <b v="1"/>
    <s v="publishing/nonfiction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x v="672"/>
    <x v="0"/>
    <x v="0"/>
    <x v="0"/>
    <n v="1405366359"/>
    <n v="1402342359"/>
    <x v="1345"/>
    <d v="2014-07-14T19:32:39"/>
    <n v="35"/>
    <b v="0"/>
    <n v="7"/>
    <n v="125"/>
    <n v="53.571428571428569"/>
    <b v="1"/>
    <s v="publishing/nonfiction"/>
    <x v="3"/>
    <x v="9"/>
  </r>
  <r>
    <n v="1346"/>
    <s v="Anthology of Stories from LGBT Nepal"/>
    <s v="An anthology of nonfiction stories written by Nepal's Lesbian, Gay, Bisexual, and Transgender (LGBT) community."/>
    <n v="4900"/>
    <x v="947"/>
    <x v="0"/>
    <x v="0"/>
    <x v="0"/>
    <n v="1372297751"/>
    <n v="1369705751"/>
    <x v="1346"/>
    <d v="2013-06-27T01:49:11"/>
    <n v="30"/>
    <b v="0"/>
    <n v="149"/>
    <n v="147.32653061224491"/>
    <n v="48.449664429530202"/>
    <b v="1"/>
    <s v="publishing/nonfiction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x v="948"/>
    <x v="0"/>
    <x v="0"/>
    <x v="0"/>
    <n v="1425741525"/>
    <n v="1423149525"/>
    <x v="1347"/>
    <d v="2015-03-07T15:18:45"/>
    <n v="30"/>
    <b v="0"/>
    <n v="31"/>
    <n v="102.2"/>
    <n v="82.41935483870968"/>
    <b v="1"/>
    <s v="publishing/nonfiction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x v="949"/>
    <x v="0"/>
    <x v="0"/>
    <x v="0"/>
    <n v="1418904533"/>
    <n v="1416485333"/>
    <x v="1348"/>
    <d v="2014-12-18T12:08:53"/>
    <n v="28"/>
    <b v="0"/>
    <n v="26"/>
    <n v="101.8723404255319"/>
    <n v="230.19230769230768"/>
    <b v="1"/>
    <s v="publishing/nonfiction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x v="950"/>
    <x v="0"/>
    <x v="5"/>
    <x v="5"/>
    <n v="1450249140"/>
    <n v="1447055935"/>
    <x v="1349"/>
    <d v="2015-12-16T06:59:00"/>
    <n v="36.958391203705105"/>
    <b v="0"/>
    <n v="172"/>
    <n v="204.2"/>
    <n v="59.360465116279073"/>
    <b v="1"/>
    <s v="publishing/nonfiction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x v="951"/>
    <x v="0"/>
    <x v="0"/>
    <x v="0"/>
    <n v="1451089134"/>
    <n v="1448497134"/>
    <x v="1350"/>
    <d v="2015-12-26T00:18:54"/>
    <n v="30"/>
    <b v="0"/>
    <n v="78"/>
    <n v="104.05"/>
    <n v="66.698717948717942"/>
    <b v="1"/>
    <s v="publishing/nonfiction"/>
    <x v="3"/>
    <x v="9"/>
  </r>
  <r>
    <n v="1351"/>
    <s v="Purpose: Your Journey To Find Meaning"/>
    <s v="Discover your purpose, live a more fulfilling life, leave a positive footprint on society."/>
    <n v="20000"/>
    <x v="952"/>
    <x v="0"/>
    <x v="0"/>
    <x v="0"/>
    <n v="1455299144"/>
    <n v="1452707144"/>
    <x v="1351"/>
    <d v="2016-02-12T17:45:44"/>
    <n v="30"/>
    <b v="0"/>
    <n v="120"/>
    <n v="101.265"/>
    <n v="168.77500000000001"/>
    <b v="1"/>
    <s v="publishing/nonfiction"/>
    <x v="3"/>
    <x v="9"/>
  </r>
  <r>
    <n v="1352"/>
    <s v="Will's SmileBook Project"/>
    <s v="An important book, based on research, to make you and your learners smile again. Better smile sheets, better feedback, better learning!"/>
    <n v="10000"/>
    <x v="953"/>
    <x v="0"/>
    <x v="0"/>
    <x v="0"/>
    <n v="1441425540"/>
    <n v="1436968366"/>
    <x v="1352"/>
    <d v="2015-09-05T03:59:00"/>
    <n v="51.587662037039991"/>
    <b v="0"/>
    <n v="227"/>
    <n v="136.13999999999999"/>
    <n v="59.973568281938327"/>
    <b v="1"/>
    <s v="publishing/nonfiction"/>
    <x v="3"/>
    <x v="9"/>
  </r>
  <r>
    <n v="1353"/>
    <s v="Finish The Script! - A College Writing Course in Book Form"/>
    <s v="A book that teaches aspiring writers how to get from a basic idea to a fully rewritten screenplay."/>
    <n v="1000"/>
    <x v="954"/>
    <x v="0"/>
    <x v="0"/>
    <x v="0"/>
    <n v="1362960000"/>
    <n v="1359946188"/>
    <x v="1353"/>
    <d v="2013-03-11T00:00:00"/>
    <n v="34.882083333330229"/>
    <b v="0"/>
    <n v="42"/>
    <n v="133.6"/>
    <n v="31.80952380952381"/>
    <b v="1"/>
    <s v="publishing/nonfiction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x v="955"/>
    <x v="0"/>
    <x v="1"/>
    <x v="1"/>
    <n v="1465672979"/>
    <n v="1463080979"/>
    <x v="1354"/>
    <d v="2016-06-11T19:22:59"/>
    <n v="30"/>
    <b v="0"/>
    <n v="64"/>
    <n v="130.25"/>
    <n v="24.421875"/>
    <b v="1"/>
    <s v="publishing/nonfiction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x v="956"/>
    <x v="0"/>
    <x v="1"/>
    <x v="1"/>
    <n v="1354269600"/>
    <n v="1351663605"/>
    <x v="1355"/>
    <d v="2012-11-30T10:00:00"/>
    <n v="30.161979166667152"/>
    <b v="0"/>
    <n v="121"/>
    <n v="122.67999999999999"/>
    <n v="25.347107438016529"/>
    <b v="1"/>
    <s v="publishing/nonfiction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x v="957"/>
    <x v="0"/>
    <x v="0"/>
    <x v="0"/>
    <n v="1372985760"/>
    <n v="1370393760"/>
    <x v="1356"/>
    <d v="2013-07-05T00:56:00"/>
    <n v="30"/>
    <b v="0"/>
    <n v="87"/>
    <n v="182.81058823529412"/>
    <n v="71.443218390804603"/>
    <b v="1"/>
    <s v="publishing/nonfiction"/>
    <x v="3"/>
    <x v="9"/>
  </r>
  <r>
    <n v="1357"/>
    <s v="Becoming Alicia"/>
    <s v="The search for identity leads one young woman to Mexico, where she follows her grandfather's journey back to America."/>
    <n v="2000"/>
    <x v="958"/>
    <x v="0"/>
    <x v="0"/>
    <x v="0"/>
    <n v="1362117540"/>
    <n v="1359587137"/>
    <x v="1357"/>
    <d v="2013-03-01T05:59:00"/>
    <n v="29.287071759259561"/>
    <b v="0"/>
    <n v="65"/>
    <n v="125.29999999999998"/>
    <n v="38.553846153846152"/>
    <b v="1"/>
    <s v="publishing/nonfiction"/>
    <x v="3"/>
    <x v="9"/>
  </r>
  <r>
    <n v="1358"/>
    <s v="The Masada Story Project"/>
    <s v="I am working on a book about what people do when they visit Masada, an ancient fortress in the Judean desert."/>
    <n v="3000"/>
    <x v="959"/>
    <x v="0"/>
    <x v="0"/>
    <x v="0"/>
    <n v="1309009323"/>
    <n v="1306417323"/>
    <x v="1358"/>
    <d v="2011-06-25T13:42:03"/>
    <n v="30"/>
    <b v="0"/>
    <n v="49"/>
    <n v="111.66666666666667"/>
    <n v="68.367346938775512"/>
    <b v="1"/>
    <s v="publishing/nonfiction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x v="960"/>
    <x v="0"/>
    <x v="0"/>
    <x v="0"/>
    <n v="1309980790"/>
    <n v="1304623990"/>
    <x v="1359"/>
    <d v="2011-07-06T19:33:10"/>
    <n v="62"/>
    <b v="0"/>
    <n v="19"/>
    <n v="115.75757575757575"/>
    <n v="40.210526315789473"/>
    <b v="1"/>
    <s v="publishing/nonfiction"/>
    <x v="3"/>
    <x v="9"/>
  </r>
  <r>
    <n v="1360"/>
    <s v="So Bad, It's Good! - A Book of Bad Movies"/>
    <s v="So Bad, It's Good! is a guide to finding the best films for your bad movie night."/>
    <n v="1500"/>
    <x v="961"/>
    <x v="0"/>
    <x v="0"/>
    <x v="0"/>
    <n v="1343943420"/>
    <n v="1341524220"/>
    <x v="1360"/>
    <d v="2012-08-02T21:37:00"/>
    <n v="28"/>
    <b v="0"/>
    <n v="81"/>
    <n v="173.2"/>
    <n v="32.074074074074076"/>
    <b v="1"/>
    <s v="publishing/nonfiction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x v="962"/>
    <x v="0"/>
    <x v="1"/>
    <x v="1"/>
    <n v="1403370772"/>
    <n v="1400778772"/>
    <x v="1361"/>
    <d v="2014-06-21T17:12:52"/>
    <n v="30"/>
    <b v="0"/>
    <n v="264"/>
    <n v="125.98333333333333"/>
    <n v="28.632575757575758"/>
    <b v="1"/>
    <s v="publishing/nonfiction"/>
    <x v="3"/>
    <x v="9"/>
  </r>
  <r>
    <n v="1362"/>
    <s v="A Fantastic Affair: Karl Barth in America 1962â€“Research"/>
    <s v="The never-before-told story of Karl Barth's (first and only) journey to the United States in 1962."/>
    <n v="1000"/>
    <x v="963"/>
    <x v="0"/>
    <x v="0"/>
    <x v="0"/>
    <n v="1378592731"/>
    <n v="1373408731"/>
    <x v="1362"/>
    <d v="2013-09-07T22:25:31"/>
    <n v="60"/>
    <b v="0"/>
    <n v="25"/>
    <n v="109.1"/>
    <n v="43.64"/>
    <b v="1"/>
    <s v="publishing/nonfiction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x v="148"/>
    <x v="0"/>
    <x v="0"/>
    <x v="0"/>
    <n v="1455523140"/>
    <n v="1453925727"/>
    <x v="1363"/>
    <d v="2016-02-15T07:59:00"/>
    <n v="18.48857638888876"/>
    <b v="0"/>
    <n v="5"/>
    <n v="100"/>
    <n v="40"/>
    <b v="1"/>
    <s v="publishing/nonfiction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x v="964"/>
    <x v="0"/>
    <x v="8"/>
    <x v="7"/>
    <n v="1420648906"/>
    <n v="1415464906"/>
    <x v="1364"/>
    <d v="2015-01-07T16:41:46"/>
    <n v="60.000000000007276"/>
    <b v="0"/>
    <n v="144"/>
    <n v="118.64285714285714"/>
    <n v="346.04166666666669"/>
    <b v="1"/>
    <s v="music/rock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x v="965"/>
    <x v="0"/>
    <x v="0"/>
    <x v="0"/>
    <n v="1426523752"/>
    <n v="1423935352"/>
    <x v="1365"/>
    <d v="2015-03-16T16:35:52"/>
    <n v="29.958333333335759"/>
    <b v="0"/>
    <n v="92"/>
    <n v="100.26666666666667"/>
    <n v="81.739130434782609"/>
    <b v="1"/>
    <s v="music/rock"/>
    <x v="4"/>
    <x v="11"/>
  </r>
  <r>
    <n v="1366"/>
    <s v="Kick It! A Tribute to the A.K.s"/>
    <s v="A musical memorial for Alexi Petersen."/>
    <n v="7500"/>
    <x v="966"/>
    <x v="0"/>
    <x v="0"/>
    <x v="0"/>
    <n v="1417049663"/>
    <n v="1413158063"/>
    <x v="1366"/>
    <d v="2014-11-27T00:54:23"/>
    <n v="45.041666666671517"/>
    <b v="0"/>
    <n v="147"/>
    <n v="126.48920000000001"/>
    <n v="64.535306122448986"/>
    <b v="1"/>
    <s v="music/rock"/>
    <x v="4"/>
    <x v="11"/>
  </r>
  <r>
    <n v="1367"/>
    <s v="House of Rabbits  - &quot;Songs of Charivari&quot;"/>
    <s v="House of Rabbits are recording our full-length, debut album! Support independent music, receive great rewards!"/>
    <n v="5000"/>
    <x v="967"/>
    <x v="0"/>
    <x v="0"/>
    <x v="0"/>
    <n v="1447463050"/>
    <n v="1444867450"/>
    <x v="1367"/>
    <d v="2015-11-14T01:04:10"/>
    <n v="30.041666666664241"/>
    <b v="0"/>
    <n v="90"/>
    <n v="114.26"/>
    <n v="63.477777777777774"/>
    <b v="1"/>
    <s v="music/rock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x v="968"/>
    <x v="0"/>
    <x v="0"/>
    <x v="0"/>
    <n v="1434342894"/>
    <n v="1432269294"/>
    <x v="1368"/>
    <d v="2015-06-15T04:34:54"/>
    <n v="24"/>
    <b v="0"/>
    <n v="87"/>
    <n v="110.7"/>
    <n v="63.620689655172413"/>
    <b v="1"/>
    <s v="music/rock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x v="969"/>
    <x v="0"/>
    <x v="0"/>
    <x v="0"/>
    <n v="1397225746"/>
    <n v="1394633746"/>
    <x v="1369"/>
    <d v="2014-04-11T14:15:46"/>
    <n v="30"/>
    <b v="0"/>
    <n v="406"/>
    <n v="105.34805315203954"/>
    <n v="83.967068965517228"/>
    <b v="1"/>
    <s v="music/rock"/>
    <x v="4"/>
    <x v="11"/>
  </r>
  <r>
    <n v="1370"/>
    <s v="Food On You presents Baby's First Parental Advisory"/>
    <s v="Songs about the first year of parenthood, often inappropriate for children"/>
    <n v="1500"/>
    <x v="970"/>
    <x v="0"/>
    <x v="0"/>
    <x v="0"/>
    <n v="1381881890"/>
    <n v="1380585890"/>
    <x v="1370"/>
    <d v="2013-10-16T00:04:50"/>
    <n v="15"/>
    <b v="0"/>
    <n v="20"/>
    <n v="103.66666666666666"/>
    <n v="77.75"/>
    <b v="1"/>
    <s v="music/rock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x v="971"/>
    <x v="0"/>
    <x v="0"/>
    <x v="0"/>
    <n v="1431022342"/>
    <n v="1428430342"/>
    <x v="1371"/>
    <d v="2015-05-07T18:12:22"/>
    <n v="30"/>
    <b v="0"/>
    <n v="70"/>
    <n v="107.08672667523933"/>
    <n v="107.07142857142857"/>
    <b v="1"/>
    <s v="music/rock"/>
    <x v="4"/>
    <x v="11"/>
  </r>
  <r>
    <n v="1372"/>
    <s v="Ted Lukas &amp; the Misled new CD - &quot;FEED&quot;"/>
    <s v="Please help us raise funds to press our new CD!"/>
    <n v="500"/>
    <x v="972"/>
    <x v="0"/>
    <x v="0"/>
    <x v="0"/>
    <n v="1342115132"/>
    <n v="1339523132"/>
    <x v="1372"/>
    <d v="2012-07-12T17:45:32"/>
    <n v="30"/>
    <b v="0"/>
    <n v="16"/>
    <n v="124"/>
    <n v="38.75"/>
    <b v="1"/>
    <s v="music/rock"/>
    <x v="4"/>
    <x v="11"/>
  </r>
  <r>
    <n v="1373"/>
    <s v="Broccoli Samurai: Tour Van or Bust!"/>
    <s v="Help Broccoli Samurai raise money to get a new van and continue bringing you the jams!"/>
    <n v="10000"/>
    <x v="973"/>
    <x v="0"/>
    <x v="0"/>
    <x v="0"/>
    <n v="1483138233"/>
    <n v="1480546233"/>
    <x v="1373"/>
    <d v="2016-12-30T22:50:33"/>
    <n v="30"/>
    <b v="0"/>
    <n v="52"/>
    <n v="105.01"/>
    <n v="201.94230769230768"/>
    <b v="1"/>
    <s v="music/rock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x v="740"/>
    <x v="0"/>
    <x v="0"/>
    <x v="0"/>
    <n v="1458874388"/>
    <n v="1456285988"/>
    <x v="1374"/>
    <d v="2016-03-25T02:53:08"/>
    <n v="29.958333333335759"/>
    <b v="0"/>
    <n v="66"/>
    <n v="189.46666666666667"/>
    <n v="43.060606060606062"/>
    <b v="1"/>
    <s v="music/rock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x v="974"/>
    <x v="0"/>
    <x v="6"/>
    <x v="3"/>
    <n v="1484444119"/>
    <n v="1481852119"/>
    <x v="1375"/>
    <d v="2017-01-15T01:35:19"/>
    <n v="30"/>
    <b v="0"/>
    <n v="109"/>
    <n v="171.32499999999999"/>
    <n v="62.871559633027523"/>
    <b v="1"/>
    <s v="music/rock"/>
    <x v="4"/>
    <x v="11"/>
  </r>
  <r>
    <n v="1376"/>
    <s v="Dead Pirates / HIGHMARE LP 2nd pressing"/>
    <s v="Dead Pirates are planning a second pressing of HIGHMARE LP, who wants one ?"/>
    <n v="3700"/>
    <x v="975"/>
    <x v="0"/>
    <x v="1"/>
    <x v="1"/>
    <n v="1480784606"/>
    <n v="1478189006"/>
    <x v="1376"/>
    <d v="2016-12-03T17:03:26"/>
    <n v="30.041666666671517"/>
    <b v="0"/>
    <n v="168"/>
    <n v="252.48648648648651"/>
    <n v="55.607142857142854"/>
    <b v="1"/>
    <s v="music/rock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x v="17"/>
    <x v="0"/>
    <x v="0"/>
    <x v="0"/>
    <n v="1486095060"/>
    <n v="1484198170"/>
    <x v="1377"/>
    <d v="2017-02-03T04:11:00"/>
    <n v="21.954745370370802"/>
    <b v="0"/>
    <n v="31"/>
    <n v="116.15384615384616"/>
    <n v="48.70967741935484"/>
    <b v="1"/>
    <s v="music/rock"/>
    <x v="4"/>
    <x v="11"/>
  </r>
  <r>
    <n v="1378"/>
    <s v="SIX BY SEVEN"/>
    <s v="A psychedelic post rock masterpiece!"/>
    <n v="2000"/>
    <x v="976"/>
    <x v="0"/>
    <x v="1"/>
    <x v="1"/>
    <n v="1470075210"/>
    <n v="1468779210"/>
    <x v="1378"/>
    <d v="2016-08-01T18:13:30"/>
    <n v="15"/>
    <b v="0"/>
    <n v="133"/>
    <n v="203.35000000000002"/>
    <n v="30.578947368421051"/>
    <b v="1"/>
    <s v="music/rock"/>
    <x v="4"/>
    <x v="11"/>
  </r>
  <r>
    <n v="1379"/>
    <s v="J. Walter Makes a Record"/>
    <s v="---------The long-awaited debut full-length from Justin Ruddy--------"/>
    <n v="10000"/>
    <x v="977"/>
    <x v="0"/>
    <x v="0"/>
    <x v="0"/>
    <n v="1433504876"/>
    <n v="1430912876"/>
    <x v="1379"/>
    <d v="2015-06-05T11:47:56"/>
    <n v="30"/>
    <b v="0"/>
    <n v="151"/>
    <n v="111.60000000000001"/>
    <n v="73.907284768211923"/>
    <b v="1"/>
    <s v="music/rock"/>
    <x v="4"/>
    <x v="11"/>
  </r>
  <r>
    <n v="1380"/>
    <s v="BARNFEST 2015"/>
    <s v="A DIY MUSIC FESTIVAL FROM ST. LOUIS MO! Bands make their own festival, help make it legit!"/>
    <n v="25"/>
    <x v="437"/>
    <x v="0"/>
    <x v="0"/>
    <x v="0"/>
    <n v="1433815200"/>
    <n v="1431886706"/>
    <x v="1380"/>
    <d v="2015-06-09T02:00:00"/>
    <n v="22.320532407407882"/>
    <b v="0"/>
    <n v="5"/>
    <n v="424"/>
    <n v="21.2"/>
    <b v="1"/>
    <s v="music/rock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x v="978"/>
    <x v="0"/>
    <x v="0"/>
    <x v="0"/>
    <n v="1482988125"/>
    <n v="1480396125"/>
    <x v="1381"/>
    <d v="2016-12-29T05:08:45"/>
    <n v="30"/>
    <b v="0"/>
    <n v="73"/>
    <n v="107.1"/>
    <n v="73.356164383561648"/>
    <b v="1"/>
    <s v="music/rock"/>
    <x v="4"/>
    <x v="11"/>
  </r>
  <r>
    <n v="1382"/>
    <s v="The Floorwalkers New Album!"/>
    <s v="We're making a new record -- independently! We've got some great new songs we're really excited to bring to you!"/>
    <n v="8000"/>
    <x v="979"/>
    <x v="0"/>
    <x v="0"/>
    <x v="0"/>
    <n v="1367867536"/>
    <n v="1365275536"/>
    <x v="1382"/>
    <d v="2013-05-06T19:12:16"/>
    <n v="30"/>
    <b v="0"/>
    <n v="148"/>
    <n v="104.3625"/>
    <n v="56.412162162162161"/>
    <b v="1"/>
    <s v="music/rock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x v="980"/>
    <x v="0"/>
    <x v="5"/>
    <x v="5"/>
    <n v="1482457678"/>
    <n v="1480729678"/>
    <x v="1383"/>
    <d v="2016-12-23T01:47:58"/>
    <n v="20"/>
    <b v="0"/>
    <n v="93"/>
    <n v="212.40909090909091"/>
    <n v="50.247311827956992"/>
    <b v="1"/>
    <s v="music/rock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x v="981"/>
    <x v="0"/>
    <x v="0"/>
    <x v="0"/>
    <n v="1436117922"/>
    <n v="1433525922"/>
    <x v="1384"/>
    <d v="2015-07-05T17:38:42"/>
    <n v="30"/>
    <b v="0"/>
    <n v="63"/>
    <n v="124.08571428571429"/>
    <n v="68.936507936507937"/>
    <b v="1"/>
    <s v="music/rock"/>
    <x v="4"/>
    <x v="11"/>
  </r>
  <r>
    <n v="1385"/>
    <s v="Chi Might Project"/>
    <s v="Musicians, singers &amp; songwriters from all over the world collaborate via YouTube in order to create an amazing album!"/>
    <n v="8000"/>
    <x v="982"/>
    <x v="0"/>
    <x v="12"/>
    <x v="3"/>
    <n v="1461931860"/>
    <n v="1457109121"/>
    <x v="1385"/>
    <d v="2016-04-29T12:11:00"/>
    <n v="55.818738425921765"/>
    <b v="0"/>
    <n v="134"/>
    <n v="110.406125"/>
    <n v="65.914104477611943"/>
    <b v="1"/>
    <s v="music/rock"/>
    <x v="4"/>
    <x v="11"/>
  </r>
  <r>
    <n v="1386"/>
    <s v="MALTESE CROSS: The First Album"/>
    <s v="We are a classic hard rock/heavy metal band just trying to keep rock alive!"/>
    <n v="400"/>
    <x v="983"/>
    <x v="0"/>
    <x v="0"/>
    <x v="0"/>
    <n v="1438183889"/>
    <n v="1435591889"/>
    <x v="1386"/>
    <d v="2015-07-29T15:31:29"/>
    <n v="30"/>
    <b v="0"/>
    <n v="14"/>
    <n v="218.75"/>
    <n v="62.5"/>
    <b v="1"/>
    <s v="music/rock"/>
    <x v="4"/>
    <x v="11"/>
  </r>
  <r>
    <n v="1387"/>
    <s v="FAMILY BUSINESS KICKSTARTER"/>
    <s v="Less than one week to PLEDGE YOUR SUPPORT for THE FAMILY BUSINESS as the band raises funds for the next full length rock album."/>
    <n v="4000"/>
    <x v="984"/>
    <x v="0"/>
    <x v="0"/>
    <x v="0"/>
    <n v="1433305800"/>
    <n v="1430604395"/>
    <x v="1387"/>
    <d v="2015-06-03T04:30:00"/>
    <n v="31.266261574070086"/>
    <b v="0"/>
    <n v="78"/>
    <n v="136.625"/>
    <n v="70.064102564102569"/>
    <b v="1"/>
    <s v="music/rock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x v="985"/>
    <x v="0"/>
    <x v="0"/>
    <x v="0"/>
    <n v="1476720840"/>
    <n v="1474469117"/>
    <x v="1388"/>
    <d v="2016-10-17T16:14:00"/>
    <n v="26.061608796291694"/>
    <b v="0"/>
    <n v="112"/>
    <n v="134.8074"/>
    <n v="60.181874999999998"/>
    <b v="1"/>
    <s v="music/rock"/>
    <x v="4"/>
    <x v="11"/>
  </r>
  <r>
    <n v="1389"/>
    <s v="Pre-order DANCEHALL's first record!!!"/>
    <s v="Help fund the pressing of DANCEHALL's first record by pre-ordering it in advance!!!"/>
    <n v="500"/>
    <x v="986"/>
    <x v="0"/>
    <x v="1"/>
    <x v="1"/>
    <n v="1471087957"/>
    <n v="1468495957"/>
    <x v="1389"/>
    <d v="2016-08-13T11:32:37"/>
    <n v="30"/>
    <b v="0"/>
    <n v="34"/>
    <n v="145.4"/>
    <n v="21.382352941176471"/>
    <b v="1"/>
    <s v="music/rock"/>
    <x v="4"/>
    <x v="11"/>
  </r>
  <r>
    <n v="1390"/>
    <s v="New Music Video/Artist Development"/>
    <s v="Breakout Artist Management will be working with us on a brand new music video and we need your help!"/>
    <n v="2800"/>
    <x v="987"/>
    <x v="0"/>
    <x v="0"/>
    <x v="0"/>
    <n v="1430154720"/>
    <n v="1427224606"/>
    <x v="1390"/>
    <d v="2015-04-27T17:12:00"/>
    <n v="33.913356481483788"/>
    <b v="0"/>
    <n v="19"/>
    <n v="109.10714285714285"/>
    <n v="160.78947368421052"/>
    <b v="1"/>
    <s v="music/rock"/>
    <x v="4"/>
    <x v="11"/>
  </r>
  <r>
    <n v="1391"/>
    <s v="Rules and Regulations"/>
    <s v="With the money donated through this project we intend on investing in sound equipment for live shows"/>
    <n v="500"/>
    <x v="988"/>
    <x v="0"/>
    <x v="0"/>
    <x v="0"/>
    <n v="1440219540"/>
    <n v="1436369818"/>
    <x v="1391"/>
    <d v="2015-08-22T04:59:00"/>
    <n v="44.556967592594447"/>
    <b v="0"/>
    <n v="13"/>
    <n v="110.2"/>
    <n v="42.384615384615387"/>
    <b v="1"/>
    <s v="music/rock"/>
    <x v="4"/>
    <x v="11"/>
  </r>
  <r>
    <n v="1392"/>
    <s v="Telesomniac's Debut Album"/>
    <s v="Telesomniac is a rock band from Provo, UT releasing their debut album Thirty-One Flashes in the Dark."/>
    <n v="2500"/>
    <x v="989"/>
    <x v="0"/>
    <x v="0"/>
    <x v="0"/>
    <n v="1456976586"/>
    <n v="1454298186"/>
    <x v="1392"/>
    <d v="2016-03-03T03:43:06"/>
    <n v="31"/>
    <b v="0"/>
    <n v="104"/>
    <n v="113.64000000000001"/>
    <n v="27.317307692307693"/>
    <b v="1"/>
    <s v="music/rock"/>
    <x v="4"/>
    <x v="11"/>
  </r>
  <r>
    <n v="1393"/>
    <s v="WolfHunt | Social Commentary Rock Project"/>
    <s v="Rock n' Roll tales of our times"/>
    <n v="10000"/>
    <x v="990"/>
    <x v="0"/>
    <x v="0"/>
    <x v="0"/>
    <n v="1470068523"/>
    <n v="1467476523"/>
    <x v="1393"/>
    <d v="2016-08-01T16:22:03"/>
    <n v="30"/>
    <b v="0"/>
    <n v="52"/>
    <n v="102.35000000000001"/>
    <n v="196.82692307692307"/>
    <b v="1"/>
    <s v="music/rock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x v="991"/>
    <x v="0"/>
    <x v="0"/>
    <x v="0"/>
    <n v="1488337200"/>
    <n v="1484623726"/>
    <x v="1394"/>
    <d v="2017-03-01T03:00:00"/>
    <n v="42.980023148149485"/>
    <b v="0"/>
    <n v="17"/>
    <n v="122.13333333333334"/>
    <n v="53.882352941176471"/>
    <b v="1"/>
    <s v="music/rock"/>
    <x v="4"/>
    <x v="11"/>
  </r>
  <r>
    <n v="1395"/>
    <s v="Quiet Oaks Full Length Album"/>
    <s v="Help Quiet Oaks record their debut album!!!"/>
    <n v="3500"/>
    <x v="992"/>
    <x v="0"/>
    <x v="0"/>
    <x v="0"/>
    <n v="1484430481"/>
    <n v="1481838481"/>
    <x v="1395"/>
    <d v="2017-01-14T21:48:01"/>
    <n v="30"/>
    <b v="0"/>
    <n v="82"/>
    <n v="111.88571428571427"/>
    <n v="47.756097560975611"/>
    <b v="1"/>
    <s v="music/rock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x v="993"/>
    <x v="0"/>
    <x v="0"/>
    <x v="0"/>
    <n v="1423871882"/>
    <n v="1421279882"/>
    <x v="1396"/>
    <d v="2015-02-13T23:58:02"/>
    <n v="30"/>
    <b v="0"/>
    <n v="73"/>
    <n v="107.3"/>
    <n v="88.191780821917803"/>
    <b v="1"/>
    <s v="music/rock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x v="994"/>
    <x v="0"/>
    <x v="0"/>
    <x v="0"/>
    <n v="1477603140"/>
    <n v="1475013710"/>
    <x v="1397"/>
    <d v="2016-10-27T21:19:00"/>
    <n v="29.970254629632109"/>
    <b v="0"/>
    <n v="158"/>
    <n v="113.85000000000001"/>
    <n v="72.056962025316452"/>
    <b v="1"/>
    <s v="music/rock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x v="995"/>
    <x v="0"/>
    <x v="0"/>
    <x v="0"/>
    <n v="1467752334"/>
    <n v="1465160334"/>
    <x v="1398"/>
    <d v="2016-07-05T20:58:54"/>
    <n v="30"/>
    <b v="0"/>
    <n v="65"/>
    <n v="109.68181818181819"/>
    <n v="74.246153846153845"/>
    <b v="1"/>
    <s v="music/rock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x v="996"/>
    <x v="0"/>
    <x v="0"/>
    <x v="0"/>
    <n v="1412640373"/>
    <n v="1410048373"/>
    <x v="1399"/>
    <d v="2014-10-07T00:06:13"/>
    <n v="30"/>
    <b v="0"/>
    <n v="184"/>
    <n v="126.14444444444443"/>
    <n v="61.701086956521742"/>
    <b v="1"/>
    <s v="music/rock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x v="997"/>
    <x v="0"/>
    <x v="1"/>
    <x v="1"/>
    <n v="1465709400"/>
    <n v="1462695073"/>
    <x v="1400"/>
    <d v="2016-06-12T05:30:00"/>
    <n v="34.888043981482042"/>
    <b v="0"/>
    <n v="34"/>
    <n v="167.42857142857144"/>
    <n v="17.235294117647058"/>
    <b v="1"/>
    <s v="music/rock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x v="998"/>
    <x v="0"/>
    <x v="0"/>
    <x v="0"/>
    <n v="1369612474"/>
    <n v="1367798074"/>
    <x v="1401"/>
    <d v="2013-05-26T23:54:34"/>
    <n v="21"/>
    <b v="0"/>
    <n v="240"/>
    <n v="496.52000000000004"/>
    <n v="51.720833333333331"/>
    <b v="1"/>
    <s v="music/rock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x v="999"/>
    <x v="0"/>
    <x v="1"/>
    <x v="1"/>
    <n v="1430439411"/>
    <n v="1425259011"/>
    <x v="1402"/>
    <d v="2015-05-01T00:16:51"/>
    <n v="59.958333333343035"/>
    <b v="0"/>
    <n v="113"/>
    <n v="109.16"/>
    <n v="24.150442477876105"/>
    <b v="1"/>
    <s v="music/rock"/>
    <x v="4"/>
    <x v="11"/>
  </r>
  <r>
    <n v="1403"/>
    <s v="Gregorian Rock"/>
    <s v="Gregorian Rock merges Gregorian chant with modern music. It is serene, yet pummeling. It's not for everyone, but it might be for you."/>
    <n v="4000"/>
    <x v="1000"/>
    <x v="0"/>
    <x v="0"/>
    <x v="0"/>
    <n v="1374802235"/>
    <n v="1372210235"/>
    <x v="1403"/>
    <d v="2013-07-26T01:30:35"/>
    <n v="30"/>
    <b v="0"/>
    <n v="66"/>
    <n v="102.57499999999999"/>
    <n v="62.166666666666664"/>
    <b v="1"/>
    <s v="music/rock"/>
    <x v="4"/>
    <x v="11"/>
  </r>
  <r>
    <n v="1404"/>
    <s v="3 Men and a Book"/>
    <s v="Translation &amp; publication of possibly the most famous piece of English literature - Act II Scene II of Romeo and Juliet into txt-speak."/>
    <n v="14500"/>
    <x v="854"/>
    <x v="2"/>
    <x v="1"/>
    <x v="1"/>
    <n v="1424607285"/>
    <n v="1422447285"/>
    <x v="1404"/>
    <d v="2015-02-22T12:14:45"/>
    <n v="25"/>
    <b v="1"/>
    <n v="5"/>
    <n v="1.6620689655172414"/>
    <n v="48.2"/>
    <b v="0"/>
    <s v="publishing/translations"/>
    <x v="3"/>
    <x v="22"/>
  </r>
  <r>
    <n v="1405"/>
    <s v="The Bible translated into Emoticons"/>
    <s v="Will more people read the Bible if it were translated into Emoticons?"/>
    <n v="25000"/>
    <x v="522"/>
    <x v="2"/>
    <x v="0"/>
    <x v="0"/>
    <n v="1417195201"/>
    <n v="1414599601"/>
    <x v="1405"/>
    <d v="2014-11-28T17:20:01"/>
    <n v="30.041666666664241"/>
    <b v="1"/>
    <n v="17"/>
    <n v="0.42"/>
    <n v="6.1764705882352944"/>
    <b v="0"/>
    <s v="publishing/translations"/>
    <x v="3"/>
    <x v="22"/>
  </r>
  <r>
    <n v="1406"/>
    <s v="Man Down! Translation project"/>
    <s v="The White coat and the battle dress uniform"/>
    <n v="12000"/>
    <x v="493"/>
    <x v="2"/>
    <x v="13"/>
    <x v="3"/>
    <n v="1449914400"/>
    <n v="1445336607"/>
    <x v="1406"/>
    <d v="2015-12-12T10:00:00"/>
    <n v="52.983715277783631"/>
    <b v="0"/>
    <n v="3"/>
    <n v="0.125"/>
    <n v="5"/>
    <b v="0"/>
    <s v="publishing/translations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x v="493"/>
    <x v="2"/>
    <x v="0"/>
    <x v="0"/>
    <n v="1407847978"/>
    <n v="1405687978"/>
    <x v="1407"/>
    <d v="2014-08-12T12:52:58"/>
    <n v="25"/>
    <b v="0"/>
    <n v="2"/>
    <n v="0.5"/>
    <n v="7.5"/>
    <b v="0"/>
    <s v="publishing/translations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x v="662"/>
    <x v="2"/>
    <x v="1"/>
    <x v="1"/>
    <n v="1447451756"/>
    <n v="1444856156"/>
    <x v="1408"/>
    <d v="2015-11-13T21:55:56"/>
    <n v="30.041666666671517"/>
    <b v="0"/>
    <n v="6"/>
    <n v="7.1999999999999993"/>
    <n v="12"/>
    <b v="0"/>
    <s v="publishing/translations"/>
    <x v="3"/>
    <x v="22"/>
  </r>
  <r>
    <n v="1409"/>
    <s v="Modern Literal Torah Translation: Genesis"/>
    <s v="Modern Literal Translation of the 1st Book of the Torah in English and Russian with sub-linear and interlinear layout."/>
    <n v="4000"/>
    <x v="117"/>
    <x v="2"/>
    <x v="0"/>
    <x v="0"/>
    <n v="1420085535"/>
    <n v="1414897935"/>
    <x v="1409"/>
    <d v="2015-01-01T04:12:15"/>
    <n v="60.041666666664241"/>
    <b v="0"/>
    <n v="0"/>
    <n v="0"/>
    <e v="#DIV/0!"/>
    <b v="0"/>
    <s v="publishing/translations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x v="116"/>
    <x v="2"/>
    <x v="13"/>
    <x v="3"/>
    <n v="1464939520"/>
    <n v="1461051520"/>
    <x v="1410"/>
    <d v="2016-06-03T07:38:40"/>
    <n v="45"/>
    <b v="0"/>
    <n v="1"/>
    <n v="1.6666666666666666E-2"/>
    <n v="1"/>
    <b v="0"/>
    <s v="publishing/translations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x v="1001"/>
    <x v="2"/>
    <x v="1"/>
    <x v="1"/>
    <n v="1423185900"/>
    <n v="1420766700"/>
    <x v="1411"/>
    <d v="2015-02-06T01:25:00"/>
    <n v="28"/>
    <b v="0"/>
    <n v="3"/>
    <n v="0.23333333333333336"/>
    <n v="2.3333333333333335"/>
    <b v="0"/>
    <s v="publishing/translations"/>
    <x v="3"/>
    <x v="22"/>
  </r>
  <r>
    <n v="1412"/>
    <s v="For overseas shogi fans! Shogi novel translation project"/>
    <s v="â€œClimbing Silver!â€- An English translation of the Young Adult Shogi novella"/>
    <n v="7000"/>
    <x v="1002"/>
    <x v="2"/>
    <x v="0"/>
    <x v="0"/>
    <n v="1417656699"/>
    <n v="1415064699"/>
    <x v="1412"/>
    <d v="2014-12-04T01:31:39"/>
    <n v="30"/>
    <b v="0"/>
    <n v="13"/>
    <n v="4.5714285714285712"/>
    <n v="24.615384615384617"/>
    <b v="0"/>
    <s v="publishing/translations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x v="173"/>
    <x v="2"/>
    <x v="13"/>
    <x v="3"/>
    <n v="1455964170"/>
    <n v="1450780170"/>
    <x v="1413"/>
    <d v="2016-02-20T10:29:30"/>
    <n v="60"/>
    <b v="0"/>
    <n v="1"/>
    <n v="5"/>
    <n v="100"/>
    <b v="0"/>
    <s v="publishing/translations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x v="116"/>
    <x v="2"/>
    <x v="0"/>
    <x v="0"/>
    <n v="1483423467"/>
    <n v="1480831467"/>
    <x v="1414"/>
    <d v="2017-01-03T06:04:27"/>
    <n v="30"/>
    <b v="0"/>
    <n v="1"/>
    <n v="0.2"/>
    <n v="1"/>
    <b v="0"/>
    <s v="publishing/translations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x v="25"/>
    <x v="2"/>
    <x v="0"/>
    <x v="0"/>
    <n v="1439741591"/>
    <n v="1436285591"/>
    <x v="1415"/>
    <d v="2015-08-16T16:13:11"/>
    <n v="40"/>
    <b v="0"/>
    <n v="9"/>
    <n v="18.181818181818183"/>
    <n v="88.888888888888886"/>
    <b v="0"/>
    <s v="publishing/translations"/>
    <x v="3"/>
    <x v="22"/>
  </r>
  <r>
    <n v="1416"/>
    <s v="Glenn's  little book of  quotes"/>
    <s v="glenn's  book of quotes is designed to give the readers a thought for the day , lighten the mood  and put a smile  on their faces."/>
    <n v="50000"/>
    <x v="117"/>
    <x v="2"/>
    <x v="0"/>
    <x v="0"/>
    <n v="1448147619"/>
    <n v="1445552019"/>
    <x v="1416"/>
    <d v="2015-11-21T23:13:39"/>
    <n v="30.041666666664241"/>
    <b v="0"/>
    <n v="0"/>
    <n v="0"/>
    <e v="#DIV/0!"/>
    <b v="0"/>
    <s v="publishing/translations"/>
    <x v="3"/>
    <x v="22"/>
  </r>
  <r>
    <n v="1417"/>
    <s v="Digitizing 8 Rare Siddha Yoga Books"/>
    <s v="Digitization of 8 rare Siddha Yoga books written by a Yogi - coming in the lineage of Sri Sri Sri Sadhasiva Brahmendra himself!"/>
    <n v="4500"/>
    <x v="434"/>
    <x v="2"/>
    <x v="0"/>
    <x v="0"/>
    <n v="1442315460"/>
    <n v="1439696174"/>
    <x v="1417"/>
    <d v="2015-09-15T11:11:00"/>
    <n v="30.315810185187729"/>
    <b v="0"/>
    <n v="2"/>
    <n v="1.2222222222222223"/>
    <n v="27.5"/>
    <b v="0"/>
    <s v="publishing/translations"/>
    <x v="3"/>
    <x v="22"/>
  </r>
  <r>
    <n v="1418"/>
    <s v="Realidades del Hombre"/>
    <s v="Â¿Y si hubiera una camino intermedio entre ciencia y religion?_x000a_Descubre la respuesta ayudando a publicar y traducir este libro."/>
    <n v="3000"/>
    <x v="360"/>
    <x v="2"/>
    <x v="3"/>
    <x v="3"/>
    <n v="1456397834"/>
    <n v="1453805834"/>
    <x v="1418"/>
    <d v="2016-02-25T10:57:14"/>
    <n v="30"/>
    <b v="0"/>
    <n v="1"/>
    <n v="0.2"/>
    <n v="6"/>
    <b v="0"/>
    <s v="publishing/translations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x v="1003"/>
    <x v="2"/>
    <x v="0"/>
    <x v="0"/>
    <n v="1476010619"/>
    <n v="1473418619"/>
    <x v="1419"/>
    <d v="2016-10-09T10:56:59"/>
    <n v="30"/>
    <b v="0"/>
    <n v="10"/>
    <n v="7.0634920634920633"/>
    <n v="44.5"/>
    <b v="0"/>
    <s v="publishing/translations"/>
    <x v="3"/>
    <x v="22"/>
  </r>
  <r>
    <n v="1420"/>
    <s v="Shakespeare in the Hood - Romeo and Juliet"/>
    <s v="Help me butcher Shakespeare in a satirical fashion."/>
    <n v="110"/>
    <x v="158"/>
    <x v="2"/>
    <x v="0"/>
    <x v="0"/>
    <n v="1467129686"/>
    <n v="1464969686"/>
    <x v="1420"/>
    <d v="2016-06-28T16:01:26"/>
    <n v="25"/>
    <b v="0"/>
    <n v="3"/>
    <n v="2.7272727272727271"/>
    <n v="1"/>
    <b v="0"/>
    <s v="publishing/translations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x v="148"/>
    <x v="2"/>
    <x v="11"/>
    <x v="9"/>
    <n v="1423432709"/>
    <n v="1420840709"/>
    <x v="1421"/>
    <d v="2015-02-08T21:58:29"/>
    <n v="30"/>
    <b v="0"/>
    <n v="2"/>
    <n v="0.1"/>
    <n v="100"/>
    <b v="0"/>
    <s v="publishing/translations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x v="375"/>
    <x v="2"/>
    <x v="4"/>
    <x v="4"/>
    <n v="1474436704"/>
    <n v="1471844704"/>
    <x v="1422"/>
    <d v="2016-09-21T05:45:04"/>
    <n v="30"/>
    <b v="0"/>
    <n v="2"/>
    <n v="0.104"/>
    <n v="13"/>
    <b v="0"/>
    <s v="publishing/translations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x v="173"/>
    <x v="2"/>
    <x v="2"/>
    <x v="2"/>
    <n v="1451637531"/>
    <n v="1449045531"/>
    <x v="1423"/>
    <d v="2016-01-01T08:38:51"/>
    <n v="30"/>
    <b v="0"/>
    <n v="1"/>
    <n v="0.33333333333333337"/>
    <n v="100"/>
    <b v="0"/>
    <s v="publishing/translations"/>
    <x v="3"/>
    <x v="22"/>
  </r>
  <r>
    <n v="1424"/>
    <s v="Subway Mantras"/>
    <s v="A short book of practical mantras that can be used every day of the week. Mantras are cogwheels of universal engines."/>
    <n v="7500"/>
    <x v="1004"/>
    <x v="2"/>
    <x v="0"/>
    <x v="0"/>
    <n v="1479233602"/>
    <n v="1478106802"/>
    <x v="1424"/>
    <d v="2016-11-15T18:13:22"/>
    <n v="13.041666666671517"/>
    <b v="0"/>
    <n v="14"/>
    <n v="20.36"/>
    <n v="109.07142857142857"/>
    <b v="0"/>
    <s v="publishing/translations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x v="117"/>
    <x v="2"/>
    <x v="0"/>
    <x v="0"/>
    <n v="1430276959"/>
    <n v="1427684959"/>
    <x v="1425"/>
    <d v="2015-04-29T03:09:19"/>
    <n v="30"/>
    <b v="0"/>
    <n v="0"/>
    <n v="0"/>
    <e v="#DIV/0!"/>
    <b v="0"/>
    <s v="publishing/translations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x v="117"/>
    <x v="2"/>
    <x v="12"/>
    <x v="3"/>
    <n v="1440408120"/>
    <n v="1435224120"/>
    <x v="1426"/>
    <d v="2015-08-24T09:22:00"/>
    <n v="60"/>
    <b v="0"/>
    <n v="0"/>
    <n v="0"/>
    <e v="#DIV/0!"/>
    <b v="0"/>
    <s v="publishing/translations"/>
    <x v="3"/>
    <x v="22"/>
  </r>
  <r>
    <n v="1427"/>
    <s v="WHAT CAN I DO?..."/>
    <s v="The book with advices that can save many lives._x000a_You will find here many case studies, extreme situations and solutions."/>
    <n v="5000"/>
    <x v="1005"/>
    <x v="2"/>
    <x v="12"/>
    <x v="3"/>
    <n v="1474230385"/>
    <n v="1471638385"/>
    <x v="1427"/>
    <d v="2016-09-18T20:26:25"/>
    <n v="30"/>
    <b v="0"/>
    <n v="4"/>
    <n v="8.3800000000000008"/>
    <n v="104.75"/>
    <b v="0"/>
    <s v="publishing/translations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x v="372"/>
    <x v="2"/>
    <x v="3"/>
    <x v="3"/>
    <n v="1459584417"/>
    <n v="1456996017"/>
    <x v="1428"/>
    <d v="2016-04-02T08:06:57"/>
    <n v="29.958333333328483"/>
    <b v="0"/>
    <n v="3"/>
    <n v="4.5"/>
    <n v="15"/>
    <b v="0"/>
    <s v="publishing/translations"/>
    <x v="3"/>
    <x v="22"/>
  </r>
  <r>
    <n v="1429"/>
    <s v="10 P.M."/>
    <s v="A guy in his 30's tries to live his &quot;American Dream&quot;, but quickly it turns into a nightmare. (A Novel)"/>
    <n v="10000"/>
    <x v="117"/>
    <x v="2"/>
    <x v="0"/>
    <x v="0"/>
    <n v="1428629242"/>
    <n v="1426037242"/>
    <x v="1429"/>
    <d v="2015-04-10T01:27:22"/>
    <n v="30"/>
    <b v="0"/>
    <n v="0"/>
    <n v="0"/>
    <e v="#DIV/0!"/>
    <b v="0"/>
    <s v="publishing/translations"/>
    <x v="3"/>
    <x v="22"/>
  </r>
  <r>
    <n v="1430"/>
    <s v="Esoteric Project Management"/>
    <s v="Profesional translation and publishing of the book on unique synthesis of project management and meditation"/>
    <n v="5000"/>
    <x v="124"/>
    <x v="2"/>
    <x v="0"/>
    <x v="0"/>
    <n v="1419017488"/>
    <n v="1416339088"/>
    <x v="1430"/>
    <d v="2014-12-19T19:31:28"/>
    <n v="31"/>
    <b v="0"/>
    <n v="5"/>
    <n v="8.06"/>
    <n v="80.599999999999994"/>
    <b v="0"/>
    <s v="publishing/translations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x v="1006"/>
    <x v="2"/>
    <x v="0"/>
    <x v="0"/>
    <n v="1448517816"/>
    <n v="1445922216"/>
    <x v="1431"/>
    <d v="2015-11-26T06:03:36"/>
    <n v="30.041666666671517"/>
    <b v="0"/>
    <n v="47"/>
    <n v="31.94705882352941"/>
    <n v="115.55319148936171"/>
    <b v="0"/>
    <s v="publishing/translations"/>
    <x v="3"/>
    <x v="22"/>
  </r>
  <r>
    <n v="1432"/>
    <s v="The Holy Bib-el"/>
    <s v="THE HOLY BIB-EL Translated By Leon Cook. The Creation: CHAPTER 1.  1* In the beginning Gods created The Heavens and The Planet Earth."/>
    <n v="40000"/>
    <x v="117"/>
    <x v="2"/>
    <x v="0"/>
    <x v="0"/>
    <n v="1437417828"/>
    <n v="1434825828"/>
    <x v="1432"/>
    <d v="2015-07-20T18:43:48"/>
    <n v="30"/>
    <b v="0"/>
    <n v="0"/>
    <n v="0"/>
    <e v="#DIV/0!"/>
    <b v="0"/>
    <s v="publishing/translations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x v="1007"/>
    <x v="2"/>
    <x v="13"/>
    <x v="3"/>
    <n v="1481367600"/>
    <n v="1477839675"/>
    <x v="1433"/>
    <d v="2016-12-10T11:00:00"/>
    <n v="40.832465277773736"/>
    <b v="0"/>
    <n v="10"/>
    <n v="6.708333333333333"/>
    <n v="80.5"/>
    <b v="0"/>
    <s v="publishing/translations"/>
    <x v="3"/>
    <x v="22"/>
  </r>
  <r>
    <n v="1434"/>
    <s v="Translation of 'SOCIALCAPITALISM' (2014)"/>
    <s v="Interest from abroad to publish my book SOCIALCAPITALISM. Need translation to English master. Help appreciated."/>
    <n v="82000"/>
    <x v="1008"/>
    <x v="2"/>
    <x v="8"/>
    <x v="7"/>
    <n v="1433775600"/>
    <n v="1431973478"/>
    <x v="1434"/>
    <d v="2015-06-08T15:00:00"/>
    <n v="20.85789351852145"/>
    <b v="0"/>
    <n v="11"/>
    <n v="9.9878048780487809"/>
    <n v="744.5454545454545"/>
    <b v="0"/>
    <s v="publishing/translations"/>
    <x v="3"/>
    <x v="22"/>
  </r>
  <r>
    <n v="1435"/>
    <s v="Trilogy of Crystals, book 1, translation"/>
    <s v="English translation of the first book from a sword and sorcery Fantasy trilogy, by Paolo Parente"/>
    <n v="15000"/>
    <x v="493"/>
    <x v="2"/>
    <x v="13"/>
    <x v="3"/>
    <n v="1444589020"/>
    <n v="1441997020"/>
    <x v="1435"/>
    <d v="2015-10-11T18:43:40"/>
    <n v="30"/>
    <b v="0"/>
    <n v="2"/>
    <n v="0.1"/>
    <n v="7.5"/>
    <b v="0"/>
    <s v="publishing/translations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x v="1009"/>
    <x v="2"/>
    <x v="12"/>
    <x v="3"/>
    <n v="1456043057"/>
    <n v="1453451057"/>
    <x v="1436"/>
    <d v="2016-02-21T08:24:17"/>
    <n v="30"/>
    <b v="0"/>
    <n v="2"/>
    <n v="0.77"/>
    <n v="38.5"/>
    <b v="0"/>
    <s v="publishing/translations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x v="1010"/>
    <x v="2"/>
    <x v="0"/>
    <x v="0"/>
    <n v="1405227540"/>
    <n v="1402058739"/>
    <x v="1437"/>
    <d v="2014-07-13T04:59:00"/>
    <n v="36.675937500003783"/>
    <b v="0"/>
    <n v="22"/>
    <n v="26.900000000000002"/>
    <n v="36.68181818181818"/>
    <b v="0"/>
    <s v="publishing/translations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x v="49"/>
    <x v="2"/>
    <x v="8"/>
    <x v="7"/>
    <n v="1461765300"/>
    <n v="1459198499"/>
    <x v="1438"/>
    <d v="2016-04-27T13:55:00"/>
    <n v="29.708344907405262"/>
    <b v="0"/>
    <n v="8"/>
    <n v="3"/>
    <n v="75"/>
    <b v="0"/>
    <s v="publishing/translations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x v="147"/>
    <x v="2"/>
    <x v="5"/>
    <x v="5"/>
    <n v="1425758101"/>
    <n v="1423166101"/>
    <x v="1439"/>
    <d v="2015-03-07T19:55:01"/>
    <n v="30"/>
    <b v="0"/>
    <n v="6"/>
    <n v="6.6055045871559637"/>
    <n v="30"/>
    <b v="0"/>
    <s v="publishing/translations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x v="116"/>
    <x v="2"/>
    <x v="13"/>
    <x v="3"/>
    <n v="1464285463"/>
    <n v="1461693463"/>
    <x v="1440"/>
    <d v="2016-05-26T17:57:43"/>
    <n v="30"/>
    <b v="0"/>
    <n v="1"/>
    <n v="7.6923076923076927E-3"/>
    <n v="1"/>
    <b v="0"/>
    <s v="publishing/translations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x v="895"/>
    <x v="2"/>
    <x v="1"/>
    <x v="1"/>
    <n v="1441995769"/>
    <n v="1436811769"/>
    <x v="1441"/>
    <d v="2015-09-11T18:22:49"/>
    <n v="60"/>
    <b v="0"/>
    <n v="3"/>
    <n v="1.1222222222222222"/>
    <n v="673.33333333333337"/>
    <b v="0"/>
    <s v="publishing/translations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x v="117"/>
    <x v="2"/>
    <x v="0"/>
    <x v="0"/>
    <n v="1464190158"/>
    <n v="1461598158"/>
    <x v="1442"/>
    <d v="2016-05-25T15:29:18"/>
    <n v="30"/>
    <b v="0"/>
    <n v="0"/>
    <n v="0"/>
    <e v="#DIV/0!"/>
    <b v="0"/>
    <s v="publishing/translations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x v="117"/>
    <x v="2"/>
    <x v="6"/>
    <x v="3"/>
    <n v="1483395209"/>
    <n v="1480803209"/>
    <x v="1443"/>
    <d v="2017-01-02T22:13:29"/>
    <n v="30"/>
    <b v="0"/>
    <n v="0"/>
    <n v="0"/>
    <e v="#DIV/0!"/>
    <b v="0"/>
    <s v="publishing/translations"/>
    <x v="3"/>
    <x v="22"/>
  </r>
  <r>
    <n v="1444"/>
    <s v="Expand the MillionairesLetter in the US Market!"/>
    <s v="We as a successfull german stock market newsletter publisher want expand in the US market!"/>
    <n v="4950"/>
    <x v="117"/>
    <x v="2"/>
    <x v="12"/>
    <x v="3"/>
    <n v="1442091462"/>
    <n v="1436907462"/>
    <x v="1444"/>
    <d v="2015-09-12T20:57:42"/>
    <n v="60"/>
    <b v="0"/>
    <n v="0"/>
    <n v="0"/>
    <e v="#DIV/0!"/>
    <b v="0"/>
    <s v="publishing/translations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x v="117"/>
    <x v="2"/>
    <x v="12"/>
    <x v="3"/>
    <n v="1434286855"/>
    <n v="1431694855"/>
    <x v="1445"/>
    <d v="2015-06-14T13:00:55"/>
    <n v="30"/>
    <b v="0"/>
    <n v="0"/>
    <n v="0"/>
    <e v="#DIV/0!"/>
    <b v="0"/>
    <s v="publishing/translations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x v="117"/>
    <x v="2"/>
    <x v="13"/>
    <x v="3"/>
    <n v="1461235478"/>
    <n v="1459507478"/>
    <x v="1446"/>
    <d v="2016-04-21T10:44:38"/>
    <n v="20"/>
    <b v="0"/>
    <n v="0"/>
    <n v="0"/>
    <e v="#DIV/0!"/>
    <b v="0"/>
    <s v="publishing/translations"/>
    <x v="3"/>
    <x v="22"/>
  </r>
  <r>
    <n v="1447"/>
    <s v="Indian Language Dictionary"/>
    <s v="I'm creating a dictionary of multiple Indian languages."/>
    <n v="500000"/>
    <x v="735"/>
    <x v="2"/>
    <x v="0"/>
    <x v="0"/>
    <n v="1467999134"/>
    <n v="1465407134"/>
    <x v="1447"/>
    <d v="2016-07-08T17:32:14"/>
    <n v="30"/>
    <b v="0"/>
    <n v="3"/>
    <n v="1.4999999999999999E-2"/>
    <n v="25"/>
    <b v="0"/>
    <s v="publishing/translations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x v="117"/>
    <x v="2"/>
    <x v="2"/>
    <x v="2"/>
    <n v="1432272300"/>
    <n v="1429655318"/>
    <x v="1448"/>
    <d v="2015-05-22T05:25:00"/>
    <n v="30.289143518522906"/>
    <b v="0"/>
    <n v="0"/>
    <n v="0"/>
    <e v="#DIV/0!"/>
    <b v="0"/>
    <s v="publishing/translations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x v="117"/>
    <x v="2"/>
    <x v="0"/>
    <x v="0"/>
    <n v="1431286105"/>
    <n v="1427138905"/>
    <x v="1449"/>
    <d v="2015-05-10T19:28:25"/>
    <n v="48"/>
    <b v="0"/>
    <n v="0"/>
    <n v="0"/>
    <e v="#DIV/0!"/>
    <b v="0"/>
    <s v="publishing/translations"/>
    <x v="3"/>
    <x v="22"/>
  </r>
  <r>
    <n v="1450"/>
    <s v="The Art of the Dill"/>
    <s v="A book of pickle recipes narrated by a mama grizzly speaking in incomplete and run-on sentences and her orangutan friend. #Artofthedill"/>
    <n v="100000"/>
    <x v="116"/>
    <x v="2"/>
    <x v="0"/>
    <x v="0"/>
    <n v="1455941197"/>
    <n v="1453349197"/>
    <x v="1450"/>
    <d v="2016-02-20T04:06:37"/>
    <n v="30"/>
    <b v="0"/>
    <n v="1"/>
    <n v="1E-3"/>
    <n v="1"/>
    <b v="0"/>
    <s v="publishing/translations"/>
    <x v="3"/>
    <x v="22"/>
  </r>
  <r>
    <n v="1451"/>
    <s v="Modern Literal Torah Translation (Canceled)"/>
    <s v="Modern Literal Translation of the Torah in English and Russian with sub-linear and interlinear layout."/>
    <n v="18950"/>
    <x v="369"/>
    <x v="1"/>
    <x v="0"/>
    <x v="0"/>
    <n v="1416355259"/>
    <n v="1413759659"/>
    <x v="1451"/>
    <d v="2014-11-19T00:00:59"/>
    <n v="30.041666666664241"/>
    <b v="0"/>
    <n v="2"/>
    <n v="1.0554089709762533E-2"/>
    <n v="1"/>
    <b v="0"/>
    <s v="publishing/translations"/>
    <x v="3"/>
    <x v="22"/>
  </r>
  <r>
    <n v="1452"/>
    <s v="The Judo Preservation Project (Canceled)"/>
    <s v="I am gathering rare, out-of-print Judo books for preservation, translation and sharing."/>
    <n v="14000"/>
    <x v="117"/>
    <x v="1"/>
    <x v="0"/>
    <x v="0"/>
    <n v="1406566363"/>
    <n v="1403974363"/>
    <x v="1452"/>
    <d v="2014-07-28T16:52:43"/>
    <n v="30"/>
    <b v="0"/>
    <n v="0"/>
    <n v="0"/>
    <e v="#DIV/0!"/>
    <b v="0"/>
    <s v="publishing/translations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x v="117"/>
    <x v="1"/>
    <x v="6"/>
    <x v="3"/>
    <n v="1492270947"/>
    <n v="1488386547"/>
    <x v="1453"/>
    <d v="2017-04-15T15:42:27"/>
    <n v="44.958333333335759"/>
    <b v="0"/>
    <n v="0"/>
    <n v="0"/>
    <e v="#DIV/0!"/>
    <b v="0"/>
    <s v="publishing/translations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x v="493"/>
    <x v="1"/>
    <x v="3"/>
    <x v="3"/>
    <n v="1461535140"/>
    <n v="1459716480"/>
    <x v="1454"/>
    <d v="2016-04-24T21:59:00"/>
    <n v="21.049305555556202"/>
    <b v="0"/>
    <n v="1"/>
    <n v="0.85714285714285721"/>
    <n v="15"/>
    <b v="0"/>
    <s v="publishing/translations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x v="607"/>
    <x v="1"/>
    <x v="0"/>
    <x v="0"/>
    <n v="1409924340"/>
    <n v="1405181320"/>
    <x v="1455"/>
    <d v="2014-09-05T13:39:00"/>
    <n v="54.896064814813144"/>
    <b v="0"/>
    <n v="7"/>
    <n v="10.5"/>
    <n v="225"/>
    <b v="0"/>
    <s v="publishing/translations"/>
    <x v="3"/>
    <x v="22"/>
  </r>
  <r>
    <n v="1456"/>
    <s v="Sometimes you don't need love (Canceled)"/>
    <s v="English Version of my auto-published novel"/>
    <n v="5000"/>
    <x v="1011"/>
    <x v="1"/>
    <x v="13"/>
    <x v="3"/>
    <n v="1483459365"/>
    <n v="1480867365"/>
    <x v="1456"/>
    <d v="2017-01-03T16:02:45"/>
    <n v="30"/>
    <b v="0"/>
    <n v="3"/>
    <n v="2.9000000000000004"/>
    <n v="48.333333333333336"/>
    <b v="0"/>
    <s v="publishing/translations"/>
    <x v="3"/>
    <x v="22"/>
  </r>
  <r>
    <n v="1457"/>
    <s v="Hey! I&quot;m not invisable, I am Just Old (Canceled)"/>
    <s v="Age is more than just a number, I hope your younger than you feel."/>
    <n v="6000"/>
    <x v="117"/>
    <x v="1"/>
    <x v="0"/>
    <x v="0"/>
    <n v="1447281044"/>
    <n v="1444685444"/>
    <x v="1457"/>
    <d v="2015-11-11T22:30:44"/>
    <n v="30.041666666671517"/>
    <b v="0"/>
    <n v="0"/>
    <n v="0"/>
    <e v="#DIV/0!"/>
    <b v="0"/>
    <s v="publishing/translations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x v="117"/>
    <x v="1"/>
    <x v="0"/>
    <x v="0"/>
    <n v="1407729600"/>
    <n v="1405097760"/>
    <x v="1458"/>
    <d v="2014-08-11T04:00:00"/>
    <n v="30.461111111108039"/>
    <b v="0"/>
    <n v="0"/>
    <n v="0"/>
    <e v="#DIV/0!"/>
    <b v="0"/>
    <s v="publishing/translations"/>
    <x v="3"/>
    <x v="22"/>
  </r>
  <r>
    <n v="1459"/>
    <s v="Like all the others (Canceled)"/>
    <s v="What if you suddenly found out, that your life wasnÂ´t the life you thought you had? What if you were like all the others!"/>
    <n v="37000"/>
    <x v="117"/>
    <x v="1"/>
    <x v="8"/>
    <x v="7"/>
    <n v="1449077100"/>
    <n v="1446612896"/>
    <x v="1459"/>
    <d v="2015-12-02T17:25:00"/>
    <n v="28.520879629628325"/>
    <b v="0"/>
    <n v="0"/>
    <n v="0"/>
    <e v="#DIV/0!"/>
    <b v="0"/>
    <s v="publishing/translations"/>
    <x v="3"/>
    <x v="22"/>
  </r>
  <r>
    <n v="1460"/>
    <s v="KJV2015 (Canceled)"/>
    <s v="KJV2015 Easier to understand for our kids and family not leaving out one verse or changing a meaning one bit."/>
    <n v="25000000"/>
    <x v="117"/>
    <x v="1"/>
    <x v="0"/>
    <x v="0"/>
    <n v="1417391100"/>
    <n v="1412371898"/>
    <x v="1460"/>
    <d v="2014-11-30T23:45:00"/>
    <n v="58.092615740737529"/>
    <b v="0"/>
    <n v="0"/>
    <n v="0"/>
    <e v="#DIV/0!"/>
    <b v="0"/>
    <s v="publishing/translations"/>
    <x v="3"/>
    <x v="22"/>
  </r>
  <r>
    <n v="1461"/>
    <s v="Relatively Prime Series 2"/>
    <s v="Series 2 of Relatively Prime, a podcast of stories from the Mathematical Domain"/>
    <n v="15000"/>
    <x v="1012"/>
    <x v="0"/>
    <x v="0"/>
    <x v="0"/>
    <n v="1413849600"/>
    <n v="1410967754"/>
    <x v="1461"/>
    <d v="2014-10-21T00:00:00"/>
    <n v="33.354699074072414"/>
    <b v="1"/>
    <n v="340"/>
    <n v="101.24459999999999"/>
    <n v="44.66673529411765"/>
    <b v="1"/>
    <s v="publishing/radio &amp; podcasts"/>
    <x v="3"/>
    <x v="23"/>
  </r>
  <r>
    <n v="1462"/>
    <s v="Unbound: Fiction on the Radio"/>
    <s v="A new radio show focused on short fiction produced by Louisville Public Media"/>
    <n v="4000"/>
    <x v="1013"/>
    <x v="0"/>
    <x v="0"/>
    <x v="0"/>
    <n v="1365609271"/>
    <n v="1363017271"/>
    <x v="1462"/>
    <d v="2013-04-10T15:54:31"/>
    <n v="30"/>
    <b v="1"/>
    <n v="150"/>
    <n v="108.5175"/>
    <n v="28.937999999999999"/>
    <b v="1"/>
    <s v="publishing/radio &amp; podcasts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x v="807"/>
    <x v="0"/>
    <x v="0"/>
    <x v="0"/>
    <n v="1365367938"/>
    <n v="1361483538"/>
    <x v="1463"/>
    <d v="2013-04-07T20:52:18"/>
    <n v="44.958333333335759"/>
    <b v="1"/>
    <n v="25"/>
    <n v="147.66666666666666"/>
    <n v="35.44"/>
    <b v="1"/>
    <s v="publishing/radio &amp; podcasts"/>
    <x v="3"/>
    <x v="23"/>
  </r>
  <r>
    <n v="1464"/>
    <s v="Science Studio"/>
    <s v="The Best Science Media on the Web"/>
    <n v="5000"/>
    <x v="1014"/>
    <x v="0"/>
    <x v="0"/>
    <x v="0"/>
    <n v="1361029958"/>
    <n v="1358437958"/>
    <x v="1464"/>
    <d v="2013-02-16T15:52:38"/>
    <n v="30"/>
    <b v="1"/>
    <n v="234"/>
    <n v="163.19999999999999"/>
    <n v="34.871794871794869"/>
    <b v="1"/>
    <s v="publishing/radio &amp; podcasts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x v="1015"/>
    <x v="0"/>
    <x v="0"/>
    <x v="0"/>
    <n v="1332385200"/>
    <n v="1329759452"/>
    <x v="1465"/>
    <d v="2012-03-22T03:00:00"/>
    <n v="30.390601851853717"/>
    <b v="1"/>
    <n v="2602"/>
    <n v="456.41449999999998"/>
    <n v="52.622732513451197"/>
    <b v="1"/>
    <s v="publishing/radio &amp; podcasts"/>
    <x v="3"/>
    <x v="23"/>
  </r>
  <r>
    <n v="1466"/>
    <s v="WAYO 104.3 FM ROCHESTER, NY"/>
    <s v="WAYO needs your financial support to operate in 2016. Help keep the creativity and ideas of the Rochester community on the radio!"/>
    <n v="16000"/>
    <x v="1016"/>
    <x v="0"/>
    <x v="0"/>
    <x v="0"/>
    <n v="1452574800"/>
    <n v="1449029266"/>
    <x v="1466"/>
    <d v="2016-01-12T05:00:00"/>
    <n v="41.036273148143664"/>
    <b v="1"/>
    <n v="248"/>
    <n v="107.87731249999999"/>
    <n v="69.598266129032254"/>
    <b v="1"/>
    <s v="publishing/radio &amp; podcasts"/>
    <x v="3"/>
    <x v="23"/>
  </r>
  <r>
    <n v="1467"/>
    <s v="Radio Ambulante"/>
    <s v="We are a new Spanish language podcast telling uniquely Latin American stories."/>
    <n v="40000"/>
    <x v="1017"/>
    <x v="0"/>
    <x v="0"/>
    <x v="0"/>
    <n v="1332699285"/>
    <n v="1327518885"/>
    <x v="1467"/>
    <d v="2012-03-25T18:14:45"/>
    <n v="59.958333333335759"/>
    <b v="1"/>
    <n v="600"/>
    <n v="115.08"/>
    <n v="76.72"/>
    <b v="1"/>
    <s v="publishing/radio &amp; podcasts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x v="1018"/>
    <x v="0"/>
    <x v="0"/>
    <x v="0"/>
    <n v="1307838049"/>
    <n v="1302654049"/>
    <x v="1468"/>
    <d v="2011-06-12T00:20:49"/>
    <n v="60"/>
    <b v="1"/>
    <n v="293"/>
    <n v="102.36842105263158"/>
    <n v="33.191126279863482"/>
    <b v="1"/>
    <s v="publishing/radio &amp; podcasts"/>
    <x v="3"/>
    <x v="23"/>
  </r>
  <r>
    <n v="1469"/>
    <s v="The Local Global Mashup Show"/>
    <s v="Get the inside edge on the stories that connect Americans to the world -- in your ear every week."/>
    <n v="44250"/>
    <x v="1019"/>
    <x v="0"/>
    <x v="0"/>
    <x v="0"/>
    <n v="1360938109"/>
    <n v="1358346109"/>
    <x v="1469"/>
    <d v="2013-02-15T14:21:49"/>
    <n v="30"/>
    <b v="1"/>
    <n v="321"/>
    <n v="108.42485875706214"/>
    <n v="149.46417445482865"/>
    <b v="1"/>
    <s v="publishing/radio &amp; podcasts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x v="1020"/>
    <x v="0"/>
    <x v="0"/>
    <x v="0"/>
    <n v="1356724263"/>
    <n v="1354909863"/>
    <x v="1470"/>
    <d v="2012-12-28T19:51:03"/>
    <n v="21"/>
    <b v="1"/>
    <n v="81"/>
    <n v="125.13333333333334"/>
    <n v="23.172839506172838"/>
    <b v="1"/>
    <s v="publishing/radio &amp; podcasts"/>
    <x v="3"/>
    <x v="23"/>
  </r>
  <r>
    <n v="1471"/>
    <s v="93.5 KNCE: True Taos Radio"/>
    <s v="Help improve the equipment, signal, and reach of 93.5 KNCE True Taos Radio, a new experiment in grassroots community media."/>
    <n v="32000"/>
    <x v="1021"/>
    <x v="0"/>
    <x v="0"/>
    <x v="0"/>
    <n v="1428620334"/>
    <n v="1426028334"/>
    <x v="1471"/>
    <d v="2015-04-09T22:58:54"/>
    <n v="30"/>
    <b v="1"/>
    <n v="343"/>
    <n v="103.840625"/>
    <n v="96.877551020408163"/>
    <b v="1"/>
    <s v="publishing/radio &amp; podcasts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x v="1022"/>
    <x v="0"/>
    <x v="0"/>
    <x v="0"/>
    <n v="1381928503"/>
    <n v="1379336503"/>
    <x v="1472"/>
    <d v="2013-10-16T13:01:43"/>
    <n v="30"/>
    <b v="1"/>
    <n v="336"/>
    <n v="138.70400000000001"/>
    <n v="103.20238095238095"/>
    <b v="1"/>
    <s v="publishing/radio &amp; podcasts"/>
    <x v="3"/>
    <x v="23"/>
  </r>
  <r>
    <n v="1473"/>
    <s v="ONE LOVES ONLY FORM"/>
    <s v="Public Radio Project"/>
    <n v="1500"/>
    <x v="1023"/>
    <x v="0"/>
    <x v="0"/>
    <x v="0"/>
    <n v="1330644639"/>
    <n v="1328052639"/>
    <x v="1473"/>
    <d v="2012-03-01T23:30:39"/>
    <n v="30"/>
    <b v="1"/>
    <n v="47"/>
    <n v="120.51600000000001"/>
    <n v="38.462553191489363"/>
    <b v="1"/>
    <s v="publishing/radio &amp; podcasts"/>
    <x v="3"/>
    <x v="23"/>
  </r>
  <r>
    <n v="1474"/>
    <s v="Bring the Seattle Geekly podcast back!"/>
    <s v="We ended the Seattle Geekly podcast back in mid 2011, We've been thinking of bringing it back but we need help monetarily."/>
    <n v="3000"/>
    <x v="1024"/>
    <x v="0"/>
    <x v="0"/>
    <x v="0"/>
    <n v="1379093292"/>
    <n v="1376501292"/>
    <x v="1474"/>
    <d v="2013-09-13T17:28:12"/>
    <n v="30"/>
    <b v="1"/>
    <n v="76"/>
    <n v="112.26666666666667"/>
    <n v="44.315789473684212"/>
    <b v="1"/>
    <s v="publishing/radio &amp; podcasts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x v="1025"/>
    <x v="0"/>
    <x v="0"/>
    <x v="0"/>
    <n v="1419051540"/>
    <n v="1416244863"/>
    <x v="1475"/>
    <d v="2014-12-20T04:59:00"/>
    <n v="32.484687500000291"/>
    <b v="1"/>
    <n v="441"/>
    <n v="188.66966666666667"/>
    <n v="64.173356009070289"/>
    <b v="1"/>
    <s v="publishing/radio &amp; podcasts"/>
    <x v="3"/>
    <x v="23"/>
  </r>
  <r>
    <n v="1476"/>
    <s v="The Comedy Button Podcast"/>
    <s v="The Comedy Button is a brand new nerd pop culture podcast with weekly video sketches."/>
    <n v="6000"/>
    <x v="1026"/>
    <x v="0"/>
    <x v="0"/>
    <x v="0"/>
    <n v="1315616422"/>
    <n v="1313024422"/>
    <x v="1476"/>
    <d v="2011-09-10T01:00:22"/>
    <n v="30"/>
    <b v="1"/>
    <n v="916"/>
    <n v="661.55466666666666"/>
    <n v="43.333275109170302"/>
    <b v="1"/>
    <s v="publishing/radio &amp; podcasts"/>
    <x v="3"/>
    <x v="23"/>
  </r>
  <r>
    <n v="1477"/>
    <s v="Keep Live Music on WMSE"/>
    <s v="WMSE, a community-funded radio station in Milwaukee, WI needs to replace its in-house digital studio to keep live music on the air."/>
    <n v="30000"/>
    <x v="1027"/>
    <x v="0"/>
    <x v="0"/>
    <x v="0"/>
    <n v="1324609200"/>
    <n v="1319467604"/>
    <x v="1477"/>
    <d v="2011-12-23T03:00:00"/>
    <n v="59.50921296296292"/>
    <b v="1"/>
    <n v="369"/>
    <n v="111.31"/>
    <n v="90.495934959349597"/>
    <b v="1"/>
    <s v="publishing/radio &amp; podcasts"/>
    <x v="3"/>
    <x v="23"/>
  </r>
  <r>
    <n v="1478"/>
    <s v="Planet Money T-shirt"/>
    <s v="We are a team of multimedia reporters covering the global economy. We are going to make a t-shirt and tell the story of its creation."/>
    <n v="50000"/>
    <x v="1028"/>
    <x v="0"/>
    <x v="0"/>
    <x v="0"/>
    <n v="1368564913"/>
    <n v="1367355313"/>
    <x v="1478"/>
    <d v="2013-05-14T20:55:13"/>
    <n v="14"/>
    <b v="1"/>
    <n v="20242"/>
    <n v="1181.6142199999999"/>
    <n v="29.187190495010373"/>
    <b v="1"/>
    <s v="publishing/radio &amp; podcasts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x v="1029"/>
    <x v="0"/>
    <x v="0"/>
    <x v="0"/>
    <n v="1399694340"/>
    <n v="1398448389"/>
    <x v="1479"/>
    <d v="2014-05-10T03:59:00"/>
    <n v="14.420729166668025"/>
    <b v="1"/>
    <n v="71"/>
    <n v="137.375"/>
    <n v="30.95774647887324"/>
    <b v="1"/>
    <s v="publishing/radio &amp; podcasts"/>
    <x v="3"/>
    <x v="23"/>
  </r>
  <r>
    <n v="1480"/>
    <s v="The Stage at KDHX"/>
    <s v="The Stage at KDHX will be a beacon for artistic independence in the heart of the country, showcasing new artists and old favorites."/>
    <n v="50000"/>
    <x v="1030"/>
    <x v="0"/>
    <x v="0"/>
    <x v="0"/>
    <n v="1374858000"/>
    <n v="1373408699"/>
    <x v="1480"/>
    <d v="2013-07-26T17:00:00"/>
    <n v="16.774317129631527"/>
    <b v="1"/>
    <n v="635"/>
    <n v="117.04040000000001"/>
    <n v="92.157795275590544"/>
    <b v="1"/>
    <s v="publishing/radio &amp; podcasts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x v="522"/>
    <x v="2"/>
    <x v="5"/>
    <x v="5"/>
    <n v="1383430145"/>
    <n v="1380838145"/>
    <x v="1481"/>
    <d v="2013-11-02T22:09:05"/>
    <n v="30"/>
    <b v="0"/>
    <n v="6"/>
    <n v="2.1"/>
    <n v="17.5"/>
    <b v="0"/>
    <s v="publishing/fiction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x v="139"/>
    <x v="2"/>
    <x v="0"/>
    <x v="0"/>
    <n v="1347004260"/>
    <n v="1345062936"/>
    <x v="1482"/>
    <d v="2012-09-07T07:51:00"/>
    <n v="22.469027777769952"/>
    <b v="0"/>
    <n v="1"/>
    <n v="0.1"/>
    <n v="5"/>
    <b v="0"/>
    <s v="publishing/fiction"/>
    <x v="3"/>
    <x v="10"/>
  </r>
  <r>
    <n v="1483"/>
    <s v="The Book Club Rebellion"/>
    <s v="When three social outcasts discover that Fictional characters are invading their world, they must form a team to stop this evil force."/>
    <n v="7000"/>
    <x v="155"/>
    <x v="2"/>
    <x v="0"/>
    <x v="0"/>
    <n v="1469162275"/>
    <n v="1467002275"/>
    <x v="1483"/>
    <d v="2016-07-22T04:37:55"/>
    <n v="25"/>
    <b v="0"/>
    <n v="2"/>
    <n v="0.7142857142857143"/>
    <n v="25"/>
    <b v="0"/>
    <s v="publishing/fiction"/>
    <x v="3"/>
    <x v="10"/>
  </r>
  <r>
    <n v="1484"/>
    <s v="a book called filtered down thru the stars"/>
    <s v="The mussings of an old wizard"/>
    <n v="2000"/>
    <x v="117"/>
    <x v="2"/>
    <x v="0"/>
    <x v="0"/>
    <n v="1342882260"/>
    <n v="1337834963"/>
    <x v="1484"/>
    <d v="2012-07-21T14:51:00"/>
    <n v="58.417789351857209"/>
    <b v="0"/>
    <n v="0"/>
    <n v="0"/>
    <e v="#DIV/0!"/>
    <b v="0"/>
    <s v="publishing/fiction"/>
    <x v="3"/>
    <x v="10"/>
  </r>
  <r>
    <n v="1485"/>
    <s v="Covenant Kept - A Christian novel"/>
    <s v="Covenant Kept is a unique story that follows an ordinary woman through an extraordinary spiritual journey. Please help fund me."/>
    <n v="6700"/>
    <x v="403"/>
    <x v="2"/>
    <x v="0"/>
    <x v="0"/>
    <n v="1434827173"/>
    <n v="1430939173"/>
    <x v="1485"/>
    <d v="2015-06-20T19:06:13"/>
    <n v="45"/>
    <b v="0"/>
    <n v="3"/>
    <n v="2.2388059701492535"/>
    <n v="50"/>
    <b v="0"/>
    <s v="publishing/fiction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x v="1031"/>
    <x v="2"/>
    <x v="0"/>
    <x v="0"/>
    <n v="1425009761"/>
    <n v="1422417761"/>
    <x v="1486"/>
    <d v="2015-02-27T04:02:41"/>
    <n v="30"/>
    <b v="0"/>
    <n v="3"/>
    <n v="0.24"/>
    <n v="16"/>
    <b v="0"/>
    <s v="publishing/fiction"/>
    <x v="3"/>
    <x v="10"/>
  </r>
  <r>
    <n v="1487"/>
    <s v="You Killed Me First"/>
    <s v="A lover becomes an enemy when a line has been crossed. Torn between memories and reality, his mask of sanity is slipping."/>
    <n v="10000"/>
    <x v="117"/>
    <x v="2"/>
    <x v="0"/>
    <x v="0"/>
    <n v="1470175271"/>
    <n v="1467583271"/>
    <x v="1487"/>
    <d v="2016-08-02T22:01:11"/>
    <n v="30"/>
    <b v="0"/>
    <n v="0"/>
    <n v="0"/>
    <e v="#DIV/0!"/>
    <b v="0"/>
    <s v="publishing/fiction"/>
    <x v="3"/>
    <x v="10"/>
  </r>
  <r>
    <n v="1488"/>
    <s v="Nanolution"/>
    <s v="A blockbuster sci-fi adventure. What would you do if one day your life changed to beyond the imaginable?"/>
    <n v="15000"/>
    <x v="175"/>
    <x v="2"/>
    <x v="2"/>
    <x v="2"/>
    <n v="1388928660"/>
    <n v="1386336660"/>
    <x v="1488"/>
    <d v="2014-01-05T13:31:00"/>
    <n v="30"/>
    <b v="0"/>
    <n v="6"/>
    <n v="2.4"/>
    <n v="60"/>
    <b v="0"/>
    <s v="publishing/fiction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x v="117"/>
    <x v="2"/>
    <x v="0"/>
    <x v="0"/>
    <n v="1352994052"/>
    <n v="1350398452"/>
    <x v="1489"/>
    <d v="2012-11-15T15:40:52"/>
    <n v="30.041666666664241"/>
    <b v="0"/>
    <n v="0"/>
    <n v="0"/>
    <e v="#DIV/0!"/>
    <b v="0"/>
    <s v="publishing/fiction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x v="1032"/>
    <x v="2"/>
    <x v="0"/>
    <x v="0"/>
    <n v="1380720474"/>
    <n v="1378214874"/>
    <x v="1490"/>
    <d v="2013-10-02T13:27:54"/>
    <n v="29"/>
    <b v="0"/>
    <n v="19"/>
    <n v="30.862068965517242"/>
    <n v="47.10526315789474"/>
    <b v="0"/>
    <s v="publishing/fiction"/>
    <x v="3"/>
    <x v="10"/>
  </r>
  <r>
    <n v="1491"/>
    <s v="Tales of guns, gold and a beagle in the Old West"/>
    <s v="What do you get when you take outlaws, guns, gold and and old beagle in the old west? Adventure!"/>
    <n v="1200"/>
    <x v="173"/>
    <x v="2"/>
    <x v="0"/>
    <x v="0"/>
    <n v="1424014680"/>
    <n v="1418922443"/>
    <x v="1491"/>
    <d v="2015-02-15T15:38:00"/>
    <n v="58.937928240738984"/>
    <b v="0"/>
    <n v="1"/>
    <n v="8.3333333333333321"/>
    <n v="100"/>
    <b v="0"/>
    <s v="publishing/fiction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x v="134"/>
    <x v="2"/>
    <x v="0"/>
    <x v="0"/>
    <n v="1308431646"/>
    <n v="1305839646"/>
    <x v="1492"/>
    <d v="2011-06-18T21:14:06"/>
    <n v="30"/>
    <b v="0"/>
    <n v="2"/>
    <n v="0.75"/>
    <n v="15"/>
    <b v="0"/>
    <s v="publishing/fiction"/>
    <x v="3"/>
    <x v="10"/>
  </r>
  <r>
    <n v="1493"/>
    <s v="The Great Grand Zeppelin Chase"/>
    <s v="Help illustrate the sequel to the bestselling _x000a_The Transylvania Flying Squad of Detectives"/>
    <n v="2400"/>
    <x v="117"/>
    <x v="2"/>
    <x v="0"/>
    <x v="0"/>
    <n v="1371415675"/>
    <n v="1368823675"/>
    <x v="1493"/>
    <d v="2013-06-16T20:47:55"/>
    <n v="30"/>
    <b v="0"/>
    <n v="0"/>
    <n v="0"/>
    <e v="#DIV/0!"/>
    <b v="0"/>
    <s v="publishing/fiction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x v="1003"/>
    <x v="2"/>
    <x v="0"/>
    <x v="0"/>
    <n v="1428075480"/>
    <n v="1425489613"/>
    <x v="1494"/>
    <d v="2015-04-03T15:38:00"/>
    <n v="29.929016203706851"/>
    <b v="0"/>
    <n v="11"/>
    <n v="8.9"/>
    <n v="40.454545454545453"/>
    <b v="0"/>
    <s v="publishing/fiction"/>
    <x v="3"/>
    <x v="10"/>
  </r>
  <r>
    <n v="1495"/>
    <s v="A Magical Bildungsroman with a Female Heroine"/>
    <s v="The Adventures of Penelope Hawthorne. Part One: The Spellbook of Dracone."/>
    <n v="2000"/>
    <x v="117"/>
    <x v="2"/>
    <x v="0"/>
    <x v="0"/>
    <n v="1314471431"/>
    <n v="1311879431"/>
    <x v="1495"/>
    <d v="2011-08-27T18:57:11"/>
    <n v="30"/>
    <b v="0"/>
    <n v="0"/>
    <n v="0"/>
    <e v="#DIV/0!"/>
    <b v="0"/>
    <s v="publishing/fiction"/>
    <x v="3"/>
    <x v="10"/>
  </r>
  <r>
    <n v="1496"/>
    <s v="Tainted Steel (Series 1 - 4)"/>
    <s v="Capturing the awe-inspiring magic of the likes of LoTR, Tainted Steel tells the story of one mans' struggle against Destiny."/>
    <n v="1500"/>
    <x v="117"/>
    <x v="2"/>
    <x v="0"/>
    <x v="0"/>
    <n v="1410866659"/>
    <n v="1405682659"/>
    <x v="1496"/>
    <d v="2014-09-16T11:24:19"/>
    <n v="60"/>
    <b v="0"/>
    <n v="0"/>
    <n v="0"/>
    <e v="#DIV/0!"/>
    <b v="0"/>
    <s v="publishing/fiction"/>
    <x v="3"/>
    <x v="10"/>
  </r>
  <r>
    <n v="1497"/>
    <s v="Daddy"/>
    <s v="After 25 years apart, a father and son's reunion is less magical and more explosive as the revelations come out and the gloves come off"/>
    <n v="15000"/>
    <x v="116"/>
    <x v="2"/>
    <x v="0"/>
    <x v="0"/>
    <n v="1375299780"/>
    <n v="1371655522"/>
    <x v="1497"/>
    <d v="2013-07-31T19:43:00"/>
    <n v="42.178912037037662"/>
    <b v="0"/>
    <n v="1"/>
    <n v="6.6666666666666671E-3"/>
    <n v="1"/>
    <b v="0"/>
    <s v="publishing/fiction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x v="1033"/>
    <x v="2"/>
    <x v="0"/>
    <x v="0"/>
    <n v="1409787378"/>
    <n v="1405899378"/>
    <x v="1498"/>
    <d v="2014-09-03T23:36:18"/>
    <n v="45"/>
    <b v="0"/>
    <n v="3"/>
    <n v="1.9"/>
    <n v="19"/>
    <b v="0"/>
    <s v="publishing/fiction"/>
    <x v="3"/>
    <x v="10"/>
  </r>
  <r>
    <n v="1499"/>
    <s v="The Second Renaissance"/>
    <s v="Coming soon, a new science fiction novel about human evolution and sorcery. In the near future, you are either forced to adapt or die"/>
    <n v="2000"/>
    <x v="139"/>
    <x v="2"/>
    <x v="0"/>
    <x v="0"/>
    <n v="1470355833"/>
    <n v="1465171833"/>
    <x v="1499"/>
    <d v="2016-08-05T00:10:33"/>
    <n v="60"/>
    <b v="0"/>
    <n v="1"/>
    <n v="0.25"/>
    <n v="5"/>
    <b v="0"/>
    <s v="publishing/fiction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x v="1034"/>
    <x v="2"/>
    <x v="0"/>
    <x v="0"/>
    <n v="1367444557"/>
    <n v="1364852557"/>
    <x v="1500"/>
    <d v="2013-05-01T21:42:37"/>
    <n v="30"/>
    <b v="0"/>
    <n v="15"/>
    <n v="25.035714285714285"/>
    <n v="46.733333333333334"/>
    <b v="0"/>
    <s v="publishing/fiction"/>
    <x v="3"/>
    <x v="10"/>
  </r>
  <r>
    <n v="1501"/>
    <s v="This is Nowhere"/>
    <s v="A hardcover book of surf, outdoor and nature photos from the British Columbia coast."/>
    <n v="52000"/>
    <x v="1035"/>
    <x v="0"/>
    <x v="5"/>
    <x v="5"/>
    <n v="1436364023"/>
    <n v="1433772023"/>
    <x v="1501"/>
    <d v="2015-07-08T14:00:23"/>
    <n v="30"/>
    <b v="1"/>
    <n v="885"/>
    <n v="166.33076923076925"/>
    <n v="97.731073446327684"/>
    <b v="1"/>
    <s v="photography/photobooks"/>
    <x v="8"/>
    <x v="20"/>
  </r>
  <r>
    <n v="1502"/>
    <s v="Cosmic Surgery"/>
    <s v="Cosmic Surgery is a photo book, set in the not too distant future where the world of cosmetic surgery is about to be transformed"/>
    <n v="22000"/>
    <x v="1036"/>
    <x v="0"/>
    <x v="1"/>
    <x v="1"/>
    <n v="1458943200"/>
    <n v="1456491680"/>
    <x v="1502"/>
    <d v="2016-03-25T22:00:00"/>
    <n v="28.374074074075907"/>
    <b v="1"/>
    <n v="329"/>
    <n v="101.44545454545455"/>
    <n v="67.835866261398181"/>
    <b v="1"/>
    <s v="photography/photobooks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x v="1037"/>
    <x v="0"/>
    <x v="18"/>
    <x v="3"/>
    <n v="1477210801"/>
    <n v="1472026801"/>
    <x v="1503"/>
    <d v="2016-10-23T08:20:01"/>
    <n v="60"/>
    <b v="1"/>
    <n v="71"/>
    <n v="107.89146666666667"/>
    <n v="56.98492957746479"/>
    <b v="1"/>
    <s v="photography/photobooks"/>
    <x v="8"/>
    <x v="20"/>
  </r>
  <r>
    <n v="1504"/>
    <s v="RYU X RIO"/>
    <s v="A football photography book like no other about the 2014 World Cup in Brazil, by Ryu Voelkel."/>
    <n v="6500"/>
    <x v="1038"/>
    <x v="0"/>
    <x v="1"/>
    <x v="1"/>
    <n v="1402389180"/>
    <n v="1399996024"/>
    <x v="1504"/>
    <d v="2014-06-10T08:33:00"/>
    <n v="27.698564814811107"/>
    <b v="1"/>
    <n v="269"/>
    <n v="277.93846153846158"/>
    <n v="67.159851301115239"/>
    <b v="1"/>
    <s v="photography/photobooks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x v="1039"/>
    <x v="0"/>
    <x v="12"/>
    <x v="3"/>
    <n v="1458676860"/>
    <n v="1455446303"/>
    <x v="1505"/>
    <d v="2016-03-22T20:01:00"/>
    <n v="37.39070601851563"/>
    <b v="1"/>
    <n v="345"/>
    <n v="103.58125"/>
    <n v="48.037681159420288"/>
    <b v="1"/>
    <s v="photography/photobooks"/>
    <x v="8"/>
    <x v="20"/>
  </r>
  <r>
    <n v="1506"/>
    <s v="Holden Lane High School photobook"/>
    <s v="A photographic book consisting of 36 colour photographs that explore Holden Lane High School in its final state."/>
    <n v="1500"/>
    <x v="1040"/>
    <x v="0"/>
    <x v="1"/>
    <x v="1"/>
    <n v="1406227904"/>
    <n v="1403635904"/>
    <x v="1506"/>
    <d v="2014-07-24T18:51:44"/>
    <n v="30"/>
    <b v="1"/>
    <n v="43"/>
    <n v="111.4"/>
    <n v="38.860465116279073"/>
    <b v="1"/>
    <s v="photography/photobooks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x v="1041"/>
    <x v="0"/>
    <x v="0"/>
    <x v="0"/>
    <n v="1273911000"/>
    <n v="1268822909"/>
    <x v="1507"/>
    <d v="2010-05-15T08:10:00"/>
    <n v="58.889942129630072"/>
    <b v="1"/>
    <n v="33"/>
    <n v="215"/>
    <n v="78.181818181818187"/>
    <b v="1"/>
    <s v="photography/photobooks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x v="1042"/>
    <x v="0"/>
    <x v="0"/>
    <x v="0"/>
    <n v="1403880281"/>
    <n v="1401201881"/>
    <x v="1508"/>
    <d v="2014-06-27T14:44:41"/>
    <n v="31"/>
    <b v="1"/>
    <n v="211"/>
    <n v="110.76216216216217"/>
    <n v="97.113744075829388"/>
    <b v="1"/>
    <s v="photography/photobooks"/>
    <x v="8"/>
    <x v="20"/>
  </r>
  <r>
    <n v="1509"/>
    <s v="Claudius Schulze: STATE OF NATURE"/>
    <s v="A photobook about climate change, natural catastrophes, and to what extent disaster management became part of our landscape."/>
    <n v="17500"/>
    <x v="1043"/>
    <x v="0"/>
    <x v="12"/>
    <x v="3"/>
    <n v="1487113140"/>
    <n v="1484570885"/>
    <x v="1509"/>
    <d v="2017-02-14T22:59:00"/>
    <n v="29.424247685186856"/>
    <b v="1"/>
    <n v="196"/>
    <n v="123.64125714285714"/>
    <n v="110.39397959183674"/>
    <b v="1"/>
    <s v="photography/photobooks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x v="1044"/>
    <x v="0"/>
    <x v="1"/>
    <x v="1"/>
    <n v="1405761278"/>
    <n v="1403169278"/>
    <x v="1510"/>
    <d v="2014-07-19T09:14:38"/>
    <n v="30"/>
    <b v="1"/>
    <n v="405"/>
    <n v="101.03500000000001"/>
    <n v="39.91506172839506"/>
    <b v="1"/>
    <s v="photography/photobooks"/>
    <x v="8"/>
    <x v="20"/>
  </r>
  <r>
    <n v="1511"/>
    <s v="Hidden Mother"/>
    <s v="A book that presents an account of my daughterâ€™s adoption through an examination of 19th-century &quot;hidden mother&quot; photographs"/>
    <n v="14000"/>
    <x v="1045"/>
    <x v="0"/>
    <x v="0"/>
    <x v="0"/>
    <n v="1447858804"/>
    <n v="1445263204"/>
    <x v="1511"/>
    <d v="2015-11-18T15:00:04"/>
    <n v="30.041666666664241"/>
    <b v="1"/>
    <n v="206"/>
    <n v="111.79285714285714"/>
    <n v="75.975728155339809"/>
    <b v="1"/>
    <s v="photography/photobooks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x v="1046"/>
    <x v="0"/>
    <x v="0"/>
    <x v="0"/>
    <n v="1486311939"/>
    <n v="1483719939"/>
    <x v="1512"/>
    <d v="2017-02-05T16:25:39"/>
    <n v="30"/>
    <b v="1"/>
    <n v="335"/>
    <n v="558.7714285714286"/>
    <n v="58.379104477611939"/>
    <b v="1"/>
    <s v="photography/photobooks"/>
    <x v="8"/>
    <x v="20"/>
  </r>
  <r>
    <n v="1513"/>
    <s v="Russian Interiors"/>
    <s v="An intimate portrait of Russian women in their private spaces by late photographer Andy Rocchelli published by Cesura."/>
    <n v="8000"/>
    <x v="1047"/>
    <x v="0"/>
    <x v="1"/>
    <x v="1"/>
    <n v="1405523866"/>
    <n v="1402931866"/>
    <x v="1513"/>
    <d v="2014-07-16T15:17:46"/>
    <n v="30"/>
    <b v="1"/>
    <n v="215"/>
    <n v="150.01875000000001"/>
    <n v="55.82093023255814"/>
    <b v="1"/>
    <s v="photography/photobooks"/>
    <x v="8"/>
    <x v="20"/>
  </r>
  <r>
    <n v="1514"/>
    <s v="Racing Age"/>
    <s v="Racing Age is a documentary photography book about masters track &amp; field athletes of retirement age and older."/>
    <n v="25000"/>
    <x v="1048"/>
    <x v="0"/>
    <x v="0"/>
    <x v="0"/>
    <n v="1443363640"/>
    <n v="1439907640"/>
    <x v="1514"/>
    <d v="2015-09-27T14:20:40"/>
    <n v="40"/>
    <b v="1"/>
    <n v="176"/>
    <n v="106.476"/>
    <n v="151.24431818181819"/>
    <b v="1"/>
    <s v="photography/photobooks"/>
    <x v="8"/>
    <x v="20"/>
  </r>
  <r>
    <n v="1515"/>
    <s v="Eyes as Big as Plates"/>
    <s v="Eyes as Big as Plates - The book! Featuring over 50 portraits, field notes and behind the scenes stories from seniors around the world."/>
    <n v="300000"/>
    <x v="1049"/>
    <x v="0"/>
    <x v="10"/>
    <x v="8"/>
    <n v="1458104697"/>
    <n v="1455516297"/>
    <x v="1515"/>
    <d v="2016-03-16T05:04:57"/>
    <n v="29.958333333335759"/>
    <b v="1"/>
    <n v="555"/>
    <n v="157.18899999999999"/>
    <n v="849.67027027027029"/>
    <b v="1"/>
    <s v="photography/photobooks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x v="1050"/>
    <x v="0"/>
    <x v="0"/>
    <x v="0"/>
    <n v="1475762400"/>
    <n v="1473160292"/>
    <x v="1516"/>
    <d v="2016-10-06T14:00:00"/>
    <n v="30.116990740731126"/>
    <b v="1"/>
    <n v="116"/>
    <n v="108.65882352941176"/>
    <n v="159.24137931034483"/>
    <b v="1"/>
    <s v="photography/photobooks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x v="1051"/>
    <x v="0"/>
    <x v="0"/>
    <x v="0"/>
    <n v="1417845600"/>
    <n v="1415194553"/>
    <x v="1517"/>
    <d v="2014-12-06T06:00:00"/>
    <n v="30.683414351849933"/>
    <b v="1"/>
    <n v="615"/>
    <n v="161.97999999999999"/>
    <n v="39.507317073170732"/>
    <b v="1"/>
    <s v="photography/photobooks"/>
    <x v="8"/>
    <x v="20"/>
  </r>
  <r>
    <n v="1518"/>
    <s v="Amelia and the Animals: Photographs by Robin Schwartz"/>
    <s v="A photobook of Robin Schwartz's ongoing series with her daughter Amelia."/>
    <n v="15000"/>
    <x v="1052"/>
    <x v="0"/>
    <x v="0"/>
    <x v="0"/>
    <n v="1401565252"/>
    <n v="1398973252"/>
    <x v="1518"/>
    <d v="2014-05-31T19:40:52"/>
    <n v="30"/>
    <b v="1"/>
    <n v="236"/>
    <n v="205.36666666666665"/>
    <n v="130.52966101694915"/>
    <b v="1"/>
    <s v="photography/photobooks"/>
    <x v="8"/>
    <x v="20"/>
  </r>
  <r>
    <n v="1519"/>
    <s v="Jesus Days, 1978-1983"/>
    <s v="A documentary photobook that captures the late 70s in evangelical America seen thru the eyes of a closeted and religious young man."/>
    <n v="9000"/>
    <x v="1053"/>
    <x v="0"/>
    <x v="0"/>
    <x v="0"/>
    <n v="1403301540"/>
    <n v="1400867283"/>
    <x v="1519"/>
    <d v="2014-06-20T21:59:00"/>
    <n v="28.174270833333139"/>
    <b v="1"/>
    <n v="145"/>
    <n v="103.36388888888889"/>
    <n v="64.156896551724131"/>
    <b v="1"/>
    <s v="photography/photobooks"/>
    <x v="8"/>
    <x v="20"/>
  </r>
  <r>
    <n v="1520"/>
    <s v="TULIPS"/>
    <s v="A self-published photography book by Andrew Miksys from his new series about Belarus"/>
    <n v="18000"/>
    <x v="1054"/>
    <x v="0"/>
    <x v="0"/>
    <x v="0"/>
    <n v="1418961600"/>
    <n v="1415824513"/>
    <x v="1520"/>
    <d v="2014-12-19T04:00:00"/>
    <n v="36.308877314819256"/>
    <b v="1"/>
    <n v="167"/>
    <n v="103.47222222222223"/>
    <n v="111.52694610778443"/>
    <b v="1"/>
    <s v="photography/photobooks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x v="1055"/>
    <x v="0"/>
    <x v="0"/>
    <x v="0"/>
    <n v="1465272091"/>
    <n v="1462248091"/>
    <x v="1521"/>
    <d v="2016-06-07T04:01:31"/>
    <n v="35"/>
    <b v="1"/>
    <n v="235"/>
    <n v="106.81333333333333"/>
    <n v="170.44680851063831"/>
    <b v="1"/>
    <s v="photography/photobooks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x v="1056"/>
    <x v="0"/>
    <x v="0"/>
    <x v="0"/>
    <n v="1413575739"/>
    <n v="1410983739"/>
    <x v="1522"/>
    <d v="2014-10-17T19:55:39"/>
    <n v="30"/>
    <b v="1"/>
    <n v="452"/>
    <n v="138.96574712643678"/>
    <n v="133.7391592920354"/>
    <b v="1"/>
    <s v="photography/photobooks"/>
    <x v="8"/>
    <x v="20"/>
  </r>
  <r>
    <n v="1523"/>
    <s v="Contact by Jake Shivery"/>
    <s v="Monograph featuring PDX photographer Jake Shivery's 8x10 contact portraits; 1/2 plates and 1/2 extensive essay.  Approx. 9x12, 108 pgs."/>
    <n v="18500"/>
    <x v="1057"/>
    <x v="0"/>
    <x v="0"/>
    <x v="0"/>
    <n v="1419292800"/>
    <n v="1416592916"/>
    <x v="1523"/>
    <d v="2014-12-23T00:00:00"/>
    <n v="31.248657407406427"/>
    <b v="1"/>
    <n v="241"/>
    <n v="124.84324324324325"/>
    <n v="95.834024896265561"/>
    <b v="1"/>
    <s v="photography/photobooks"/>
    <x v="8"/>
    <x v="20"/>
  </r>
  <r>
    <n v="1524"/>
    <s v="Heath - Limited Edition Split Zine - Make 100"/>
    <s v="Limited edition split zine by photographers AdeY and Kersti K. 100 signed and hand numbered copies!"/>
    <n v="3000"/>
    <x v="1058"/>
    <x v="0"/>
    <x v="11"/>
    <x v="9"/>
    <n v="1487592090"/>
    <n v="1485000090"/>
    <x v="1524"/>
    <d v="2017-02-20T12:01:30"/>
    <n v="30"/>
    <b v="1"/>
    <n v="28"/>
    <n v="206.99999999999997"/>
    <n v="221.78571428571428"/>
    <b v="1"/>
    <s v="photography/photobooks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x v="1059"/>
    <x v="0"/>
    <x v="0"/>
    <x v="0"/>
    <n v="1471539138"/>
    <n v="1468947138"/>
    <x v="1525"/>
    <d v="2016-08-18T16:52:18"/>
    <n v="30"/>
    <b v="1"/>
    <n v="140"/>
    <n v="174.00576923076923"/>
    <n v="32.315357142857138"/>
    <b v="1"/>
    <s v="photography/photobooks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x v="1060"/>
    <x v="0"/>
    <x v="0"/>
    <x v="0"/>
    <n v="1453185447"/>
    <n v="1448951847"/>
    <x v="1526"/>
    <d v="2016-01-19T06:37:27"/>
    <n v="49"/>
    <b v="1"/>
    <n v="280"/>
    <n v="120.32608695652173"/>
    <n v="98.839285714285708"/>
    <b v="1"/>
    <s v="photography/photobooks"/>
    <x v="8"/>
    <x v="20"/>
  </r>
  <r>
    <n v="1527"/>
    <s v="Island - Japan, from the view point of many"/>
    <s v="Eight creatives visited Japan. This is a unique photo-book of their separate but collected experiences."/>
    <n v="3500"/>
    <x v="1061"/>
    <x v="0"/>
    <x v="0"/>
    <x v="0"/>
    <n v="1489497886"/>
    <n v="1487082286"/>
    <x v="1527"/>
    <d v="2017-03-14T13:24:46"/>
    <n v="27.958333333328483"/>
    <b v="1"/>
    <n v="70"/>
    <n v="110.44428571428573"/>
    <n v="55.222142857142863"/>
    <b v="1"/>
    <s v="photography/photobooks"/>
    <x v="8"/>
    <x v="20"/>
  </r>
  <r>
    <n v="1528"/>
    <s v="Don't Go Outside: Tokyo Street Photos"/>
    <s v="A book of street photos from around Shibuya that I've made between 2011-2016."/>
    <n v="3000"/>
    <x v="1062"/>
    <x v="0"/>
    <x v="0"/>
    <x v="0"/>
    <n v="1485907200"/>
    <n v="1483292122"/>
    <x v="1528"/>
    <d v="2017-02-01T00:00:00"/>
    <n v="30.26710648147855"/>
    <b v="1"/>
    <n v="160"/>
    <n v="281.56666666666666"/>
    <n v="52.793750000000003"/>
    <b v="1"/>
    <s v="photography/photobooks"/>
    <x v="8"/>
    <x v="20"/>
  </r>
  <r>
    <n v="1529"/>
    <s v="&quot;(more than) dust.&quot; - a feminist photo book"/>
    <s v="An empowering photo book that transforms hurtful experiences into strength and solidarity."/>
    <n v="19000"/>
    <x v="1063"/>
    <x v="0"/>
    <x v="0"/>
    <x v="0"/>
    <n v="1426773920"/>
    <n v="1424185520"/>
    <x v="1529"/>
    <d v="2015-03-19T14:05:20"/>
    <n v="29.958333333335759"/>
    <b v="1"/>
    <n v="141"/>
    <n v="100.67894736842105"/>
    <n v="135.66666666666666"/>
    <b v="1"/>
    <s v="photography/photobooks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x v="1064"/>
    <x v="0"/>
    <x v="0"/>
    <x v="0"/>
    <n v="1445624695"/>
    <n v="1443464695"/>
    <x v="1530"/>
    <d v="2015-10-23T18:24:55"/>
    <n v="25"/>
    <b v="1"/>
    <n v="874"/>
    <n v="134.82571428571427"/>
    <n v="53.991990846681922"/>
    <b v="1"/>
    <s v="photography/photobooks"/>
    <x v="8"/>
    <x v="20"/>
  </r>
  <r>
    <n v="1531"/>
    <s v="Smell the [City of] Roses"/>
    <s v="A street level, film, photographic representation of the character of the City of Roses, from a native Portlander's honest perspective."/>
    <n v="2350"/>
    <x v="1065"/>
    <x v="0"/>
    <x v="0"/>
    <x v="0"/>
    <n v="1417402800"/>
    <n v="1414610126"/>
    <x v="1531"/>
    <d v="2014-12-01T03:00:00"/>
    <n v="32.32261574074073"/>
    <b v="1"/>
    <n v="73"/>
    <n v="175.95744680851064"/>
    <n v="56.643835616438359"/>
    <b v="1"/>
    <s v="photography/photobooks"/>
    <x v="8"/>
    <x v="20"/>
  </r>
  <r>
    <n v="1532"/>
    <s v="Geiko and Maiko of Kyoto"/>
    <s v="Award winning photography celebrating the artistry of geiko and maiko and the exquisite traditions of their Kyoto communities."/>
    <n v="5000"/>
    <x v="1066"/>
    <x v="0"/>
    <x v="2"/>
    <x v="2"/>
    <n v="1455548400"/>
    <n v="1453461865"/>
    <x v="1532"/>
    <d v="2016-02-15T15:00:00"/>
    <n v="24.149710648147448"/>
    <b v="1"/>
    <n v="294"/>
    <n v="484.02000000000004"/>
    <n v="82.316326530612244"/>
    <b v="1"/>
    <s v="photography/photobooks"/>
    <x v="8"/>
    <x v="20"/>
  </r>
  <r>
    <n v="1533"/>
    <s v="The Cancer Family Book Project"/>
    <s v="This is an intimate story about a family, focusing on their love and strength in the face of mortality."/>
    <n v="45000"/>
    <x v="1067"/>
    <x v="0"/>
    <x v="0"/>
    <x v="0"/>
    <n v="1462161540"/>
    <n v="1457913777"/>
    <x v="1533"/>
    <d v="2016-05-02T03:59:00"/>
    <n v="49.163923611115024"/>
    <b v="1"/>
    <n v="740"/>
    <n v="145.14000000000001"/>
    <n v="88.26081081081081"/>
    <b v="1"/>
    <s v="photography/photobooks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x v="1068"/>
    <x v="0"/>
    <x v="0"/>
    <x v="0"/>
    <n v="1441383062"/>
    <n v="1438791062"/>
    <x v="1534"/>
    <d v="2015-09-04T16:11:02"/>
    <n v="30"/>
    <b v="1"/>
    <n v="369"/>
    <n v="417.73333333333335"/>
    <n v="84.905149051490511"/>
    <b v="1"/>
    <s v="photography/photobooks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x v="1069"/>
    <x v="0"/>
    <x v="0"/>
    <x v="0"/>
    <n v="1464040800"/>
    <n v="1461527631"/>
    <x v="1535"/>
    <d v="2016-05-23T22:00:00"/>
    <n v="29.087604166670644"/>
    <b v="1"/>
    <n v="110"/>
    <n v="132.42499999999998"/>
    <n v="48.154545454545456"/>
    <b v="1"/>
    <s v="photography/photobooks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x v="1070"/>
    <x v="0"/>
    <x v="0"/>
    <x v="0"/>
    <n v="1440702910"/>
    <n v="1438110910"/>
    <x v="1536"/>
    <d v="2015-08-27T19:15:10"/>
    <n v="30"/>
    <b v="1"/>
    <n v="455"/>
    <n v="250.30841666666666"/>
    <n v="66.015406593406595"/>
    <b v="1"/>
    <s v="photography/photobooks"/>
    <x v="8"/>
    <x v="20"/>
  </r>
  <r>
    <n v="1537"/>
    <s v="FACE TO FAITH | MOUNT KAILASH | TIBET photobook"/>
    <s v="A Photobook about one of the most fascinating places on earth -     the sacred Mount Kailash in Tibet."/>
    <n v="12000"/>
    <x v="1071"/>
    <x v="0"/>
    <x v="12"/>
    <x v="3"/>
    <n v="1470506400"/>
    <n v="1467358427"/>
    <x v="1537"/>
    <d v="2016-08-06T18:00:00"/>
    <n v="36.434872685189475"/>
    <b v="1"/>
    <n v="224"/>
    <n v="179.9"/>
    <n v="96.375"/>
    <b v="1"/>
    <s v="photography/photobooks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x v="1072"/>
    <x v="0"/>
    <x v="0"/>
    <x v="0"/>
    <n v="1421952370"/>
    <n v="1418064370"/>
    <x v="1538"/>
    <d v="2015-01-22T18:46:10"/>
    <n v="45"/>
    <b v="1"/>
    <n v="46"/>
    <n v="102.62857142857142"/>
    <n v="156.17391304347825"/>
    <b v="1"/>
    <s v="photography/photobooks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x v="1073"/>
    <x v="0"/>
    <x v="0"/>
    <x v="0"/>
    <n v="1483481019"/>
    <n v="1480629819"/>
    <x v="1539"/>
    <d v="2017-01-03T22:03:39"/>
    <n v="33"/>
    <b v="0"/>
    <n v="284"/>
    <n v="135.98609999999999"/>
    <n v="95.764859154929582"/>
    <b v="1"/>
    <s v="photography/photobooks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x v="1074"/>
    <x v="0"/>
    <x v="0"/>
    <x v="0"/>
    <n v="1416964500"/>
    <n v="1414368616"/>
    <x v="1540"/>
    <d v="2014-11-26T01:15:00"/>
    <n v="30.044953703698411"/>
    <b v="1"/>
    <n v="98"/>
    <n v="117.86666666666667"/>
    <n v="180.40816326530611"/>
    <b v="1"/>
    <s v="photography/photobooks"/>
    <x v="8"/>
    <x v="20"/>
  </r>
  <r>
    <n v="1541"/>
    <s v="The Panama Canal Bridge of the Americas"/>
    <s v="My Goal is to travel across Panama with my team and capture the beauty and wildlife throughout the canal."/>
    <n v="18000"/>
    <x v="360"/>
    <x v="2"/>
    <x v="0"/>
    <x v="0"/>
    <n v="1420045538"/>
    <n v="1417453538"/>
    <x v="1541"/>
    <d v="2014-12-31T17:05:38"/>
    <n v="30"/>
    <b v="0"/>
    <n v="2"/>
    <n v="3.3333333333333333E-2"/>
    <n v="3"/>
    <b v="0"/>
    <s v="photography/nature"/>
    <x v="8"/>
    <x v="24"/>
  </r>
  <r>
    <n v="1542"/>
    <s v="From student to beekeeper"/>
    <s v="The photography project aims to show challenges &amp; successes of a  student attempting to continue his family beekeeping heritage."/>
    <n v="500"/>
    <x v="170"/>
    <x v="2"/>
    <x v="5"/>
    <x v="5"/>
    <n v="1435708500"/>
    <n v="1434412500"/>
    <x v="1542"/>
    <d v="2015-06-30T23:55:00"/>
    <n v="15"/>
    <b v="0"/>
    <n v="1"/>
    <n v="4"/>
    <n v="20"/>
    <b v="0"/>
    <s v="photography/nature"/>
    <x v="8"/>
    <x v="24"/>
  </r>
  <r>
    <n v="1543"/>
    <s v="Sunrises in the MidWest"/>
    <s v="I plan to take pictures of the sunrise in the MidWest every day in 2015 and compile them in a slide show for distribution."/>
    <n v="2250"/>
    <x v="115"/>
    <x v="2"/>
    <x v="0"/>
    <x v="0"/>
    <n v="1416662034"/>
    <n v="1414066434"/>
    <x v="1543"/>
    <d v="2014-11-22T13:13:54"/>
    <n v="30.041666666664241"/>
    <b v="0"/>
    <n v="1"/>
    <n v="0.44444444444444442"/>
    <n v="10"/>
    <b v="0"/>
    <s v="photography/nature"/>
    <x v="8"/>
    <x v="24"/>
  </r>
  <r>
    <n v="1544"/>
    <s v="LaFee Photography"/>
    <s v="My name is Travis LaFee, I live in beautiful McCall, Idaho. I wish to display the beauty of valley county by taking pics outdoors."/>
    <n v="1000"/>
    <x v="117"/>
    <x v="2"/>
    <x v="0"/>
    <x v="0"/>
    <n v="1427847480"/>
    <n v="1424222024"/>
    <x v="1544"/>
    <d v="2015-04-01T00:18:00"/>
    <n v="41.961296296292858"/>
    <b v="0"/>
    <n v="0"/>
    <n v="0"/>
    <e v="#DIV/0!"/>
    <b v="0"/>
    <s v="photography/nature"/>
    <x v="8"/>
    <x v="24"/>
  </r>
  <r>
    <n v="1545"/>
    <s v="Nevada County Hearts"/>
    <s v="&quot;He will not be a wise man who does not study human hearts!&quot;_x000a_Hope in natural art, creation!"/>
    <n v="3000"/>
    <x v="116"/>
    <x v="2"/>
    <x v="0"/>
    <x v="0"/>
    <n v="1425330960"/>
    <n v="1422393234"/>
    <x v="1545"/>
    <d v="2015-03-02T21:16:00"/>
    <n v="34.001458333332266"/>
    <b v="0"/>
    <n v="1"/>
    <n v="3.3333333333333333E-2"/>
    <n v="1"/>
    <b v="0"/>
    <s v="photography/nature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x v="683"/>
    <x v="2"/>
    <x v="1"/>
    <x v="1"/>
    <n v="1410930399"/>
    <n v="1405746399"/>
    <x v="1546"/>
    <d v="2014-09-17T05:06:39"/>
    <n v="60"/>
    <b v="0"/>
    <n v="11"/>
    <n v="28.9"/>
    <n v="26.272727272727273"/>
    <b v="0"/>
    <s v="photography/nature"/>
    <x v="8"/>
    <x v="24"/>
  </r>
  <r>
    <n v="1547"/>
    <s v="Sound Photography"/>
    <s v="I have produced a limited number (100) of five 8x10 prints of mixed photography I would like to share with you."/>
    <n v="20"/>
    <x v="117"/>
    <x v="2"/>
    <x v="0"/>
    <x v="0"/>
    <n v="1487844882"/>
    <n v="1487240082"/>
    <x v="1547"/>
    <d v="2017-02-23T10:14:42"/>
    <n v="7"/>
    <b v="0"/>
    <n v="0"/>
    <n v="0"/>
    <e v="#DIV/0!"/>
    <b v="0"/>
    <s v="photography/nature"/>
    <x v="8"/>
    <x v="24"/>
  </r>
  <r>
    <n v="1548"/>
    <s v="Change the World through Color"/>
    <s v="Beauty is in the eye of the beholder and I want to inspire conservation through color."/>
    <n v="700"/>
    <x v="177"/>
    <x v="2"/>
    <x v="0"/>
    <x v="0"/>
    <n v="1447020620"/>
    <n v="1444425020"/>
    <x v="1548"/>
    <d v="2015-11-08T22:10:20"/>
    <n v="30.041666666656965"/>
    <b v="0"/>
    <n v="1"/>
    <n v="8.5714285714285712"/>
    <n v="60"/>
    <b v="0"/>
    <s v="photography/nature"/>
    <x v="8"/>
    <x v="24"/>
  </r>
  <r>
    <n v="1549"/>
    <s v="2016 Calendar:  Wonders of Nature"/>
    <s v="A 2016 calendar collection of landscape and wildlife photographs from award winning photographer, Steve Marler."/>
    <n v="500"/>
    <x v="575"/>
    <x v="2"/>
    <x v="0"/>
    <x v="0"/>
    <n v="1446524159"/>
    <n v="1443928559"/>
    <x v="1549"/>
    <d v="2015-11-03T04:15:59"/>
    <n v="30.041666666671517"/>
    <b v="0"/>
    <n v="6"/>
    <n v="34"/>
    <n v="28.333333333333332"/>
    <b v="0"/>
    <s v="photography/nature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x v="462"/>
    <x v="2"/>
    <x v="1"/>
    <x v="1"/>
    <n v="1463050034"/>
    <n v="1460458034"/>
    <x v="1550"/>
    <d v="2016-05-12T10:47:14"/>
    <n v="30"/>
    <b v="0"/>
    <n v="7"/>
    <n v="13.466666666666665"/>
    <n v="14.428571428571429"/>
    <b v="0"/>
    <s v="photography/nature"/>
    <x v="8"/>
    <x v="24"/>
  </r>
  <r>
    <n v="1551"/>
    <s v="Randy Hoffman Photography"/>
    <s v="I can do it but help can't hurt. Sweet Montana photos like never seen before. Be a part of Randy Hoffman Photography and our activities"/>
    <n v="3500"/>
    <x v="117"/>
    <x v="2"/>
    <x v="0"/>
    <x v="0"/>
    <n v="1432756039"/>
    <n v="1430164039"/>
    <x v="1551"/>
    <d v="2015-05-27T19:47:19"/>
    <n v="30"/>
    <b v="0"/>
    <n v="0"/>
    <n v="0"/>
    <e v="#DIV/0!"/>
    <b v="0"/>
    <s v="photography/nature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x v="1075"/>
    <x v="2"/>
    <x v="0"/>
    <x v="0"/>
    <n v="1412135940"/>
    <n v="1410366708"/>
    <x v="1552"/>
    <d v="2014-10-01T03:59:00"/>
    <n v="20.477222222223645"/>
    <b v="0"/>
    <n v="16"/>
    <n v="49.186046511627907"/>
    <n v="132.1875"/>
    <b v="0"/>
    <s v="photography/nature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x v="117"/>
    <x v="2"/>
    <x v="0"/>
    <x v="0"/>
    <n v="1441176447"/>
    <n v="1438584447"/>
    <x v="1553"/>
    <d v="2015-09-02T06:47:27"/>
    <n v="30"/>
    <b v="0"/>
    <n v="0"/>
    <n v="0"/>
    <e v="#DIV/0!"/>
    <b v="0"/>
    <s v="photography/nature"/>
    <x v="8"/>
    <x v="24"/>
  </r>
  <r>
    <n v="1554"/>
    <s v="Barbara O'Donovan Designs"/>
    <s v="I create art by photographing flowers/seeds i would love to buy my own camera/computer/Photoshop and restore my old shed into my studio"/>
    <n v="20000"/>
    <x v="117"/>
    <x v="2"/>
    <x v="2"/>
    <x v="2"/>
    <n v="1438495390"/>
    <n v="1435903390"/>
    <x v="1554"/>
    <d v="2015-08-02T06:03:10"/>
    <n v="30"/>
    <b v="0"/>
    <n v="0"/>
    <n v="0"/>
    <e v="#DIV/0!"/>
    <b v="0"/>
    <s v="photography/nature"/>
    <x v="8"/>
    <x v="24"/>
  </r>
  <r>
    <n v="1555"/>
    <s v="Coffee Table Book of Maine"/>
    <s v="I am traveling the coastline of Maine and will be taking pictures of all the scenery and lighthouses in the area."/>
    <n v="750"/>
    <x v="117"/>
    <x v="2"/>
    <x v="0"/>
    <x v="0"/>
    <n v="1442509200"/>
    <n v="1440513832"/>
    <x v="1555"/>
    <d v="2015-09-17T17:00:00"/>
    <n v="23.094537037031841"/>
    <b v="0"/>
    <n v="0"/>
    <n v="0"/>
    <e v="#DIV/0!"/>
    <b v="0"/>
    <s v="photography/nature"/>
    <x v="8"/>
    <x v="24"/>
  </r>
  <r>
    <n v="1556"/>
    <s v="West Canada - A Coffee Table Book"/>
    <s v="To gather a collection of photographs for a coffee table book that displays the beauty of Canada's west."/>
    <n v="1500"/>
    <x v="1076"/>
    <x v="2"/>
    <x v="5"/>
    <x v="5"/>
    <n v="1467603624"/>
    <n v="1465011624"/>
    <x v="1556"/>
    <d v="2016-07-04T03:40:24"/>
    <n v="30"/>
    <b v="0"/>
    <n v="12"/>
    <n v="45.133333333333333"/>
    <n v="56.416666666666664"/>
    <b v="0"/>
    <s v="photography/nature"/>
    <x v="8"/>
    <x v="24"/>
  </r>
  <r>
    <n v="1557"/>
    <s v="Reflecting Light Photo"/>
    <s v="I have always been captivated by photography, Now I am trying to set up my own company and publish my pictures."/>
    <n v="2500"/>
    <x v="173"/>
    <x v="2"/>
    <x v="0"/>
    <x v="0"/>
    <n v="1411227633"/>
    <n v="1408549233"/>
    <x v="1557"/>
    <d v="2014-09-20T15:40:33"/>
    <n v="31"/>
    <b v="0"/>
    <n v="1"/>
    <n v="4"/>
    <n v="100"/>
    <b v="0"/>
    <s v="photography/nature"/>
    <x v="8"/>
    <x v="24"/>
  </r>
  <r>
    <n v="1558"/>
    <s v="Lucy Wood's Calendar - English Countryside 2016"/>
    <s v="A large 2016 wall-calendar (A3 when open) featuring 12 stunning photographs by Lucy Wood."/>
    <n v="750"/>
    <x v="428"/>
    <x v="2"/>
    <x v="1"/>
    <x v="1"/>
    <n v="1440763920"/>
    <n v="1435656759"/>
    <x v="1558"/>
    <d v="2015-08-28T12:12:00"/>
    <n v="59.110659722224227"/>
    <b v="0"/>
    <n v="3"/>
    <n v="4.666666666666667"/>
    <n v="11.666666666666666"/>
    <b v="0"/>
    <s v="photography/nature"/>
    <x v="8"/>
    <x v="24"/>
  </r>
  <r>
    <n v="1559"/>
    <s v="North Cascades Bigfoot Photo Expedition"/>
    <s v="The goal of this project is to provide scientific evidence of bigfoot in the North Cascades."/>
    <n v="15000"/>
    <x v="155"/>
    <x v="2"/>
    <x v="0"/>
    <x v="0"/>
    <n v="1430270199"/>
    <n v="1428974199"/>
    <x v="1559"/>
    <d v="2015-04-29T01:16:39"/>
    <n v="15"/>
    <b v="0"/>
    <n v="1"/>
    <n v="0.33333333333333337"/>
    <n v="50"/>
    <b v="0"/>
    <s v="photography/nature"/>
    <x v="8"/>
    <x v="24"/>
  </r>
  <r>
    <n v="1560"/>
    <s v="Fine Art Landscape 2015 Calendar"/>
    <s v="I would like to share my landscape photographic travels of 2014 with more than just family an friends. 12 months of images."/>
    <n v="2500"/>
    <x v="1077"/>
    <x v="2"/>
    <x v="0"/>
    <x v="0"/>
    <n v="1415842193"/>
    <n v="1414110593"/>
    <x v="1560"/>
    <d v="2014-11-13T01:29:53"/>
    <n v="20.041666666671517"/>
    <b v="0"/>
    <n v="4"/>
    <n v="3.7600000000000002"/>
    <n v="23.5"/>
    <b v="0"/>
    <s v="photography/nature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x v="1078"/>
    <x v="1"/>
    <x v="0"/>
    <x v="0"/>
    <n v="1383789603"/>
    <n v="1381194003"/>
    <x v="1561"/>
    <d v="2013-11-07T02:00:03"/>
    <n v="30.041666666671517"/>
    <b v="0"/>
    <n v="1"/>
    <n v="0.67"/>
    <n v="67"/>
    <b v="0"/>
    <s v="publishing/art books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x v="117"/>
    <x v="1"/>
    <x v="0"/>
    <x v="0"/>
    <n v="1259715000"/>
    <n v="1253712916"/>
    <x v="1562"/>
    <d v="2009-12-02T00:50:00"/>
    <n v="69.468564814815181"/>
    <b v="0"/>
    <n v="0"/>
    <n v="0"/>
    <e v="#DIV/0!"/>
    <b v="0"/>
    <s v="publishing/art books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x v="1079"/>
    <x v="1"/>
    <x v="1"/>
    <x v="1"/>
    <n v="1394815751"/>
    <n v="1389635351"/>
    <x v="1563"/>
    <d v="2014-03-14T16:49:11"/>
    <n v="59.958333333335759"/>
    <b v="0"/>
    <n v="2"/>
    <n v="1.4166666666666665"/>
    <n v="42.5"/>
    <b v="0"/>
    <s v="publishing/art books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x v="115"/>
    <x v="1"/>
    <x v="0"/>
    <x v="0"/>
    <n v="1432843500"/>
    <n v="1430124509"/>
    <x v="1564"/>
    <d v="2015-05-28T20:05:00"/>
    <n v="31.469803240739566"/>
    <b v="0"/>
    <n v="1"/>
    <n v="0.1"/>
    <n v="10"/>
    <b v="0"/>
    <s v="publishing/art books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x v="173"/>
    <x v="1"/>
    <x v="0"/>
    <x v="0"/>
    <n v="1307554261"/>
    <n v="1304962261"/>
    <x v="1565"/>
    <d v="2011-06-08T17:31:01"/>
    <n v="30"/>
    <b v="0"/>
    <n v="1"/>
    <n v="2.5"/>
    <n v="100"/>
    <b v="0"/>
    <s v="publishing/art books"/>
    <x v="3"/>
    <x v="25"/>
  </r>
  <r>
    <n v="1566"/>
    <s v="DeVito Art Skull Island Kongstarter (Canceled)"/>
    <s v="Joe DeVito's first Art Book and original King Kong novellas available in both Limited and Deluxe Editions."/>
    <n v="30000"/>
    <x v="1080"/>
    <x v="1"/>
    <x v="0"/>
    <x v="0"/>
    <n v="1469656800"/>
    <n v="1467151204"/>
    <x v="1566"/>
    <d v="2016-07-27T22:00:00"/>
    <n v="28.999953703707433"/>
    <b v="0"/>
    <n v="59"/>
    <n v="21.25"/>
    <n v="108.05084745762711"/>
    <b v="0"/>
    <s v="publishing/art books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x v="457"/>
    <x v="1"/>
    <x v="0"/>
    <x v="0"/>
    <n v="1392595200"/>
    <n v="1391293745"/>
    <x v="1567"/>
    <d v="2014-02-17T00:00:00"/>
    <n v="15.063136574077362"/>
    <b v="0"/>
    <n v="13"/>
    <n v="4.117647058823529"/>
    <n v="26.923076923076923"/>
    <b v="0"/>
    <s v="publishing/art books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x v="1081"/>
    <x v="1"/>
    <x v="0"/>
    <x v="0"/>
    <n v="1419384585"/>
    <n v="1416360585"/>
    <x v="1568"/>
    <d v="2014-12-24T01:29:45"/>
    <n v="35"/>
    <b v="0"/>
    <n v="22"/>
    <n v="13.639999999999999"/>
    <n v="155"/>
    <b v="0"/>
    <s v="publishing/art books"/>
    <x v="3"/>
    <x v="25"/>
  </r>
  <r>
    <n v="1569"/>
    <s v="to be removed (Canceled)"/>
    <s v="to be removed"/>
    <n v="30000"/>
    <x v="117"/>
    <x v="1"/>
    <x v="0"/>
    <x v="0"/>
    <n v="1369498714"/>
    <n v="1366906714"/>
    <x v="1569"/>
    <d v="2013-05-25T16:18:34"/>
    <n v="30"/>
    <b v="0"/>
    <n v="0"/>
    <n v="0"/>
    <e v="#DIV/0!"/>
    <b v="0"/>
    <s v="publishing/art books"/>
    <x v="3"/>
    <x v="25"/>
  </r>
  <r>
    <n v="1570"/>
    <s v="BEAUTIFUL DREAMERS: An Adult Coloring Book (Canceled)"/>
    <s v="A Coloring Book of Breathtaking Beauties_x000a_To Calm the Heart and Soul"/>
    <n v="6000"/>
    <x v="685"/>
    <x v="1"/>
    <x v="0"/>
    <x v="0"/>
    <n v="1460140282"/>
    <n v="1457551882"/>
    <x v="1570"/>
    <d v="2016-04-08T18:31:22"/>
    <n v="29.958333333328483"/>
    <b v="0"/>
    <n v="52"/>
    <n v="41.4"/>
    <n v="47.769230769230766"/>
    <b v="0"/>
    <s v="publishing/art books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x v="439"/>
    <x v="1"/>
    <x v="1"/>
    <x v="1"/>
    <n v="1434738483"/>
    <n v="1432146483"/>
    <x v="1571"/>
    <d v="2015-06-19T18:28:03"/>
    <n v="30"/>
    <b v="0"/>
    <n v="4"/>
    <n v="0.66115702479338845"/>
    <n v="20"/>
    <b v="0"/>
    <s v="publishing/art books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x v="366"/>
    <x v="1"/>
    <x v="1"/>
    <x v="1"/>
    <n v="1456703940"/>
    <n v="1454546859"/>
    <x v="1572"/>
    <d v="2016-02-28T23:59:00"/>
    <n v="24.966215277774609"/>
    <b v="0"/>
    <n v="3"/>
    <n v="5"/>
    <n v="41.666666666666664"/>
    <b v="0"/>
    <s v="publishing/art books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x v="445"/>
    <x v="1"/>
    <x v="5"/>
    <x v="5"/>
    <n v="1491019140"/>
    <n v="1487548802"/>
    <x v="1573"/>
    <d v="2017-04-01T03:59:00"/>
    <n v="40.16594907407125"/>
    <b v="0"/>
    <n v="3"/>
    <n v="2.4777777777777779"/>
    <n v="74.333333333333329"/>
    <b v="0"/>
    <s v="publishing/art books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x v="1082"/>
    <x v="1"/>
    <x v="0"/>
    <x v="0"/>
    <n v="1424211329"/>
    <n v="1421187329"/>
    <x v="1574"/>
    <d v="2015-02-17T22:15:29"/>
    <n v="35"/>
    <b v="0"/>
    <n v="6"/>
    <n v="5.0599999999999996"/>
    <n v="84.333333333333329"/>
    <b v="0"/>
    <s v="publishing/art books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x v="1083"/>
    <x v="1"/>
    <x v="0"/>
    <x v="0"/>
    <n v="1404909296"/>
    <n v="1402317296"/>
    <x v="1575"/>
    <d v="2014-07-09T12:34:56"/>
    <n v="30"/>
    <b v="0"/>
    <n v="35"/>
    <n v="22.91"/>
    <n v="65.457142857142856"/>
    <b v="0"/>
    <s v="publishing/art books"/>
    <x v="3"/>
    <x v="25"/>
  </r>
  <r>
    <n v="1576"/>
    <s v="The Obsessive Line Collection (Canceled)"/>
    <s v="For the publication of my first 3 books: an Art book, a graphic novel, and a coloring book"/>
    <n v="5000"/>
    <x v="1084"/>
    <x v="1"/>
    <x v="0"/>
    <x v="0"/>
    <n v="1435698368"/>
    <n v="1431810368"/>
    <x v="1576"/>
    <d v="2015-06-30T21:06:08"/>
    <n v="45"/>
    <b v="0"/>
    <n v="10"/>
    <n v="13"/>
    <n v="65"/>
    <b v="0"/>
    <s v="publishing/art books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x v="434"/>
    <x v="1"/>
    <x v="0"/>
    <x v="0"/>
    <n v="1343161248"/>
    <n v="1337977248"/>
    <x v="1577"/>
    <d v="2012-07-24T20:20:48"/>
    <n v="60"/>
    <b v="0"/>
    <n v="2"/>
    <n v="0.54999999999999993"/>
    <n v="27.5"/>
    <b v="0"/>
    <s v="publishing/art books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x v="82"/>
    <x v="1"/>
    <x v="0"/>
    <x v="0"/>
    <n v="1283392800"/>
    <n v="1281317691"/>
    <x v="1578"/>
    <d v="2010-09-02T02:00:00"/>
    <n v="24.017465277778683"/>
    <b v="0"/>
    <n v="4"/>
    <n v="10.806536636794938"/>
    <n v="51.25"/>
    <b v="0"/>
    <s v="publishing/art books"/>
    <x v="3"/>
    <x v="25"/>
  </r>
  <r>
    <n v="1579"/>
    <s v="psyÂ·choÂ·miÂ·metÂ·ic: The EsÂ·sence of Life (Canceled)"/>
    <s v="'Compilation of visual and literary art through fine art photography, graphic art, and poetry."/>
    <n v="3333"/>
    <x v="920"/>
    <x v="1"/>
    <x v="0"/>
    <x v="0"/>
    <n v="1377734091"/>
    <n v="1374882891"/>
    <x v="1579"/>
    <d v="2013-08-28T23:54:51"/>
    <n v="33"/>
    <b v="0"/>
    <n v="2"/>
    <n v="0.84008400840084008"/>
    <n v="14"/>
    <b v="0"/>
    <s v="publishing/art books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x v="117"/>
    <x v="1"/>
    <x v="0"/>
    <x v="0"/>
    <n v="1337562726"/>
    <n v="1332378726"/>
    <x v="1580"/>
    <d v="2012-05-21T01:12:06"/>
    <n v="60"/>
    <b v="0"/>
    <n v="0"/>
    <n v="0"/>
    <e v="#DIV/0!"/>
    <b v="0"/>
    <s v="publishing/art books"/>
    <x v="3"/>
    <x v="25"/>
  </r>
  <r>
    <n v="1581"/>
    <s v="The Sharper Image"/>
    <s v="Photographic canvas prints depicting different scenes from around the globe, including local images taken in Sussex England."/>
    <n v="1000"/>
    <x v="139"/>
    <x v="2"/>
    <x v="1"/>
    <x v="1"/>
    <n v="1450521990"/>
    <n v="1447757190"/>
    <x v="1581"/>
    <d v="2015-12-19T10:46:30"/>
    <n v="32"/>
    <b v="0"/>
    <n v="1"/>
    <n v="0.5"/>
    <n v="5"/>
    <b v="0"/>
    <s v="photography/places"/>
    <x v="8"/>
    <x v="26"/>
  </r>
  <r>
    <n v="1582"/>
    <s v="Scenes from New Orleans"/>
    <s v="I create canvas prints of images from in and around New Orleans"/>
    <n v="1000"/>
    <x v="1085"/>
    <x v="2"/>
    <x v="0"/>
    <x v="0"/>
    <n v="1445894400"/>
    <n v="1440961053"/>
    <x v="1582"/>
    <d v="2015-10-26T21:20:00"/>
    <n v="57.098923611112696"/>
    <b v="0"/>
    <n v="3"/>
    <n v="9.3000000000000007"/>
    <n v="31"/>
    <b v="0"/>
    <s v="photography/places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x v="493"/>
    <x v="2"/>
    <x v="1"/>
    <x v="1"/>
    <n v="1411681391"/>
    <n v="1409089391"/>
    <x v="1583"/>
    <d v="2014-09-25T21:43:11"/>
    <n v="30"/>
    <b v="0"/>
    <n v="1"/>
    <n v="7.4999999999999997E-2"/>
    <n v="15"/>
    <b v="0"/>
    <s v="photography/places"/>
    <x v="8"/>
    <x v="26"/>
  </r>
  <r>
    <n v="1584"/>
    <s v="Lets see Kansas together!"/>
    <s v="25 Kansas State Parks in the next year. What a great adventure to take together. Join me. Together we can photo this beautiful state."/>
    <n v="1200"/>
    <x v="117"/>
    <x v="2"/>
    <x v="0"/>
    <x v="0"/>
    <n v="1401464101"/>
    <n v="1400600101"/>
    <x v="1584"/>
    <d v="2014-05-30T15:35:01"/>
    <n v="10"/>
    <b v="0"/>
    <n v="0"/>
    <n v="0"/>
    <e v="#DIV/0!"/>
    <b v="0"/>
    <s v="photography/places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x v="1086"/>
    <x v="2"/>
    <x v="5"/>
    <x v="5"/>
    <n v="1482663600"/>
    <n v="1480800568"/>
    <x v="1585"/>
    <d v="2016-12-25T11:00:00"/>
    <n v="21.562870370369637"/>
    <b v="0"/>
    <n v="12"/>
    <n v="79"/>
    <n v="131.66666666666666"/>
    <b v="0"/>
    <s v="photography/places"/>
    <x v="8"/>
    <x v="26"/>
  </r>
  <r>
    <n v="1586"/>
    <s v="Missouri In Pictures"/>
    <s v="Show the world the beauty that is in all of our back yards!"/>
    <n v="1500"/>
    <x v="117"/>
    <x v="2"/>
    <x v="0"/>
    <x v="0"/>
    <n v="1428197422"/>
    <n v="1425609022"/>
    <x v="1586"/>
    <d v="2015-04-05T01:30:22"/>
    <n v="29.958333333328483"/>
    <b v="0"/>
    <n v="0"/>
    <n v="0"/>
    <e v="#DIV/0!"/>
    <b v="0"/>
    <s v="photography/places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x v="116"/>
    <x v="2"/>
    <x v="0"/>
    <x v="0"/>
    <n v="1418510965"/>
    <n v="1415918965"/>
    <x v="1587"/>
    <d v="2014-12-13T22:49:25"/>
    <n v="30"/>
    <b v="0"/>
    <n v="1"/>
    <n v="1.3333333333333334E-2"/>
    <n v="1"/>
    <b v="0"/>
    <s v="photography/places"/>
    <x v="8"/>
    <x v="26"/>
  </r>
  <r>
    <n v="1588"/>
    <s v="The Right Side of Texas"/>
    <s v="Southeast Texas as seen through the lens of a cell phone camera"/>
    <n v="516"/>
    <x v="117"/>
    <x v="2"/>
    <x v="0"/>
    <x v="0"/>
    <n v="1422735120"/>
    <n v="1420091999"/>
    <x v="1588"/>
    <d v="2015-01-31T20:12:00"/>
    <n v="30.591678240736655"/>
    <b v="0"/>
    <n v="0"/>
    <n v="0"/>
    <e v="#DIV/0!"/>
    <b v="0"/>
    <s v="photography/places"/>
    <x v="8"/>
    <x v="26"/>
  </r>
  <r>
    <n v="1589"/>
    <s v="A Side Of The World In Canvas"/>
    <s v="I want to be able to have my own photography inside a canvas and have it be displayed everywhere."/>
    <n v="1200"/>
    <x v="117"/>
    <x v="2"/>
    <x v="0"/>
    <x v="0"/>
    <n v="1444433886"/>
    <n v="1441841886"/>
    <x v="1589"/>
    <d v="2015-10-09T23:38:06"/>
    <n v="30"/>
    <b v="0"/>
    <n v="0"/>
    <n v="0"/>
    <e v="#DIV/0!"/>
    <b v="0"/>
    <s v="photography/places"/>
    <x v="8"/>
    <x v="26"/>
  </r>
  <r>
    <n v="1590"/>
    <s v="An Italian Adventure"/>
    <s v="Discover Italy through photography."/>
    <n v="60000"/>
    <x v="806"/>
    <x v="2"/>
    <x v="13"/>
    <x v="3"/>
    <n v="1443040464"/>
    <n v="1440448464"/>
    <x v="1590"/>
    <d v="2015-09-23T20:34:24"/>
    <n v="30"/>
    <b v="0"/>
    <n v="2"/>
    <n v="1.7000000000000002"/>
    <n v="510"/>
    <b v="0"/>
    <s v="photography/places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x v="1087"/>
    <x v="2"/>
    <x v="1"/>
    <x v="1"/>
    <n v="1459700741"/>
    <n v="1457112341"/>
    <x v="1591"/>
    <d v="2016-04-03T16:25:41"/>
    <n v="29.958333333343035"/>
    <b v="0"/>
    <n v="92"/>
    <n v="29.228571428571428"/>
    <n v="44.478260869565219"/>
    <b v="0"/>
    <s v="photography/places"/>
    <x v="8"/>
    <x v="26"/>
  </r>
  <r>
    <n v="1592"/>
    <s v="The Views of Pittsburgh"/>
    <s v="A portfolio collage of beautiful pictures of authentic Pittsburgh locations and scenery."/>
    <n v="25"/>
    <x v="117"/>
    <x v="2"/>
    <x v="0"/>
    <x v="0"/>
    <n v="1427503485"/>
    <n v="1423619085"/>
    <x v="1592"/>
    <d v="2015-03-28T00:44:45"/>
    <n v="44.958333333328483"/>
    <b v="0"/>
    <n v="0"/>
    <n v="0"/>
    <e v="#DIV/0!"/>
    <b v="0"/>
    <s v="photography/places"/>
    <x v="8"/>
    <x v="26"/>
  </r>
  <r>
    <n v="1593"/>
    <s v="Picturing Italy"/>
    <s v="A trip to fulfill a dream of capturing the wonders and history of ancient Italy in person."/>
    <n v="22000"/>
    <x v="158"/>
    <x v="2"/>
    <x v="0"/>
    <x v="0"/>
    <n v="1425154655"/>
    <n v="1422562655"/>
    <x v="1593"/>
    <d v="2015-02-28T20:17:35"/>
    <n v="30"/>
    <b v="0"/>
    <n v="3"/>
    <n v="1.3636363636363637E-2"/>
    <n v="1"/>
    <b v="0"/>
    <s v="photography/places"/>
    <x v="8"/>
    <x v="26"/>
  </r>
  <r>
    <n v="1594"/>
    <s v="Scenes and Things from New Orleans"/>
    <s v="I photograph my love of New Orleans, create canvases and share those memories with you."/>
    <n v="1000"/>
    <x v="82"/>
    <x v="2"/>
    <x v="0"/>
    <x v="0"/>
    <n v="1463329260"/>
    <n v="1458147982"/>
    <x v="1594"/>
    <d v="2016-05-15T16:21:00"/>
    <n v="59.968495370369055"/>
    <b v="0"/>
    <n v="10"/>
    <n v="20.5"/>
    <n v="20.5"/>
    <b v="0"/>
    <s v="photography/places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x v="668"/>
    <x v="2"/>
    <x v="0"/>
    <x v="0"/>
    <n v="1403122380"/>
    <n v="1400634728"/>
    <x v="1595"/>
    <d v="2014-06-18T20:13:00"/>
    <n v="28.79226851851854"/>
    <b v="0"/>
    <n v="7"/>
    <n v="0.27999999999999997"/>
    <n v="40"/>
    <b v="0"/>
    <s v="photography/places"/>
    <x v="8"/>
    <x v="26"/>
  </r>
  <r>
    <n v="1596"/>
    <s v="The Town We Live In"/>
    <s v="London is beautiful. I want to create a book of stunning images from in and around our great city"/>
    <n v="3250"/>
    <x v="735"/>
    <x v="2"/>
    <x v="1"/>
    <x v="1"/>
    <n v="1418469569"/>
    <n v="1414577969"/>
    <x v="1596"/>
    <d v="2014-12-13T11:19:29"/>
    <n v="45.041666666664241"/>
    <b v="0"/>
    <n v="3"/>
    <n v="2.3076923076923079"/>
    <n v="25"/>
    <b v="0"/>
    <s v="photography/places"/>
    <x v="8"/>
    <x v="26"/>
  </r>
  <r>
    <n v="1597"/>
    <s v="Vacation Days in Big Bear"/>
    <s v="We're starting up a new an improved way to do vacation rental management, but we need some funding to kick start it!"/>
    <n v="15000"/>
    <x v="117"/>
    <x v="2"/>
    <x v="0"/>
    <x v="0"/>
    <n v="1474360197"/>
    <n v="1471768197"/>
    <x v="1597"/>
    <d v="2016-09-20T08:29:57"/>
    <n v="30"/>
    <b v="0"/>
    <n v="0"/>
    <n v="0"/>
    <e v="#DIV/0!"/>
    <b v="0"/>
    <s v="photography/places"/>
    <x v="8"/>
    <x v="26"/>
  </r>
  <r>
    <n v="1598"/>
    <s v="Dream TRIP to Tornado Alley"/>
    <s v="I want to get our there and expand my photography skills and take a trip to Tornado alley to get more shots of storms and hopefully to"/>
    <n v="800"/>
    <x v="116"/>
    <x v="2"/>
    <x v="0"/>
    <x v="0"/>
    <n v="1437926458"/>
    <n v="1432742458"/>
    <x v="1598"/>
    <d v="2015-07-26T16:00:58"/>
    <n v="60"/>
    <b v="0"/>
    <n v="1"/>
    <n v="0.125"/>
    <n v="1"/>
    <b v="0"/>
    <s v="photography/places"/>
    <x v="8"/>
    <x v="26"/>
  </r>
  <r>
    <n v="1599"/>
    <s v="The Londoner: Prints &amp; Canvas"/>
    <s v="A London photographer trekking 5,895m up Africa's Mount Kilimanjaro to pursue and enrich a career."/>
    <n v="500"/>
    <x v="117"/>
    <x v="2"/>
    <x v="1"/>
    <x v="1"/>
    <n v="1460116576"/>
    <n v="1457528176"/>
    <x v="1599"/>
    <d v="2016-04-08T11:56:16"/>
    <n v="29.958333333343035"/>
    <b v="0"/>
    <n v="0"/>
    <n v="0"/>
    <e v="#DIV/0!"/>
    <b v="0"/>
    <s v="photography/places"/>
    <x v="8"/>
    <x v="26"/>
  </r>
  <r>
    <n v="1600"/>
    <s v="Organic in India"/>
    <s v="I plan to document volunteer work on an organic farm in rural India, and photograph the people and places I encounter during the trip."/>
    <n v="5000"/>
    <x v="1088"/>
    <x v="2"/>
    <x v="0"/>
    <x v="0"/>
    <n v="1405401060"/>
    <n v="1401585752"/>
    <x v="1600"/>
    <d v="2014-07-15T05:11:00"/>
    <n v="44.158657407402643"/>
    <b v="0"/>
    <n v="9"/>
    <n v="7.3400000000000007"/>
    <n v="40.777777777777779"/>
    <b v="0"/>
    <s v="photography/places"/>
    <x v="8"/>
    <x v="26"/>
  </r>
  <r>
    <n v="1601"/>
    <s v="Release Soundzero's Debut Album!"/>
    <s v="We're so close to releasing our long-awaited debut album! A little help will go a long way... let's do this!"/>
    <n v="2500"/>
    <x v="1089"/>
    <x v="0"/>
    <x v="0"/>
    <x v="0"/>
    <n v="1304561633"/>
    <n v="1301969633"/>
    <x v="1601"/>
    <d v="2011-05-05T02:13:53"/>
    <n v="30"/>
    <b v="0"/>
    <n v="56"/>
    <n v="108.2492"/>
    <n v="48.325535714285714"/>
    <b v="1"/>
    <s v="music/rock"/>
    <x v="4"/>
    <x v="11"/>
  </r>
  <r>
    <n v="1602"/>
    <s v="The Material - Let You Down music video"/>
    <s v="We need the help of fans of both music and film alike to help us create our collective vision for this song."/>
    <n v="1500"/>
    <x v="1090"/>
    <x v="0"/>
    <x v="0"/>
    <x v="0"/>
    <n v="1318633200"/>
    <n v="1314947317"/>
    <x v="1602"/>
    <d v="2011-10-14T23:00:00"/>
    <n v="42.660682870373421"/>
    <b v="0"/>
    <n v="32"/>
    <n v="100.16666666666667"/>
    <n v="46.953125"/>
    <b v="1"/>
    <s v="music/rock"/>
    <x v="4"/>
    <x v="11"/>
  </r>
  <r>
    <n v="1603"/>
    <s v="Max's First Solo Album!"/>
    <s v="An exercise in the wild and dangerous world of solo musicianship by Maxwell D Feinstein."/>
    <n v="2000"/>
    <x v="1091"/>
    <x v="0"/>
    <x v="0"/>
    <x v="0"/>
    <n v="1327723459"/>
    <n v="1322539459"/>
    <x v="1603"/>
    <d v="2012-01-28T04:04:19"/>
    <n v="60"/>
    <b v="0"/>
    <n v="30"/>
    <n v="100.03299999999999"/>
    <n v="66.688666666666663"/>
    <b v="1"/>
    <s v="music/rock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x v="1092"/>
    <x v="0"/>
    <x v="0"/>
    <x v="0"/>
    <n v="1332011835"/>
    <n v="1328559435"/>
    <x v="1604"/>
    <d v="2012-03-17T19:17:15"/>
    <n v="39.958333333328483"/>
    <b v="0"/>
    <n v="70"/>
    <n v="122.10714285714286"/>
    <n v="48.842857142857142"/>
    <b v="1"/>
    <s v="music/rock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x v="1093"/>
    <x v="0"/>
    <x v="0"/>
    <x v="0"/>
    <n v="1312182000"/>
    <n v="1311380313"/>
    <x v="1605"/>
    <d v="2011-08-01T07:00:00"/>
    <n v="9.2787847222207347"/>
    <b v="0"/>
    <n v="44"/>
    <n v="100.69333333333334"/>
    <n v="137.30909090909091"/>
    <b v="1"/>
    <s v="music/rock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x v="1094"/>
    <x v="0"/>
    <x v="0"/>
    <x v="0"/>
    <n v="1300930838"/>
    <n v="1293158438"/>
    <x v="1606"/>
    <d v="2011-03-24T01:40:38"/>
    <n v="89.958333333335759"/>
    <b v="0"/>
    <n v="92"/>
    <n v="101.004125"/>
    <n v="87.829673913043479"/>
    <b v="1"/>
    <s v="music/rock"/>
    <x v="4"/>
    <x v="11"/>
  </r>
  <r>
    <n v="1607"/>
    <s v="New Tour Bus for The Slants"/>
    <s v="The world's only all-Asian American dance rock band, The Slants, needs a bus to tour cons, shows, and festivals."/>
    <n v="10000"/>
    <x v="1095"/>
    <x v="0"/>
    <x v="0"/>
    <x v="0"/>
    <n v="1339701851"/>
    <n v="1337887451"/>
    <x v="1607"/>
    <d v="2012-06-14T19:24:11"/>
    <n v="21"/>
    <b v="0"/>
    <n v="205"/>
    <n v="145.11000000000001"/>
    <n v="70.785365853658533"/>
    <b v="1"/>
    <s v="music/rock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x v="1096"/>
    <x v="0"/>
    <x v="0"/>
    <x v="0"/>
    <n v="1388553960"/>
    <n v="1385754986"/>
    <x v="1608"/>
    <d v="2014-01-01T05:26:00"/>
    <n v="32.395532407412247"/>
    <b v="0"/>
    <n v="23"/>
    <n v="101.25"/>
    <n v="52.826086956521742"/>
    <b v="1"/>
    <s v="music/rock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x v="1097"/>
    <x v="0"/>
    <x v="0"/>
    <x v="0"/>
    <n v="1320220800"/>
    <n v="1315612909"/>
    <x v="1609"/>
    <d v="2011-11-02T08:00:00"/>
    <n v="53.332071759265091"/>
    <b v="0"/>
    <n v="4"/>
    <n v="118.33333333333333"/>
    <n v="443.75"/>
    <b v="1"/>
    <s v="music/rock"/>
    <x v="4"/>
    <x v="11"/>
  </r>
  <r>
    <n v="1610"/>
    <s v="So The Story Goes: The New Album by &quot;Just Joe&quot; Altier"/>
    <s v="So The Story Goes is the upcoming album from &quot;Just Joe&quot; Altier."/>
    <n v="2000"/>
    <x v="1098"/>
    <x v="0"/>
    <x v="0"/>
    <x v="0"/>
    <n v="1355609510"/>
    <n v="1353017510"/>
    <x v="1610"/>
    <d v="2012-12-15T22:11:50"/>
    <n v="30"/>
    <b v="0"/>
    <n v="112"/>
    <n v="271.85000000000002"/>
    <n v="48.544642857142854"/>
    <b v="1"/>
    <s v="music/rock"/>
    <x v="4"/>
    <x v="11"/>
  </r>
  <r>
    <n v="1611"/>
    <s v="Skelton-Luns CD/7&quot;             No Big Deal."/>
    <s v="Skelton-Luns CD/7&quot; No Big Deal."/>
    <n v="800"/>
    <x v="1099"/>
    <x v="0"/>
    <x v="0"/>
    <x v="0"/>
    <n v="1370390432"/>
    <n v="1368576032"/>
    <x v="1611"/>
    <d v="2013-06-05T00:00:32"/>
    <n v="21"/>
    <b v="0"/>
    <n v="27"/>
    <n v="125.125"/>
    <n v="37.074074074074076"/>
    <b v="1"/>
    <s v="music/rock"/>
    <x v="4"/>
    <x v="11"/>
  </r>
  <r>
    <n v="1612"/>
    <s v="Join AT THE WAYSIDE For The &quot;Ready...Set...Snow Tour!&quot;"/>
    <s v="Help us achieve our goal to get our van repaired, gassed up, and road-ready for our winter tour!"/>
    <n v="500"/>
    <x v="1100"/>
    <x v="0"/>
    <x v="0"/>
    <x v="0"/>
    <n v="1357160384"/>
    <n v="1354568384"/>
    <x v="1612"/>
    <d v="2013-01-02T20:59:44"/>
    <n v="30"/>
    <b v="0"/>
    <n v="11"/>
    <n v="110.00000000000001"/>
    <n v="50"/>
    <b v="1"/>
    <s v="music/rock"/>
    <x v="4"/>
    <x v="11"/>
  </r>
  <r>
    <n v="1613"/>
    <s v="New  E.P. mastering and recording"/>
    <s v="Ghosts and Paper Hearts are getting ready to release their new EP and we want it to be sent everywhere. Help us out PLEASE!!!!!"/>
    <n v="1000"/>
    <x v="1101"/>
    <x v="0"/>
    <x v="0"/>
    <x v="0"/>
    <n v="1342921202"/>
    <n v="1340329202"/>
    <x v="1613"/>
    <d v="2012-07-22T01:40:02"/>
    <n v="30"/>
    <b v="0"/>
    <n v="26"/>
    <n v="101.49999999999999"/>
    <n v="39.03846153846154"/>
    <b v="1"/>
    <s v="music/rock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x v="1102"/>
    <x v="0"/>
    <x v="0"/>
    <x v="0"/>
    <n v="1407085200"/>
    <n v="1401924769"/>
    <x v="1614"/>
    <d v="2014-08-03T17:00:00"/>
    <n v="59.727210648154141"/>
    <b v="0"/>
    <n v="77"/>
    <n v="102.69999999999999"/>
    <n v="66.688311688311686"/>
    <b v="1"/>
    <s v="music/rock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x v="1103"/>
    <x v="0"/>
    <x v="0"/>
    <x v="0"/>
    <n v="1323742396"/>
    <n v="1319850796"/>
    <x v="1615"/>
    <d v="2011-12-13T02:13:16"/>
    <n v="45.041666666671517"/>
    <b v="0"/>
    <n v="136"/>
    <n v="114.12500000000001"/>
    <n v="67.132352941176464"/>
    <b v="1"/>
    <s v="music/rock"/>
    <x v="4"/>
    <x v="11"/>
  </r>
  <r>
    <n v="1616"/>
    <s v="Aly Jados: the New EP rOckNrOLLa"/>
    <s v="HELP! We don't have much time.....Join Aly Jados in making her new EP a reality before the world ends!!!!"/>
    <n v="10000"/>
    <x v="1104"/>
    <x v="0"/>
    <x v="0"/>
    <x v="0"/>
    <n v="1353621600"/>
    <n v="1350061821"/>
    <x v="1616"/>
    <d v="2012-11-22T22:00:00"/>
    <n v="41.201145833329065"/>
    <b v="0"/>
    <n v="157"/>
    <n v="104.2"/>
    <n v="66.369426751592357"/>
    <b v="1"/>
    <s v="music/rock"/>
    <x v="4"/>
    <x v="11"/>
  </r>
  <r>
    <n v="1617"/>
    <s v="The Coffis Brothers 2nd Album!"/>
    <s v="The Coffis Brothers &amp;The Mountain Men are recording a brand new full length record."/>
    <n v="7000"/>
    <x v="950"/>
    <x v="0"/>
    <x v="0"/>
    <x v="0"/>
    <n v="1383332400"/>
    <n v="1380470188"/>
    <x v="1617"/>
    <d v="2013-11-01T19:00:00"/>
    <n v="33.127453703702486"/>
    <b v="0"/>
    <n v="158"/>
    <n v="145.85714285714286"/>
    <n v="64.620253164556956"/>
    <b v="1"/>
    <s v="music/rock"/>
    <x v="4"/>
    <x v="11"/>
  </r>
  <r>
    <n v="1618"/>
    <s v="Janus Word Album"/>
    <s v="Janus Word combines hard rock with melodic acoustic music for a unique and awesome sound."/>
    <n v="1500"/>
    <x v="1105"/>
    <x v="0"/>
    <x v="0"/>
    <x v="0"/>
    <n v="1362757335"/>
    <n v="1359301335"/>
    <x v="1618"/>
    <d v="2013-03-08T15:42:15"/>
    <n v="40"/>
    <b v="0"/>
    <n v="27"/>
    <n v="105.06666666666666"/>
    <n v="58.370370370370374"/>
    <b v="1"/>
    <s v="music/rock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x v="41"/>
    <x v="0"/>
    <x v="0"/>
    <x v="0"/>
    <n v="1410755286"/>
    <n v="1408940886"/>
    <x v="1619"/>
    <d v="2014-09-15T04:28:06"/>
    <n v="21"/>
    <b v="0"/>
    <n v="23"/>
    <n v="133.33333333333331"/>
    <n v="86.956521739130437"/>
    <b v="1"/>
    <s v="music/rock"/>
    <x v="4"/>
    <x v="11"/>
  </r>
  <r>
    <n v="1620"/>
    <s v="Kickstart my music career with 300 CDs"/>
    <s v="Kickstarting my music career with 300 hard copy CDs of my first release."/>
    <n v="1000"/>
    <x v="932"/>
    <x v="0"/>
    <x v="0"/>
    <x v="0"/>
    <n v="1361606940"/>
    <n v="1361002140"/>
    <x v="1620"/>
    <d v="2013-02-23T08:09:00"/>
    <n v="7"/>
    <b v="0"/>
    <n v="17"/>
    <n v="112.99999999999999"/>
    <n v="66.470588235294116"/>
    <b v="1"/>
    <s v="music/rock"/>
    <x v="4"/>
    <x v="11"/>
  </r>
  <r>
    <n v="1621"/>
    <s v="The First Full Length Fifth Freedom Album"/>
    <s v="Its long over due! Help us fund our debut album! We need all our friends and fans support on this! Lets make it happen!"/>
    <n v="5000"/>
    <x v="1106"/>
    <x v="0"/>
    <x v="0"/>
    <x v="0"/>
    <n v="1338177540"/>
    <n v="1333550015"/>
    <x v="1621"/>
    <d v="2012-05-28T03:59:00"/>
    <n v="53.559317129635019"/>
    <b v="0"/>
    <n v="37"/>
    <n v="121.2"/>
    <n v="163.78378378378378"/>
    <b v="1"/>
    <s v="music/rock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x v="1107"/>
    <x v="0"/>
    <x v="0"/>
    <x v="0"/>
    <n v="1418803140"/>
    <n v="1415343874"/>
    <x v="1622"/>
    <d v="2014-12-17T07:59:00"/>
    <n v="40.037800925929332"/>
    <b v="0"/>
    <n v="65"/>
    <n v="101.72463768115942"/>
    <n v="107.98461538461538"/>
    <b v="1"/>
    <s v="music/rock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x v="1108"/>
    <x v="0"/>
    <x v="1"/>
    <x v="1"/>
    <n v="1377621089"/>
    <n v="1372437089"/>
    <x v="1623"/>
    <d v="2013-08-27T16:31:29"/>
    <n v="60"/>
    <b v="0"/>
    <n v="18"/>
    <n v="101.06666666666666"/>
    <n v="42.111111111111114"/>
    <b v="1"/>
    <s v="music/rock"/>
    <x v="4"/>
    <x v="11"/>
  </r>
  <r>
    <n v="1624"/>
    <s v="Joey De Noble needs YOUR help!"/>
    <s v="Joey De Noble is raising money to help record his latest music, and he wants YOU to be a part of it!"/>
    <n v="1000"/>
    <x v="1109"/>
    <x v="0"/>
    <x v="0"/>
    <x v="0"/>
    <n v="1357721335"/>
    <n v="1354265335"/>
    <x v="1624"/>
    <d v="2013-01-09T08:48:55"/>
    <n v="40"/>
    <b v="0"/>
    <n v="25"/>
    <n v="118"/>
    <n v="47.2"/>
    <b v="1"/>
    <s v="music/rock"/>
    <x v="4"/>
    <x v="11"/>
  </r>
  <r>
    <n v="1625"/>
    <s v="Redemption's New DVD!"/>
    <s v="Progressive metal band Redemption is preparing to film its second live DVD at the Progpower festival in Atlanta, GA in September, 2012."/>
    <n v="7500"/>
    <x v="1110"/>
    <x v="0"/>
    <x v="0"/>
    <x v="0"/>
    <n v="1347382053"/>
    <n v="1344962853"/>
    <x v="1625"/>
    <d v="2012-09-11T16:47:33"/>
    <n v="28"/>
    <b v="0"/>
    <n v="104"/>
    <n v="155.33333333333331"/>
    <n v="112.01923076923077"/>
    <b v="1"/>
    <s v="music/rock"/>
    <x v="4"/>
    <x v="11"/>
  </r>
  <r>
    <n v="1626"/>
    <s v="The Protest's Next Album"/>
    <s v="Help Christian Rock Band &quot;The Protest&quot; fund their new album and further their mission of positively impacting lives."/>
    <n v="8000"/>
    <x v="1111"/>
    <x v="0"/>
    <x v="0"/>
    <x v="0"/>
    <n v="1385932867"/>
    <n v="1383337267"/>
    <x v="1626"/>
    <d v="2013-12-01T21:21:07"/>
    <n v="30.041666666664241"/>
    <b v="0"/>
    <n v="108"/>
    <n v="101.18750000000001"/>
    <n v="74.953703703703709"/>
    <b v="1"/>
    <s v="music/rock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x v="859"/>
    <x v="0"/>
    <x v="0"/>
    <x v="0"/>
    <n v="1353905940"/>
    <n v="1351011489"/>
    <x v="1627"/>
    <d v="2012-11-26T04:59:00"/>
    <n v="33.500590277777519"/>
    <b v="0"/>
    <n v="38"/>
    <n v="117"/>
    <n v="61.578947368421055"/>
    <b v="1"/>
    <s v="music/rock"/>
    <x v="4"/>
    <x v="11"/>
  </r>
  <r>
    <n v="1628"/>
    <s v="&quot;Songs for Tsippora&quot; Byronâ€™s DEBUT EP"/>
    <s v="Original Jewish rock music on human relationships and identity"/>
    <n v="4000"/>
    <x v="1112"/>
    <x v="0"/>
    <x v="0"/>
    <x v="0"/>
    <n v="1403026882"/>
    <n v="1400175682"/>
    <x v="1628"/>
    <d v="2014-06-17T17:41:22"/>
    <n v="33"/>
    <b v="0"/>
    <n v="88"/>
    <n v="100.925"/>
    <n v="45.875"/>
    <b v="1"/>
    <s v="music/rock"/>
    <x v="4"/>
    <x v="11"/>
  </r>
  <r>
    <n v="1629"/>
    <s v="Off The Turnpike | A Loud New Way to Release Loud New Music"/>
    <s v="Help Off The Turnpike release new music, and set fire to everything!"/>
    <n v="6000"/>
    <x v="1113"/>
    <x v="0"/>
    <x v="0"/>
    <x v="0"/>
    <n v="1392929333"/>
    <n v="1389041333"/>
    <x v="1629"/>
    <d v="2014-02-20T20:48:53"/>
    <n v="45"/>
    <b v="0"/>
    <n v="82"/>
    <n v="103.66666666666666"/>
    <n v="75.853658536585371"/>
    <b v="1"/>
    <s v="music/rock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x v="1114"/>
    <x v="0"/>
    <x v="0"/>
    <x v="0"/>
    <n v="1330671540"/>
    <n v="1328040375"/>
    <x v="1630"/>
    <d v="2012-03-02T06:59:00"/>
    <n v="30.453298611115315"/>
    <b v="0"/>
    <n v="126"/>
    <n v="265.25"/>
    <n v="84.206349206349202"/>
    <b v="1"/>
    <s v="music/rock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x v="1115"/>
    <x v="0"/>
    <x v="0"/>
    <x v="0"/>
    <n v="1350074261"/>
    <n v="1347482261"/>
    <x v="1631"/>
    <d v="2012-10-12T20:37:41"/>
    <n v="30"/>
    <b v="0"/>
    <n v="133"/>
    <n v="155.91"/>
    <n v="117.22556390977444"/>
    <b v="1"/>
    <s v="music/rock"/>
    <x v="4"/>
    <x v="11"/>
  </r>
  <r>
    <n v="1632"/>
    <s v="Culprit needs a van!"/>
    <s v="Hey everyone! If you don't already know, we're Culprit, a 4-piece rock band from Los Angeles &amp; we are in dire need of a new tour van!"/>
    <n v="4000"/>
    <x v="1116"/>
    <x v="0"/>
    <x v="0"/>
    <x v="0"/>
    <n v="1316851854"/>
    <n v="1311667854"/>
    <x v="1632"/>
    <d v="2011-09-24T08:10:54"/>
    <n v="60"/>
    <b v="0"/>
    <n v="47"/>
    <n v="101.62500000000001"/>
    <n v="86.489361702127653"/>
    <b v="1"/>
    <s v="music/rock"/>
    <x v="4"/>
    <x v="11"/>
  </r>
  <r>
    <n v="1633"/>
    <s v="ELIZABETH REX"/>
    <s v="We are a four piece rock band that has played shows in and around NYC including Mercury Lounge.  Two of our members are now in LA."/>
    <n v="10000"/>
    <x v="1117"/>
    <x v="0"/>
    <x v="0"/>
    <x v="0"/>
    <n v="1326690000"/>
    <n v="1324329156"/>
    <x v="1633"/>
    <d v="2012-01-16T05:00:00"/>
    <n v="27.324583333334886"/>
    <b v="0"/>
    <n v="58"/>
    <n v="100"/>
    <n v="172.41379310344828"/>
    <b v="1"/>
    <s v="music/rock"/>
    <x v="4"/>
    <x v="11"/>
  </r>
  <r>
    <n v="1634"/>
    <s v="RUBEDO: Debut Full Length Album"/>
    <s v="Recording Debut  Album w/ Producer Ikey Owens from Free Moral Agents/ The Mars Volta"/>
    <n v="2000"/>
    <x v="1118"/>
    <x v="0"/>
    <x v="0"/>
    <x v="0"/>
    <n v="1306994340"/>
    <n v="1303706001"/>
    <x v="1634"/>
    <d v="2011-06-02T05:59:00"/>
    <n v="38.059479166666279"/>
    <b v="0"/>
    <n v="32"/>
    <n v="100.49999999999999"/>
    <n v="62.8125"/>
    <b v="1"/>
    <s v="music/rock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x v="958"/>
    <x v="0"/>
    <x v="0"/>
    <x v="0"/>
    <n v="1468270261"/>
    <n v="1463086261"/>
    <x v="1635"/>
    <d v="2016-07-11T20:51:01"/>
    <n v="60"/>
    <b v="0"/>
    <n v="37"/>
    <n v="125.29999999999998"/>
    <n v="67.729729729729726"/>
    <b v="1"/>
    <s v="music/rock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x v="1119"/>
    <x v="0"/>
    <x v="0"/>
    <x v="0"/>
    <n v="1307851200"/>
    <n v="1304129088"/>
    <x v="1636"/>
    <d v="2011-06-12T04:00:00"/>
    <n v="43.07999999999447"/>
    <b v="0"/>
    <n v="87"/>
    <n v="103.55555555555556"/>
    <n v="53.5632183908046"/>
    <b v="1"/>
    <s v="music/rock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x v="1120"/>
    <x v="0"/>
    <x v="0"/>
    <x v="0"/>
    <n v="1262302740"/>
    <n v="1257444140"/>
    <x v="1637"/>
    <d v="2009-12-31T23:39:00"/>
    <n v="56.233796296299261"/>
    <b v="0"/>
    <n v="15"/>
    <n v="103.8"/>
    <n v="34.6"/>
    <b v="1"/>
    <s v="music/rock"/>
    <x v="4"/>
    <x v="11"/>
  </r>
  <r>
    <n v="1638"/>
    <s v="Avenues EP 2013"/>
    <s v="Avenues will be going in to the studio to record a new EP with Matt Allison!"/>
    <n v="1000"/>
    <x v="1121"/>
    <x v="0"/>
    <x v="0"/>
    <x v="0"/>
    <n v="1362086700"/>
    <n v="1358180968"/>
    <x v="1638"/>
    <d v="2013-02-28T21:25:00"/>
    <n v="45.205231481479132"/>
    <b v="0"/>
    <n v="27"/>
    <n v="105"/>
    <n v="38.888888888888886"/>
    <b v="1"/>
    <s v="music/rock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x v="1122"/>
    <x v="0"/>
    <x v="0"/>
    <x v="0"/>
    <n v="1330789165"/>
    <n v="1328197165"/>
    <x v="1639"/>
    <d v="2012-03-03T15:39:25"/>
    <n v="30"/>
    <b v="0"/>
    <n v="19"/>
    <n v="100"/>
    <n v="94.736842105263165"/>
    <b v="1"/>
    <s v="music/rock"/>
    <x v="4"/>
    <x v="11"/>
  </r>
  <r>
    <n v="1640"/>
    <s v="Lovers and Poets- music video"/>
    <s v="We are a friendly neighborhood electronic pop duo from Los Angeles. We want to shoot a music video for a song from our debut album."/>
    <n v="400"/>
    <x v="1123"/>
    <x v="0"/>
    <x v="0"/>
    <x v="0"/>
    <n v="1280800740"/>
    <n v="1279603955"/>
    <x v="1640"/>
    <d v="2010-08-03T01:59:00"/>
    <n v="13.851678240738693"/>
    <b v="0"/>
    <n v="17"/>
    <n v="169.86"/>
    <n v="39.967058823529413"/>
    <b v="1"/>
    <s v="music/rock"/>
    <x v="4"/>
    <x v="11"/>
  </r>
  <r>
    <n v="1641"/>
    <s v="Tanya Dartson- Run for Your Life music video"/>
    <s v="Music Video For Upbeat and Inspiring Song - Run For Your Life"/>
    <n v="2500"/>
    <x v="535"/>
    <x v="0"/>
    <x v="0"/>
    <x v="0"/>
    <n v="1418998744"/>
    <n v="1416406744"/>
    <x v="1641"/>
    <d v="2014-12-19T14:19:04"/>
    <n v="30"/>
    <b v="0"/>
    <n v="26"/>
    <n v="101.4"/>
    <n v="97.5"/>
    <b v="1"/>
    <s v="music/pop"/>
    <x v="4"/>
    <x v="27"/>
  </r>
  <r>
    <n v="1642"/>
    <s v="Pop Garden Radio Presents: Season 2 CD"/>
    <s v="Pop Garden Radio Presents: The Rock on the Road Tour Season 2 CD. 23 great Pop tracks from independent Pop artists."/>
    <n v="1200"/>
    <x v="647"/>
    <x v="0"/>
    <x v="0"/>
    <x v="0"/>
    <n v="1308011727"/>
    <n v="1306283727"/>
    <x v="1642"/>
    <d v="2011-06-14T00:35:27"/>
    <n v="20"/>
    <b v="0"/>
    <n v="28"/>
    <n v="100"/>
    <n v="42.857142857142854"/>
    <b v="1"/>
    <s v="music/pop"/>
    <x v="4"/>
    <x v="27"/>
  </r>
  <r>
    <n v="1643"/>
    <s v="This Is All Now's Brand New Album!!"/>
    <s v="This Is All Now is putting out a brand new record, and we need YOUR help to do it!"/>
    <n v="5000"/>
    <x v="1124"/>
    <x v="0"/>
    <x v="0"/>
    <x v="0"/>
    <n v="1348516012"/>
    <n v="1345924012"/>
    <x v="1643"/>
    <d v="2012-09-24T19:46:52"/>
    <n v="30"/>
    <b v="0"/>
    <n v="37"/>
    <n v="124.70000000000002"/>
    <n v="168.51351351351352"/>
    <b v="1"/>
    <s v="music/pop"/>
    <x v="4"/>
    <x v="27"/>
  </r>
  <r>
    <n v="1644"/>
    <s v="Kevin Wood - Out Among The Wolves"/>
    <s v="Be a part of helping Singer/Songwriter Kevin Wood bring his 3rd Album &quot;Out Among The Wolves&quot; from the studio to you!"/>
    <n v="10000"/>
    <x v="1125"/>
    <x v="0"/>
    <x v="0"/>
    <x v="0"/>
    <n v="1353551160"/>
    <n v="1348363560"/>
    <x v="1644"/>
    <d v="2012-11-22T02:26:00"/>
    <n v="60.041666666671517"/>
    <b v="0"/>
    <n v="128"/>
    <n v="109.5"/>
    <n v="85.546875"/>
    <b v="1"/>
    <s v="music/pop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x v="1126"/>
    <x v="0"/>
    <x v="0"/>
    <x v="0"/>
    <n v="1379515740"/>
    <n v="1378306140"/>
    <x v="1645"/>
    <d v="2013-09-18T14:49:00"/>
    <n v="14"/>
    <b v="0"/>
    <n v="10"/>
    <n v="110.80000000000001"/>
    <n v="554"/>
    <b v="1"/>
    <s v="music/pop"/>
    <x v="4"/>
    <x v="27"/>
  </r>
  <r>
    <n v="1646"/>
    <s v="MADAM Album"/>
    <s v="Album 3 funds.We have 13 amazing songs ready to go . a fantastic engineer to mix them, James Aparicio(Depeche Mode/Liars.We need you xx"/>
    <n v="2000"/>
    <x v="1127"/>
    <x v="0"/>
    <x v="1"/>
    <x v="1"/>
    <n v="1408039860"/>
    <n v="1405248503"/>
    <x v="1646"/>
    <d v="2014-08-14T18:11:00"/>
    <n v="32.307372685187147"/>
    <b v="0"/>
    <n v="83"/>
    <n v="110.2"/>
    <n v="26.554216867469879"/>
    <b v="1"/>
    <s v="music/pop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x v="1128"/>
    <x v="0"/>
    <x v="0"/>
    <x v="0"/>
    <n v="1339235377"/>
    <n v="1336643377"/>
    <x v="1647"/>
    <d v="2012-06-09T09:49:37"/>
    <n v="30"/>
    <b v="0"/>
    <n v="46"/>
    <n v="104.71999999999998"/>
    <n v="113.82608695652173"/>
    <b v="1"/>
    <s v="music/pop"/>
    <x v="4"/>
    <x v="27"/>
  </r>
  <r>
    <n v="1648"/>
    <s v="Arches - Wide Awake on Vinyl "/>
    <s v="We've finished recording our debut LP &quot;Wide Awake&quot; and would love to have it pressed on vinyl, but we need your help"/>
    <n v="2300"/>
    <x v="1129"/>
    <x v="0"/>
    <x v="0"/>
    <x v="0"/>
    <n v="1300636482"/>
    <n v="1298048082"/>
    <x v="1648"/>
    <d v="2011-03-20T15:54:42"/>
    <n v="29.958333333335759"/>
    <b v="0"/>
    <n v="90"/>
    <n v="125.26086956521738"/>
    <n v="32.011111111111113"/>
    <b v="1"/>
    <s v="music/pop"/>
    <x v="4"/>
    <x v="27"/>
  </r>
  <r>
    <n v="1649"/>
    <s v="Sam Lyons New Album - 2014"/>
    <s v="This is it! The new Sam Lyons album #3. Help me make it happen by pledging today - pre-order the CD and other cool stuff right here."/>
    <n v="3800"/>
    <x v="1130"/>
    <x v="0"/>
    <x v="0"/>
    <x v="0"/>
    <n v="1400862355"/>
    <n v="1396974355"/>
    <x v="1649"/>
    <d v="2014-05-23T16:25:55"/>
    <n v="45"/>
    <b v="0"/>
    <n v="81"/>
    <n v="100.58763157894737"/>
    <n v="47.189259259259259"/>
    <b v="1"/>
    <s v="music/pop"/>
    <x v="4"/>
    <x v="27"/>
  </r>
  <r>
    <n v="1650"/>
    <s v="The Psalm Praise Project, Vol. 2"/>
    <s v="Help me record a CD that uses pop styling to give a fresh sound to ancient wisdom from scripture!"/>
    <n v="2000"/>
    <x v="1131"/>
    <x v="0"/>
    <x v="0"/>
    <x v="0"/>
    <n v="1381314437"/>
    <n v="1378722437"/>
    <x v="1650"/>
    <d v="2013-10-09T10:27:17"/>
    <n v="30"/>
    <b v="0"/>
    <n v="32"/>
    <n v="141.55000000000001"/>
    <n v="88.46875"/>
    <b v="1"/>
    <s v="music/pop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x v="1132"/>
    <x v="0"/>
    <x v="0"/>
    <x v="0"/>
    <n v="1303801140"/>
    <n v="1300916220"/>
    <x v="1651"/>
    <d v="2011-04-26T06:59:00"/>
    <n v="33.390277777783922"/>
    <b v="0"/>
    <n v="20"/>
    <n v="100.75"/>
    <n v="100.75"/>
    <b v="1"/>
    <s v="music/pop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x v="1133"/>
    <x v="0"/>
    <x v="0"/>
    <x v="0"/>
    <n v="1385297393"/>
    <n v="1382701793"/>
    <x v="1652"/>
    <d v="2013-11-24T12:49:53"/>
    <n v="30.041666666664241"/>
    <b v="0"/>
    <n v="70"/>
    <n v="100.66666666666666"/>
    <n v="64.714285714285708"/>
    <b v="1"/>
    <s v="music/pop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x v="1134"/>
    <x v="0"/>
    <x v="0"/>
    <x v="0"/>
    <n v="1303675296"/>
    <n v="1300996896"/>
    <x v="1653"/>
    <d v="2011-04-24T20:01:36"/>
    <n v="31"/>
    <b v="0"/>
    <n v="168"/>
    <n v="174.2304"/>
    <n v="51.854285714285716"/>
    <b v="1"/>
    <s v="music/pop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x v="1135"/>
    <x v="0"/>
    <x v="0"/>
    <x v="0"/>
    <n v="1334784160"/>
    <n v="1332192160"/>
    <x v="1654"/>
    <d v="2012-04-18T21:22:40"/>
    <n v="30"/>
    <b v="0"/>
    <n v="34"/>
    <n v="119.90909090909089"/>
    <n v="38.794117647058826"/>
    <b v="1"/>
    <s v="music/pop"/>
    <x v="4"/>
    <x v="27"/>
  </r>
  <r>
    <n v="1655"/>
    <s v="Meg Porter Debut EP!"/>
    <s v="Berklee College of Music student, Meg Porter needs YOUR help to fund her very first EP!"/>
    <n v="1500"/>
    <x v="1136"/>
    <x v="0"/>
    <x v="0"/>
    <x v="0"/>
    <n v="1333648820"/>
    <n v="1331060420"/>
    <x v="1655"/>
    <d v="2012-04-05T18:00:20"/>
    <n v="29.958333333328483"/>
    <b v="0"/>
    <n v="48"/>
    <n v="142.86666666666667"/>
    <n v="44.645833333333336"/>
    <b v="1"/>
    <s v="music/pop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x v="1137"/>
    <x v="0"/>
    <x v="0"/>
    <x v="0"/>
    <n v="1355437052"/>
    <n v="1352845052"/>
    <x v="1656"/>
    <d v="2012-12-13T22:17:32"/>
    <n v="30"/>
    <b v="0"/>
    <n v="48"/>
    <n v="100.33493333333334"/>
    <n v="156.77333333333334"/>
    <b v="1"/>
    <s v="music/pop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x v="1138"/>
    <x v="0"/>
    <x v="0"/>
    <x v="0"/>
    <n v="1337885168"/>
    <n v="1335293168"/>
    <x v="1657"/>
    <d v="2012-05-24T18:46:08"/>
    <n v="30"/>
    <b v="0"/>
    <n v="221"/>
    <n v="104.93380000000001"/>
    <n v="118.70339366515837"/>
    <b v="1"/>
    <s v="music/pop"/>
    <x v="4"/>
    <x v="27"/>
  </r>
  <r>
    <n v="1658"/>
    <s v="New Amy Rivard album!!!"/>
    <s v="I've had numerous song ideas spinning around in my head for years now, please help me get them out- into a studio and into your homes!"/>
    <n v="6000"/>
    <x v="1139"/>
    <x v="0"/>
    <x v="0"/>
    <x v="0"/>
    <n v="1355840400"/>
    <n v="1352524767"/>
    <x v="1658"/>
    <d v="2012-12-18T14:20:00"/>
    <n v="38.375381944439141"/>
    <b v="0"/>
    <n v="107"/>
    <n v="132.23333333333335"/>
    <n v="74.149532710280369"/>
    <b v="1"/>
    <s v="music/pop"/>
    <x v="4"/>
    <x v="27"/>
  </r>
  <r>
    <n v="1659"/>
    <s v="The Penny Arcade Quartet's Christmas EP"/>
    <s v="The long awaited Christmas EP is in session! We need your help to get it professionally mixed, produced and manufactured."/>
    <n v="500"/>
    <x v="1140"/>
    <x v="0"/>
    <x v="1"/>
    <x v="1"/>
    <n v="1387281600"/>
    <n v="1384811721"/>
    <x v="1659"/>
    <d v="2013-12-17T12:00:00"/>
    <n v="28.586562500000582"/>
    <b v="0"/>
    <n v="45"/>
    <n v="112.79999999999998"/>
    <n v="12.533333333333333"/>
    <b v="1"/>
    <s v="music/pop"/>
    <x v="4"/>
    <x v="27"/>
  </r>
  <r>
    <n v="1660"/>
    <s v="Risotto fragole e champagne"/>
    <s v="Vogliamo realizzare un risotto fragole e champagne e condividerlo con i nostri fan. Faremo il risotto durante un concerto casalingo."/>
    <n v="80"/>
    <x v="1141"/>
    <x v="0"/>
    <x v="13"/>
    <x v="3"/>
    <n v="1462053540"/>
    <n v="1459355950"/>
    <x v="1660"/>
    <d v="2016-04-30T21:59:00"/>
    <n v="31.222106481480296"/>
    <b v="0"/>
    <n v="36"/>
    <n v="1253.75"/>
    <n v="27.861111111111111"/>
    <b v="1"/>
    <s v="music/pop"/>
    <x v="4"/>
    <x v="27"/>
  </r>
  <r>
    <n v="1661"/>
    <s v="Kyana"/>
    <s v="I am excited to present my debut pop project Kyana!_x000a_Piano and vocal sounds embedded in sophisticated, bold arrangements &amp; brisk beats"/>
    <n v="7900"/>
    <x v="1142"/>
    <x v="0"/>
    <x v="15"/>
    <x v="3"/>
    <n v="1453064400"/>
    <n v="1449359831"/>
    <x v="1661"/>
    <d v="2016-01-17T21:00:00"/>
    <n v="42.876956018517376"/>
    <b v="0"/>
    <n v="101"/>
    <n v="102.50632911392405"/>
    <n v="80.178217821782184"/>
    <b v="1"/>
    <s v="music/pop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x v="1143"/>
    <x v="0"/>
    <x v="0"/>
    <x v="0"/>
    <n v="1325310336"/>
    <n v="1320122736"/>
    <x v="1662"/>
    <d v="2011-12-31T05:45:36"/>
    <n v="60.041666666664241"/>
    <b v="0"/>
    <n v="62"/>
    <n v="102.6375"/>
    <n v="132.43548387096774"/>
    <b v="1"/>
    <s v="music/pop"/>
    <x v="4"/>
    <x v="27"/>
  </r>
  <r>
    <n v="1663"/>
    <s v="ghost -- a music video"/>
    <s v="music is as important to the eyes as it is to the ears. help bring ghost to life in front of your eyes."/>
    <n v="1000"/>
    <x v="1144"/>
    <x v="0"/>
    <x v="0"/>
    <x v="0"/>
    <n v="1422750707"/>
    <n v="1420158707"/>
    <x v="1663"/>
    <d v="2015-02-01T00:31:47"/>
    <n v="30"/>
    <b v="0"/>
    <n v="32"/>
    <n v="108"/>
    <n v="33.75"/>
    <b v="1"/>
    <s v="music/pop"/>
    <x v="4"/>
    <x v="27"/>
  </r>
  <r>
    <n v="1664"/>
    <s v="Grace Sings Grace"/>
    <s v="Korean-American Soprano Grace's Debut Album - coming up in June 2012. Come and be part of this exciting project!"/>
    <n v="2500"/>
    <x v="1145"/>
    <x v="0"/>
    <x v="0"/>
    <x v="0"/>
    <n v="1331870340"/>
    <n v="1328033818"/>
    <x v="1664"/>
    <d v="2012-03-16T03:59:00"/>
    <n v="44.404189814820711"/>
    <b v="0"/>
    <n v="89"/>
    <n v="122.40879999999999"/>
    <n v="34.384494382022467"/>
    <b v="1"/>
    <s v="music/pop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x v="1146"/>
    <x v="0"/>
    <x v="0"/>
    <x v="0"/>
    <n v="1298343600"/>
    <n v="1295624113"/>
    <x v="1665"/>
    <d v="2011-02-22T03:00:00"/>
    <n v="31.475543981483497"/>
    <b v="0"/>
    <n v="93"/>
    <n v="119.45714285714286"/>
    <n v="44.956989247311824"/>
    <b v="1"/>
    <s v="music/pop"/>
    <x v="4"/>
    <x v="27"/>
  </r>
  <r>
    <n v="1666"/>
    <s v="Venus On Fire + Extraordinary Producer = Legendary New EP"/>
    <s v="Play a KEY role in Venus On Fire's success - Working with a World Class Producer to make a memorable EP."/>
    <n v="2500"/>
    <x v="1147"/>
    <x v="0"/>
    <x v="0"/>
    <x v="0"/>
    <n v="1364447073"/>
    <n v="1361858673"/>
    <x v="1666"/>
    <d v="2013-03-28T05:04:33"/>
    <n v="29.958333333328483"/>
    <b v="0"/>
    <n v="98"/>
    <n v="160.88"/>
    <n v="41.04081632653061"/>
    <b v="1"/>
    <s v="music/pop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x v="1148"/>
    <x v="0"/>
    <x v="0"/>
    <x v="0"/>
    <n v="1394521140"/>
    <n v="1392169298"/>
    <x v="1667"/>
    <d v="2014-03-11T06:59:00"/>
    <n v="27.220393518524361"/>
    <b v="0"/>
    <n v="82"/>
    <n v="126.85294117647059"/>
    <n v="52.597560975609753"/>
    <b v="1"/>
    <s v="music/pop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x v="1143"/>
    <x v="0"/>
    <x v="0"/>
    <x v="0"/>
    <n v="1322454939"/>
    <n v="1319859339"/>
    <x v="1668"/>
    <d v="2011-11-28T04:35:39"/>
    <n v="30.041666666671517"/>
    <b v="0"/>
    <n v="116"/>
    <n v="102.6375"/>
    <n v="70.784482758620683"/>
    <b v="1"/>
    <s v="music/pop"/>
    <x v="4"/>
    <x v="27"/>
  </r>
  <r>
    <n v="1669"/>
    <s v="Summer Gill 'Stormy Weather' EP"/>
    <s v="Hi guys! I'll be recording a 6-7 song EP this summer and I need your help to make it happen! _x000a_Any support is appreciated!"/>
    <n v="2000"/>
    <x v="1149"/>
    <x v="0"/>
    <x v="0"/>
    <x v="0"/>
    <n v="1464729276"/>
    <n v="1459545276"/>
    <x v="1669"/>
    <d v="2016-05-31T21:14:36"/>
    <n v="60"/>
    <b v="0"/>
    <n v="52"/>
    <n v="139.75"/>
    <n v="53.75"/>
    <b v="1"/>
    <s v="music/pop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x v="772"/>
    <x v="0"/>
    <x v="0"/>
    <x v="0"/>
    <n v="1278302400"/>
    <n v="1273961999"/>
    <x v="1670"/>
    <d v="2010-07-05T04:00:00"/>
    <n v="50.236122685178998"/>
    <b v="0"/>
    <n v="23"/>
    <n v="102.60000000000001"/>
    <n v="44.608695652173914"/>
    <b v="1"/>
    <s v="music/pop"/>
    <x v="4"/>
    <x v="27"/>
  </r>
  <r>
    <n v="1671"/>
    <s v="Luke O'Brien's Kickstarter"/>
    <s v="I am seeking funding in order to help take my music from a hobby to a career."/>
    <n v="2000"/>
    <x v="1150"/>
    <x v="0"/>
    <x v="0"/>
    <x v="0"/>
    <n v="1470056614"/>
    <n v="1467464614"/>
    <x v="1671"/>
    <d v="2016-08-01T13:03:34"/>
    <n v="30"/>
    <b v="0"/>
    <n v="77"/>
    <n v="100.67349999999999"/>
    <n v="26.148961038961041"/>
    <b v="1"/>
    <s v="music/pop"/>
    <x v="4"/>
    <x v="27"/>
  </r>
  <r>
    <n v="1672"/>
    <s v="High Altotude Debut Album"/>
    <s v="Sweet, sweet harmonies from Portland Oregon's premiere high school women's a cappella group."/>
    <n v="1700"/>
    <x v="1151"/>
    <x v="0"/>
    <x v="0"/>
    <x v="0"/>
    <n v="1338824730"/>
    <n v="1336232730"/>
    <x v="1672"/>
    <d v="2012-06-04T15:45:30"/>
    <n v="30"/>
    <b v="0"/>
    <n v="49"/>
    <n v="112.94117647058823"/>
    <n v="39.183673469387756"/>
    <b v="1"/>
    <s v="music/pop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x v="1152"/>
    <x v="0"/>
    <x v="0"/>
    <x v="0"/>
    <n v="1425675892"/>
    <n v="1423083892"/>
    <x v="1673"/>
    <d v="2015-03-06T21:04:52"/>
    <n v="30"/>
    <b v="0"/>
    <n v="59"/>
    <n v="128.09523809523807"/>
    <n v="45.593220338983052"/>
    <b v="1"/>
    <s v="music/pop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x v="413"/>
    <x v="0"/>
    <x v="0"/>
    <x v="0"/>
    <n v="1471503540"/>
    <n v="1468852306"/>
    <x v="1674"/>
    <d v="2016-08-18T06:59:00"/>
    <n v="30.685578703705687"/>
    <b v="0"/>
    <n v="113"/>
    <n v="201.7"/>
    <n v="89.247787610619469"/>
    <b v="1"/>
    <s v="music/pop"/>
    <x v="4"/>
    <x v="27"/>
  </r>
  <r>
    <n v="1675"/>
    <s v="The Great Party's Debut Album!"/>
    <s v="The Great Party is releasing their debut album. Here's your chance to be a part of it!"/>
    <n v="1000"/>
    <x v="1153"/>
    <x v="0"/>
    <x v="0"/>
    <x v="0"/>
    <n v="1318802580"/>
    <n v="1316194540"/>
    <x v="1675"/>
    <d v="2011-10-16T22:03:00"/>
    <n v="30.185648148144537"/>
    <b v="0"/>
    <n v="34"/>
    <n v="137.416"/>
    <n v="40.416470588235299"/>
    <b v="1"/>
    <s v="music/pop"/>
    <x v="4"/>
    <x v="27"/>
  </r>
  <r>
    <n v="1676"/>
    <s v="Bridge 19 CD Release Tour"/>
    <s v="Help fund Bridge 19's tour in support of their first duo record, to be released in May 2012."/>
    <n v="3000"/>
    <x v="1154"/>
    <x v="0"/>
    <x v="0"/>
    <x v="0"/>
    <n v="1334980740"/>
    <n v="1330968347"/>
    <x v="1676"/>
    <d v="2012-04-21T03:59:00"/>
    <n v="46.439733796294604"/>
    <b v="0"/>
    <n v="42"/>
    <n v="115.33333333333333"/>
    <n v="82.38095238095238"/>
    <b v="1"/>
    <s v="music/pop"/>
    <x v="4"/>
    <x v="27"/>
  </r>
  <r>
    <n v="1677"/>
    <s v="Andrius Pojavis new album &quot;Seven&quot;"/>
    <s v="It's time to record my new album. Studio, musicians and arranger are ready, are you coming on this journey with me?"/>
    <n v="6000"/>
    <x v="1155"/>
    <x v="0"/>
    <x v="3"/>
    <x v="3"/>
    <n v="1460786340"/>
    <n v="1455615976"/>
    <x v="1677"/>
    <d v="2016-04-16T05:59:00"/>
    <n v="59.842175925921765"/>
    <b v="0"/>
    <n v="42"/>
    <n v="111.66666666666667"/>
    <n v="159.52380952380952"/>
    <b v="1"/>
    <s v="music/pop"/>
    <x v="4"/>
    <x v="27"/>
  </r>
  <r>
    <n v="1678"/>
    <s v="Cassandra Violet &quot;Beyond the Fray&quot; Music Video"/>
    <s v="Help me make an amazing music video so that I can take my music to the next level and get a manager!"/>
    <n v="1500"/>
    <x v="702"/>
    <x v="0"/>
    <x v="0"/>
    <x v="0"/>
    <n v="1391718671"/>
    <n v="1390509071"/>
    <x v="1678"/>
    <d v="2014-02-06T20:31:11"/>
    <n v="14"/>
    <b v="0"/>
    <n v="49"/>
    <n v="118.39999999999999"/>
    <n v="36.244897959183675"/>
    <b v="1"/>
    <s v="music/pop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x v="98"/>
    <x v="0"/>
    <x v="0"/>
    <x v="0"/>
    <n v="1311298745"/>
    <n v="1309311545"/>
    <x v="1679"/>
    <d v="2011-07-22T01:39:05"/>
    <n v="23"/>
    <b v="0"/>
    <n v="56"/>
    <n v="175"/>
    <n v="62.5"/>
    <b v="1"/>
    <s v="music/pop"/>
    <x v="4"/>
    <x v="27"/>
  </r>
  <r>
    <n v="1680"/>
    <s v="Kick Out a Record"/>
    <s v="Working Musician dilemma #164: how the taxman put Kick the Record 2.0 on hold"/>
    <n v="1000"/>
    <x v="1156"/>
    <x v="0"/>
    <x v="0"/>
    <x v="0"/>
    <n v="1405188667"/>
    <n v="1402596667"/>
    <x v="1680"/>
    <d v="2014-07-12T18:11:07"/>
    <n v="30"/>
    <b v="0"/>
    <n v="25"/>
    <n v="117.5"/>
    <n v="47"/>
    <b v="1"/>
    <s v="music/pop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x v="1157"/>
    <x v="3"/>
    <x v="0"/>
    <x v="0"/>
    <n v="1490752800"/>
    <n v="1486522484"/>
    <x v="1681"/>
    <d v="2017-03-29T02:00:00"/>
    <n v="48.96199074073229"/>
    <b v="0"/>
    <n v="884"/>
    <n v="101.42212307692309"/>
    <n v="74.575090497737563"/>
    <b v="0"/>
    <s v="music/faith"/>
    <x v="4"/>
    <x v="28"/>
  </r>
  <r>
    <n v="1682"/>
    <s v="Looking Up &amp; Holding On CD Project - Christian songwriter"/>
    <s v="Christian singer-wongerwriter searching for funding to record CD of original Christian music."/>
    <n v="6000"/>
    <x v="117"/>
    <x v="3"/>
    <x v="0"/>
    <x v="0"/>
    <n v="1492142860"/>
    <n v="1486962460"/>
    <x v="1682"/>
    <d v="2017-04-14T04:07:40"/>
    <n v="59.958333333328483"/>
    <b v="0"/>
    <n v="0"/>
    <n v="0"/>
    <e v="#DIV/0!"/>
    <b v="0"/>
    <s v="music/faith"/>
    <x v="4"/>
    <x v="28"/>
  </r>
  <r>
    <n v="1683"/>
    <s v="Manman doudou tÃ©moignage d'une mÃ¨re Album"/>
    <s v="Rendre tÃ©moignage de ce que Dieu fait chaque jour pour moi et venir en  aide  aux autres, c'est  mon but."/>
    <n v="3500"/>
    <x v="1158"/>
    <x v="3"/>
    <x v="6"/>
    <x v="3"/>
    <n v="1491590738"/>
    <n v="1489517138"/>
    <x v="1683"/>
    <d v="2017-04-07T18:45:38"/>
    <n v="24"/>
    <b v="0"/>
    <n v="10"/>
    <n v="21.714285714285715"/>
    <n v="76"/>
    <b v="0"/>
    <s v="music/faith"/>
    <x v="4"/>
    <x v="28"/>
  </r>
  <r>
    <n v="1684"/>
    <s v="Goodness &amp; Mercy EP - Marty Mikles"/>
    <s v="New Music from Marty Mikles!  A new EP all about God's Goodness &amp; Mercy."/>
    <n v="8000"/>
    <x v="1159"/>
    <x v="3"/>
    <x v="0"/>
    <x v="0"/>
    <n v="1489775641"/>
    <n v="1487360041"/>
    <x v="1684"/>
    <d v="2017-03-17T18:34:01"/>
    <n v="27.958333333328483"/>
    <b v="0"/>
    <n v="101"/>
    <n v="109.125"/>
    <n v="86.43564356435644"/>
    <b v="0"/>
    <s v="music/faith"/>
    <x v="4"/>
    <x v="28"/>
  </r>
  <r>
    <n v="1685"/>
    <s v="Help Support Brad Dassey's Music"/>
    <s v="My name is Brad Dassey.  I've been composing and making music for 18 years now.  I want to get my music out there even further."/>
    <n v="350"/>
    <x v="175"/>
    <x v="3"/>
    <x v="0"/>
    <x v="0"/>
    <n v="1490331623"/>
    <n v="1487743223"/>
    <x v="1685"/>
    <d v="2017-03-24T05:00:23"/>
    <n v="29.958333333335759"/>
    <b v="0"/>
    <n v="15"/>
    <n v="102.85714285714285"/>
    <n v="24"/>
    <b v="0"/>
    <s v="music/faith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x v="461"/>
    <x v="3"/>
    <x v="5"/>
    <x v="5"/>
    <n v="1493320519"/>
    <n v="1488140119"/>
    <x v="1686"/>
    <d v="2017-04-27T19:15:19"/>
    <n v="59.958333333328483"/>
    <b v="0"/>
    <n v="1"/>
    <n v="0.36"/>
    <n v="18"/>
    <b v="0"/>
    <s v="music/faith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x v="1160"/>
    <x v="3"/>
    <x v="0"/>
    <x v="0"/>
    <n v="1491855300"/>
    <n v="1488935245"/>
    <x v="1687"/>
    <d v="2017-04-10T20:15:00"/>
    <n v="33.796932870369346"/>
    <b v="0"/>
    <n v="39"/>
    <n v="31.25"/>
    <n v="80.128205128205124"/>
    <b v="0"/>
    <s v="music/faith"/>
    <x v="4"/>
    <x v="28"/>
  </r>
  <r>
    <n v="1688"/>
    <s v="Christofer Scott: Dive In EP"/>
    <s v="Professionally recording a worship and contemporary Christian music album that connects to people and connects their heart to God."/>
    <n v="4000"/>
    <x v="1161"/>
    <x v="3"/>
    <x v="0"/>
    <x v="0"/>
    <n v="1491738594"/>
    <n v="1489150194"/>
    <x v="1688"/>
    <d v="2017-04-09T11:49:54"/>
    <n v="29.958333333343035"/>
    <b v="0"/>
    <n v="7"/>
    <n v="44.3"/>
    <n v="253.14285714285714"/>
    <b v="0"/>
    <s v="music/faith"/>
    <x v="4"/>
    <x v="28"/>
  </r>
  <r>
    <n v="1689"/>
    <s v="Fly Away"/>
    <s v="Praising the Living God in the second half of life."/>
    <n v="2400"/>
    <x v="1162"/>
    <x v="3"/>
    <x v="0"/>
    <x v="0"/>
    <n v="1489700230"/>
    <n v="1487111830"/>
    <x v="1689"/>
    <d v="2017-03-16T21:37:10"/>
    <n v="29.958333333335759"/>
    <b v="0"/>
    <n v="14"/>
    <n v="100"/>
    <n v="171.42857142857142"/>
    <b v="0"/>
    <s v="music/faith"/>
    <x v="4"/>
    <x v="28"/>
  </r>
  <r>
    <n v="1690"/>
    <s v="NewKings Album &quot;Rise Up&quot;"/>
    <s v="Our newest project! We are hard at it trying to bring music that uplifts the spirit, and tells a story of life-changing love."/>
    <n v="2500"/>
    <x v="1163"/>
    <x v="3"/>
    <x v="0"/>
    <x v="0"/>
    <n v="1491470442"/>
    <n v="1488882042"/>
    <x v="1690"/>
    <d v="2017-04-06T09:20:42"/>
    <n v="29.958333333328483"/>
    <b v="0"/>
    <n v="11"/>
    <n v="25.4"/>
    <n v="57.727272727272727"/>
    <b v="0"/>
    <s v="music/faith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x v="1164"/>
    <x v="3"/>
    <x v="0"/>
    <x v="0"/>
    <n v="1491181200"/>
    <n v="1488387008"/>
    <x v="1691"/>
    <d v="2017-04-03T01:00:00"/>
    <n v="32.340185185195878"/>
    <b v="0"/>
    <n v="38"/>
    <n v="33.473333333333329"/>
    <n v="264.26315789473682"/>
    <b v="0"/>
    <s v="music/faith"/>
    <x v="4"/>
    <x v="28"/>
  </r>
  <r>
    <n v="1692"/>
    <s v="Get Your Hopes Up"/>
    <s v="After 3 years.....It's time for some new music! Album #2 is in motion and I can't wait to share it with all of you!"/>
    <n v="5000"/>
    <x v="1165"/>
    <x v="3"/>
    <x v="0"/>
    <x v="0"/>
    <n v="1490572740"/>
    <n v="1487734667"/>
    <x v="1692"/>
    <d v="2017-03-26T23:59:00"/>
    <n v="32.848067129627452"/>
    <b v="0"/>
    <n v="15"/>
    <n v="47.8"/>
    <n v="159.33333333333334"/>
    <b v="0"/>
    <s v="music/faith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x v="668"/>
    <x v="3"/>
    <x v="1"/>
    <x v="1"/>
    <n v="1491768000"/>
    <n v="1489097112"/>
    <x v="1693"/>
    <d v="2017-04-09T20:00:00"/>
    <n v="30.913055555545725"/>
    <b v="0"/>
    <n v="8"/>
    <n v="9.3333333333333339"/>
    <n v="35"/>
    <b v="0"/>
    <s v="music/faith"/>
    <x v="4"/>
    <x v="28"/>
  </r>
  <r>
    <n v="1694"/>
    <s v="Thundercreek Studios"/>
    <s v="Hey all I'm building out my Christian Recording studio in a new building. I have the building but lack the funds to build it out!!!"/>
    <n v="10000"/>
    <x v="139"/>
    <x v="3"/>
    <x v="0"/>
    <x v="0"/>
    <n v="1490589360"/>
    <n v="1488038674"/>
    <x v="1694"/>
    <d v="2017-03-27T04:36:00"/>
    <n v="29.521828703698702"/>
    <b v="0"/>
    <n v="1"/>
    <n v="0.05"/>
    <n v="5"/>
    <b v="0"/>
    <s v="music/faith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x v="1166"/>
    <x v="3"/>
    <x v="0"/>
    <x v="0"/>
    <n v="1491786000"/>
    <n v="1488847514"/>
    <x v="1695"/>
    <d v="2017-04-10T01:00:00"/>
    <n v="34.010254629632982"/>
    <b v="0"/>
    <n v="23"/>
    <n v="11.708333333333334"/>
    <n v="61.086956521739133"/>
    <b v="0"/>
    <s v="music/faith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x v="117"/>
    <x v="3"/>
    <x v="0"/>
    <x v="0"/>
    <n v="1491007211"/>
    <n v="1488418811"/>
    <x v="1696"/>
    <d v="2017-04-01T00:40:11"/>
    <n v="29.958333333328483"/>
    <b v="0"/>
    <n v="0"/>
    <n v="0"/>
    <e v="#DIV/0!"/>
    <b v="0"/>
    <s v="music/faith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x v="1167"/>
    <x v="3"/>
    <x v="0"/>
    <x v="0"/>
    <n v="1491781648"/>
    <n v="1489193248"/>
    <x v="1697"/>
    <d v="2017-04-09T23:47:28"/>
    <n v="29.958333333343035"/>
    <b v="0"/>
    <n v="22"/>
    <n v="20.208000000000002"/>
    <n v="114.81818181818181"/>
    <b v="0"/>
    <s v="music/faith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x v="117"/>
    <x v="3"/>
    <x v="0"/>
    <x v="0"/>
    <n v="1490499180"/>
    <n v="1488430760"/>
    <x v="1698"/>
    <d v="2017-03-26T03:33:00"/>
    <n v="23.940046296294895"/>
    <b v="0"/>
    <n v="0"/>
    <n v="0"/>
    <e v="#DIV/0!"/>
    <b v="0"/>
    <s v="music/faith"/>
    <x v="4"/>
    <x v="28"/>
  </r>
  <r>
    <n v="1699"/>
    <s v="THE WORSHIP ALBUM!"/>
    <s v="Friends! Will you help me create a new worship album??! I want this album to give God the worship he deserves and draw people to Him."/>
    <n v="5105"/>
    <x v="1168"/>
    <x v="3"/>
    <x v="0"/>
    <x v="0"/>
    <n v="1491943445"/>
    <n v="1489351445"/>
    <x v="1699"/>
    <d v="2017-04-11T20:44:05"/>
    <n v="30"/>
    <b v="0"/>
    <n v="4"/>
    <n v="4.2311459353574925"/>
    <n v="54"/>
    <b v="0"/>
    <s v="music/faith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x v="1169"/>
    <x v="3"/>
    <x v="0"/>
    <x v="0"/>
    <n v="1491019200"/>
    <n v="1488418990"/>
    <x v="1700"/>
    <d v="2017-04-01T04:00:00"/>
    <n v="30.095023148154723"/>
    <b v="0"/>
    <n v="79"/>
    <n v="26.06"/>
    <n v="65.974683544303801"/>
    <b v="0"/>
    <s v="music/faith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x v="115"/>
    <x v="2"/>
    <x v="0"/>
    <x v="0"/>
    <n v="1421337405"/>
    <n v="1418745405"/>
    <x v="1701"/>
    <d v="2015-01-15T15:56:45"/>
    <n v="30"/>
    <b v="0"/>
    <n v="2"/>
    <n v="0.19801980198019803"/>
    <n v="5"/>
    <b v="0"/>
    <s v="music/faith"/>
    <x v="4"/>
    <x v="28"/>
  </r>
  <r>
    <n v="1702"/>
    <s v="lyndale lewis and new vision prosper cd release"/>
    <s v="I can do all things through christ jesus"/>
    <n v="16500"/>
    <x v="116"/>
    <x v="2"/>
    <x v="0"/>
    <x v="0"/>
    <n v="1427745150"/>
    <n v="1425156750"/>
    <x v="1702"/>
    <d v="2015-03-30T19:52:30"/>
    <n v="29.958333333328483"/>
    <b v="0"/>
    <n v="1"/>
    <n v="6.0606060606060606E-3"/>
    <n v="1"/>
    <b v="0"/>
    <s v="music/faith"/>
    <x v="4"/>
    <x v="28"/>
  </r>
  <r>
    <n v="1703"/>
    <s v="Joy Full Noise!"/>
    <s v="I would love for you to be a part of helping me raise money for music and video production to launch my first Worship album!"/>
    <n v="5000"/>
    <x v="152"/>
    <x v="2"/>
    <x v="0"/>
    <x v="0"/>
    <n v="1441003537"/>
    <n v="1435819537"/>
    <x v="1703"/>
    <d v="2015-08-31T06:45:37"/>
    <n v="60"/>
    <b v="0"/>
    <n v="2"/>
    <n v="1.02"/>
    <n v="25.5"/>
    <b v="0"/>
    <s v="music/faith"/>
    <x v="4"/>
    <x v="28"/>
  </r>
  <r>
    <n v="1704"/>
    <s v="Jericho Down Worship Album"/>
    <s v="We want to record an album of popular praise &amp; worship songs with our own influence and style."/>
    <n v="2000"/>
    <x v="1170"/>
    <x v="2"/>
    <x v="0"/>
    <x v="0"/>
    <n v="1424056873"/>
    <n v="1421464873"/>
    <x v="1704"/>
    <d v="2015-02-16T03:21:13"/>
    <n v="30"/>
    <b v="0"/>
    <n v="11"/>
    <n v="65.100000000000009"/>
    <n v="118.36363636363636"/>
    <b v="0"/>
    <s v="music/faith"/>
    <x v="4"/>
    <x v="28"/>
  </r>
  <r>
    <n v="1705"/>
    <s v="Piano Prayer Album - Russ James"/>
    <s v="An instrumental album that ranges from hymns to contemporary music. All the music is recorded by myself."/>
    <n v="2000"/>
    <x v="117"/>
    <x v="2"/>
    <x v="0"/>
    <x v="0"/>
    <n v="1441814400"/>
    <n v="1440807846"/>
    <x v="1705"/>
    <d v="2015-09-09T16:00:00"/>
    <n v="11.649930555562605"/>
    <b v="0"/>
    <n v="0"/>
    <n v="0"/>
    <e v="#DIV/0!"/>
    <b v="0"/>
    <s v="music/faith"/>
    <x v="4"/>
    <x v="28"/>
  </r>
  <r>
    <n v="1706"/>
    <s v="Gemeinde in Bremen"/>
    <s v="Unsere &quot;Aufgabe&quot; ist es, fÃ¼r Christen da zu sein die keiner Gemeinde angehÃ¶ren. Zudem spielt Lobpreis eine Zentrale Rolle."/>
    <n v="5500"/>
    <x v="117"/>
    <x v="2"/>
    <x v="12"/>
    <x v="3"/>
    <n v="1440314472"/>
    <n v="1435130472"/>
    <x v="1706"/>
    <d v="2015-08-23T07:21:12"/>
    <n v="60"/>
    <b v="0"/>
    <n v="0"/>
    <n v="0"/>
    <e v="#DIV/0!"/>
    <b v="0"/>
    <s v="music/faith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x v="1171"/>
    <x v="2"/>
    <x v="0"/>
    <x v="0"/>
    <n v="1459181895"/>
    <n v="1456593495"/>
    <x v="1707"/>
    <d v="2016-03-28T16:18:15"/>
    <n v="29.958333333335759"/>
    <b v="0"/>
    <n v="9"/>
    <n v="9.74"/>
    <n v="54.111111111111114"/>
    <b v="0"/>
    <s v="music/faith"/>
    <x v="4"/>
    <x v="28"/>
  </r>
  <r>
    <n v="1708"/>
    <s v="Praise: It's what we do"/>
    <s v="A debut album for the New Gate Church's praise team; making a cd filled with original songs from a team of misfits with 1 goal in mind"/>
    <n v="7000"/>
    <x v="117"/>
    <x v="2"/>
    <x v="0"/>
    <x v="0"/>
    <n v="1462135706"/>
    <n v="1458679706"/>
    <x v="1708"/>
    <d v="2016-05-01T20:48:26"/>
    <n v="40"/>
    <b v="0"/>
    <n v="0"/>
    <n v="0"/>
    <e v="#DIV/0!"/>
    <b v="0"/>
    <s v="music/faith"/>
    <x v="4"/>
    <x v="28"/>
  </r>
  <r>
    <n v="1709"/>
    <s v="Psalms"/>
    <s v="A project to set psalms to music. The psalms are taken from the English Standard Version (ESV) of the Bible."/>
    <n v="1750"/>
    <x v="1079"/>
    <x v="2"/>
    <x v="0"/>
    <x v="0"/>
    <n v="1409513940"/>
    <n v="1405949514"/>
    <x v="1709"/>
    <d v="2014-08-31T19:39:00"/>
    <n v="41.254930555558531"/>
    <b v="0"/>
    <n v="4"/>
    <n v="4.8571428571428568"/>
    <n v="21.25"/>
    <b v="0"/>
    <s v="music/faith"/>
    <x v="4"/>
    <x v="28"/>
  </r>
  <r>
    <n v="1710"/>
    <s v="Producing a live album of our upcoming Europe tour"/>
    <s v="We want to create a gospel live album which has never been produced before."/>
    <n v="5000"/>
    <x v="1172"/>
    <x v="2"/>
    <x v="12"/>
    <x v="3"/>
    <n v="1453122000"/>
    <n v="1449151888"/>
    <x v="1710"/>
    <d v="2016-01-18T13:00:00"/>
    <n v="45.950370370381279"/>
    <b v="0"/>
    <n v="1"/>
    <n v="0.67999999999999994"/>
    <n v="34"/>
    <b v="0"/>
    <s v="music/faith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x v="1121"/>
    <x v="2"/>
    <x v="0"/>
    <x v="0"/>
    <n v="1409585434"/>
    <n v="1406907034"/>
    <x v="1711"/>
    <d v="2014-09-01T15:30:34"/>
    <n v="31"/>
    <b v="0"/>
    <n v="2"/>
    <n v="10.5"/>
    <n v="525"/>
    <b v="0"/>
    <s v="music/faith"/>
    <x v="4"/>
    <x v="28"/>
  </r>
  <r>
    <n v="1712"/>
    <s v="Midwest Cowboy Ministries"/>
    <s v="Recording/equipment for MCM - a team of musicians who will help your local musicians to hold your own Cowboy Church with Gospel Music"/>
    <n v="5000"/>
    <x v="117"/>
    <x v="2"/>
    <x v="0"/>
    <x v="0"/>
    <n v="1435701353"/>
    <n v="1430517353"/>
    <x v="1712"/>
    <d v="2015-06-30T21:55:53"/>
    <n v="60"/>
    <b v="0"/>
    <n v="0"/>
    <n v="0"/>
    <e v="#DIV/0!"/>
    <b v="0"/>
    <s v="music/faith"/>
    <x v="4"/>
    <x v="28"/>
  </r>
  <r>
    <n v="1713"/>
    <s v="&quot;UNCOVERED ME&quot;"/>
    <s v="This music project is a compilation to my up-coming book UNCOVERED ME, I need your support to help me go to New York and complete it."/>
    <n v="3000"/>
    <x v="155"/>
    <x v="2"/>
    <x v="0"/>
    <x v="0"/>
    <n v="1412536412"/>
    <n v="1409944412"/>
    <x v="1713"/>
    <d v="2014-10-05T19:13:32"/>
    <n v="30"/>
    <b v="0"/>
    <n v="1"/>
    <n v="1.6666666666666667"/>
    <n v="50"/>
    <b v="0"/>
    <s v="music/faith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x v="1173"/>
    <x v="2"/>
    <x v="0"/>
    <x v="0"/>
    <n v="1430517761"/>
    <n v="1427925761"/>
    <x v="1714"/>
    <d v="2015-05-01T22:02:41"/>
    <n v="30"/>
    <b v="0"/>
    <n v="17"/>
    <n v="7.8680000000000003"/>
    <n v="115.70588235294117"/>
    <b v="0"/>
    <s v="music/faith"/>
    <x v="4"/>
    <x v="28"/>
  </r>
  <r>
    <n v="1715"/>
    <s v="The Heart of a P.K."/>
    <s v="Kimberly Stokes the daughter of Elder Baby Stokes Jr, of Bibleway C.O.G.I.C, is currently working on a EP. She is sharing her heart"/>
    <n v="5000"/>
    <x v="143"/>
    <x v="2"/>
    <x v="0"/>
    <x v="0"/>
    <n v="1427772120"/>
    <n v="1425186785"/>
    <x v="1715"/>
    <d v="2015-03-31T03:22:00"/>
    <n v="29.92285879629344"/>
    <b v="0"/>
    <n v="2"/>
    <n v="0.22"/>
    <n v="5.5"/>
    <b v="0"/>
    <s v="music/faith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x v="403"/>
    <x v="2"/>
    <x v="0"/>
    <x v="0"/>
    <n v="1481295099"/>
    <n v="1477835499"/>
    <x v="1716"/>
    <d v="2016-12-09T14:51:39"/>
    <n v="40.041666666664241"/>
    <b v="0"/>
    <n v="3"/>
    <n v="7.5"/>
    <n v="50"/>
    <b v="0"/>
    <s v="music/faith"/>
    <x v="4"/>
    <x v="28"/>
  </r>
  <r>
    <n v="1717"/>
    <s v="Shift Records A New EP!"/>
    <s v="Our first record created to reach, inspire, and ultimately express the love of Jesus to our generation."/>
    <n v="3265"/>
    <x v="1174"/>
    <x v="2"/>
    <x v="0"/>
    <x v="0"/>
    <n v="1461211200"/>
    <n v="1459467238"/>
    <x v="1717"/>
    <d v="2016-04-21T04:00:00"/>
    <n v="20.184745370381279"/>
    <b v="0"/>
    <n v="41"/>
    <n v="42.725880551301685"/>
    <n v="34.024390243902438"/>
    <b v="0"/>
    <s v="music/faith"/>
    <x v="4"/>
    <x v="28"/>
  </r>
  <r>
    <n v="1718"/>
    <s v="The Prodigal Son"/>
    <s v="A melody for the galaxy."/>
    <n v="35000"/>
    <x v="735"/>
    <x v="2"/>
    <x v="0"/>
    <x v="0"/>
    <n v="1463201940"/>
    <n v="1459435149"/>
    <x v="1718"/>
    <d v="2016-05-14T04:59:00"/>
    <n v="43.597118055557075"/>
    <b v="0"/>
    <n v="2"/>
    <n v="0.2142857142857143"/>
    <n v="37.5"/>
    <b v="0"/>
    <s v="music/faith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x v="428"/>
    <x v="2"/>
    <x v="0"/>
    <x v="0"/>
    <n v="1410958191"/>
    <n v="1408366191"/>
    <x v="1719"/>
    <d v="2014-09-17T12:49:51"/>
    <n v="30"/>
    <b v="0"/>
    <n v="3"/>
    <n v="0.87500000000000011"/>
    <n v="11.666666666666666"/>
    <b v="0"/>
    <s v="music/faith"/>
    <x v="4"/>
    <x v="28"/>
  </r>
  <r>
    <n v="1720"/>
    <s v="Justin &amp; Elly Heckel DEBUT ALBUM!"/>
    <s v="Justin and Elly Heckel just finished recording their Debut Album and need your help to release it to the rest of the World!"/>
    <n v="4000"/>
    <x v="1175"/>
    <x v="2"/>
    <x v="0"/>
    <x v="0"/>
    <n v="1415562471"/>
    <n v="1412966871"/>
    <x v="1720"/>
    <d v="2014-11-09T19:47:51"/>
    <n v="30.041666666664241"/>
    <b v="0"/>
    <n v="8"/>
    <n v="5.625"/>
    <n v="28.125"/>
    <b v="0"/>
    <s v="music/faith"/>
    <x v="4"/>
    <x v="28"/>
  </r>
  <r>
    <n v="1721"/>
    <s v="&quot;HEAVEN'S CALLING&quot;"/>
    <s v="Heavens calling is an album for people all over the world in need of a healing for the soul, positive mindset and total prosperity"/>
    <n v="5000"/>
    <x v="117"/>
    <x v="2"/>
    <x v="0"/>
    <x v="0"/>
    <n v="1449831863"/>
    <n v="1447239863"/>
    <x v="1721"/>
    <d v="2015-12-11T11:04:23"/>
    <n v="30"/>
    <b v="0"/>
    <n v="0"/>
    <n v="0"/>
    <e v="#DIV/0!"/>
    <b v="0"/>
    <s v="music/faith"/>
    <x v="4"/>
    <x v="28"/>
  </r>
  <r>
    <n v="1722"/>
    <s v="Preserving the DC Gospel Stars"/>
    <s v="I am raising money to leave a legacy for the DC Gospel Stars and preserve this art form for music lovers of this style."/>
    <n v="2880"/>
    <x v="116"/>
    <x v="2"/>
    <x v="0"/>
    <x v="0"/>
    <n v="1459642200"/>
    <n v="1456441429"/>
    <x v="1722"/>
    <d v="2016-04-03T00:10:00"/>
    <n v="37.045960648152686"/>
    <b v="0"/>
    <n v="1"/>
    <n v="3.4722222222222224E-2"/>
    <n v="1"/>
    <b v="0"/>
    <s v="music/faith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x v="1084"/>
    <x v="2"/>
    <x v="0"/>
    <x v="0"/>
    <n v="1435730400"/>
    <n v="1430855315"/>
    <x v="1723"/>
    <d v="2015-07-01T06:00:00"/>
    <n v="56.42459490741021"/>
    <b v="0"/>
    <n v="3"/>
    <n v="6.5"/>
    <n v="216.66666666666666"/>
    <b v="0"/>
    <s v="music/faith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x v="428"/>
    <x v="2"/>
    <x v="0"/>
    <x v="0"/>
    <n v="1414707762"/>
    <n v="1412115762"/>
    <x v="1724"/>
    <d v="2014-10-30T22:22:42"/>
    <n v="30"/>
    <b v="0"/>
    <n v="4"/>
    <n v="0.58333333333333337"/>
    <n v="8.75"/>
    <b v="0"/>
    <s v="music/faith"/>
    <x v="4"/>
    <x v="28"/>
  </r>
  <r>
    <n v="1725"/>
    <s v="Unveiled Debut Album"/>
    <s v="Christian band signed to VECA Records to release their debut album in Spring 2015.  This ministry is relying on faith-based donations."/>
    <n v="5500"/>
    <x v="145"/>
    <x v="2"/>
    <x v="0"/>
    <x v="0"/>
    <n v="1408922049"/>
    <n v="1406330049"/>
    <x v="1725"/>
    <d v="2014-08-24T23:14:09"/>
    <n v="30"/>
    <b v="0"/>
    <n v="9"/>
    <n v="10.181818181818182"/>
    <n v="62.222222222222221"/>
    <b v="0"/>
    <s v="music/faith"/>
    <x v="4"/>
    <x v="28"/>
  </r>
  <r>
    <n v="1726"/>
    <s v="&quot;Every Day&quot; CD by Amanda Joy Hall"/>
    <s v="Amanda Joy Hall's sophomore album, &quot;Every Day&quot;. Release expected July 2014"/>
    <n v="6500"/>
    <x v="1176"/>
    <x v="2"/>
    <x v="0"/>
    <x v="0"/>
    <n v="1403906664"/>
    <n v="1401401064"/>
    <x v="1726"/>
    <d v="2014-06-27T22:04:24"/>
    <n v="29"/>
    <b v="0"/>
    <n v="16"/>
    <n v="33.784615384615385"/>
    <n v="137.25"/>
    <b v="0"/>
    <s v="music/faith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x v="116"/>
    <x v="2"/>
    <x v="1"/>
    <x v="1"/>
    <n v="1428231600"/>
    <n v="1423520177"/>
    <x v="1727"/>
    <d v="2015-04-05T11:00:00"/>
    <n v="54.530358796284418"/>
    <b v="0"/>
    <n v="1"/>
    <n v="3.3333333333333333E-2"/>
    <n v="1"/>
    <b v="0"/>
    <s v="music/faith"/>
    <x v="4"/>
    <x v="28"/>
  </r>
  <r>
    <n v="1728"/>
    <s v="With His Presence"/>
    <s v="Be in God's presence through instrumental covers of hymns. Help me build a home studio to freely distribute this album."/>
    <n v="1250"/>
    <x v="1177"/>
    <x v="2"/>
    <x v="0"/>
    <x v="0"/>
    <n v="1445439674"/>
    <n v="1442847674"/>
    <x v="1728"/>
    <d v="2015-10-21T15:01:14"/>
    <n v="30"/>
    <b v="0"/>
    <n v="7"/>
    <n v="68.400000000000006"/>
    <n v="122.14285714285714"/>
    <b v="0"/>
    <s v="music/faith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x v="117"/>
    <x v="2"/>
    <x v="0"/>
    <x v="0"/>
    <n v="1465521306"/>
    <n v="1460337306"/>
    <x v="1729"/>
    <d v="2016-06-10T01:15:06"/>
    <n v="60"/>
    <b v="0"/>
    <n v="0"/>
    <n v="0"/>
    <e v="#DIV/0!"/>
    <b v="0"/>
    <s v="music/faith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x v="117"/>
    <x v="2"/>
    <x v="0"/>
    <x v="0"/>
    <n v="1445738783"/>
    <n v="1443146783"/>
    <x v="1730"/>
    <d v="2015-10-25T02:06:23"/>
    <n v="30"/>
    <b v="0"/>
    <n v="0"/>
    <n v="0"/>
    <e v="#DIV/0!"/>
    <b v="0"/>
    <s v="music/faith"/>
    <x v="4"/>
    <x v="28"/>
  </r>
  <r>
    <n v="1731"/>
    <s v="Sam Cox Band First Christian Tour"/>
    <s v="We are a Christin Worship band looking to midwest tour. God Bless!"/>
    <n v="1000"/>
    <x v="117"/>
    <x v="2"/>
    <x v="0"/>
    <x v="0"/>
    <n v="1434034800"/>
    <n v="1432849552"/>
    <x v="1731"/>
    <d v="2015-06-11T15:00:00"/>
    <n v="13.718148148152977"/>
    <b v="0"/>
    <n v="0"/>
    <n v="0"/>
    <e v="#DIV/0!"/>
    <b v="0"/>
    <s v="music/faith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x v="117"/>
    <x v="2"/>
    <x v="0"/>
    <x v="0"/>
    <n v="1452920400"/>
    <n v="1447777481"/>
    <x v="1732"/>
    <d v="2016-01-16T05:00:00"/>
    <n v="59.524525462955353"/>
    <b v="0"/>
    <n v="0"/>
    <n v="0"/>
    <e v="#DIV/0!"/>
    <b v="0"/>
    <s v="music/faith"/>
    <x v="4"/>
    <x v="28"/>
  </r>
  <r>
    <n v="1733"/>
    <s v="What Faith Is EP/Album"/>
    <s v="I am trying to share the music I am blessed to have written. https://www.johncox4.com or https://reverbnation.com/johncox4"/>
    <n v="10000"/>
    <x v="117"/>
    <x v="2"/>
    <x v="0"/>
    <x v="0"/>
    <n v="1473802200"/>
    <n v="1472746374"/>
    <x v="1733"/>
    <d v="2016-09-13T21:30:00"/>
    <n v="12.22020833332499"/>
    <b v="0"/>
    <n v="0"/>
    <n v="0"/>
    <e v="#DIV/0!"/>
    <b v="0"/>
    <s v="music/faith"/>
    <x v="4"/>
    <x v="28"/>
  </r>
  <r>
    <n v="1734"/>
    <s v="Street Prophet Los CD and new book"/>
    <s v="This is a double venture project. I have finished a new manuscript and currently working on creating a Christian rap CD."/>
    <n v="4500"/>
    <x v="116"/>
    <x v="2"/>
    <x v="0"/>
    <x v="0"/>
    <n v="1431046356"/>
    <n v="1428454356"/>
    <x v="1734"/>
    <d v="2015-05-08T00:52:36"/>
    <n v="30"/>
    <b v="0"/>
    <n v="1"/>
    <n v="2.2222222222222223E-2"/>
    <n v="1"/>
    <b v="0"/>
    <s v="music/faith"/>
    <x v="4"/>
    <x v="28"/>
  </r>
  <r>
    <n v="1735"/>
    <s v="Leo's RainSong Artist program"/>
    <s v="RainSong is letting my buy a discounted guitar. I will use this to offer my talents to the ministry programs I'm a part of."/>
    <n v="1000"/>
    <x v="178"/>
    <x v="2"/>
    <x v="0"/>
    <x v="0"/>
    <n v="1470598345"/>
    <n v="1468006345"/>
    <x v="1735"/>
    <d v="2016-08-07T19:32:25"/>
    <n v="30"/>
    <b v="0"/>
    <n v="2"/>
    <n v="11"/>
    <n v="55"/>
    <b v="0"/>
    <s v="music/faith"/>
    <x v="4"/>
    <x v="28"/>
  </r>
  <r>
    <n v="1736"/>
    <s v="In His Presence"/>
    <s v="A unique meditative album reflecting on the life of Christ, inviting Him into your presence"/>
    <n v="3000"/>
    <x v="1178"/>
    <x v="2"/>
    <x v="0"/>
    <x v="0"/>
    <n v="1447018833"/>
    <n v="1444423233"/>
    <x v="1736"/>
    <d v="2015-11-08T21:40:33"/>
    <n v="30.041666666664241"/>
    <b v="0"/>
    <n v="1"/>
    <n v="0.73333333333333328"/>
    <n v="22"/>
    <b v="0"/>
    <s v="music/faith"/>
    <x v="4"/>
    <x v="28"/>
  </r>
  <r>
    <n v="1737"/>
    <s v="Healing"/>
    <s v="An instrumental project in which all songs are incorporated around the healing power of our God. Used for times of prayer &amp; devotion"/>
    <n v="4000"/>
    <x v="447"/>
    <x v="2"/>
    <x v="0"/>
    <x v="0"/>
    <n v="1437432392"/>
    <n v="1434840392"/>
    <x v="1737"/>
    <d v="2015-07-20T22:46:32"/>
    <n v="30"/>
    <b v="0"/>
    <n v="15"/>
    <n v="21.25"/>
    <n v="56.666666666666664"/>
    <b v="0"/>
    <s v="music/faith"/>
    <x v="4"/>
    <x v="28"/>
  </r>
  <r>
    <n v="1738"/>
    <s v="The Flashing Lights"/>
    <s v="Music that inspires and gives hope for overcoming and change. And it is good music."/>
    <n v="5000"/>
    <x v="170"/>
    <x v="2"/>
    <x v="0"/>
    <x v="0"/>
    <n v="1412283542"/>
    <n v="1409691542"/>
    <x v="1738"/>
    <d v="2014-10-02T20:59:02"/>
    <n v="30"/>
    <b v="0"/>
    <n v="1"/>
    <n v="0.4"/>
    <n v="20"/>
    <b v="0"/>
    <s v="music/faith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x v="116"/>
    <x v="2"/>
    <x v="0"/>
    <x v="0"/>
    <n v="1462391932"/>
    <n v="1457297932"/>
    <x v="1739"/>
    <d v="2016-05-04T19:58:52"/>
    <n v="58.958333333328483"/>
    <b v="0"/>
    <n v="1"/>
    <n v="0.1"/>
    <n v="1"/>
    <b v="0"/>
    <s v="music/faith"/>
    <x v="4"/>
    <x v="28"/>
  </r>
  <r>
    <n v="1740"/>
    <s v="Recording Studio Time"/>
    <s v="I recently recorded a new single. With your help I can return to the studio. Would you like to be part of my next worship project?"/>
    <n v="3000"/>
    <x v="117"/>
    <x v="2"/>
    <x v="0"/>
    <x v="0"/>
    <n v="1437075422"/>
    <n v="1434483422"/>
    <x v="1740"/>
    <d v="2015-07-16T19:37:02"/>
    <n v="30"/>
    <b v="0"/>
    <n v="0"/>
    <n v="0"/>
    <e v="#DIV/0!"/>
    <b v="0"/>
    <s v="music/faith"/>
    <x v="4"/>
    <x v="28"/>
  </r>
  <r>
    <n v="1741"/>
    <s v="Caught off Guard"/>
    <s v="A photo journal documenting my experiences and travels across New Zealand"/>
    <n v="1200"/>
    <x v="414"/>
    <x v="0"/>
    <x v="1"/>
    <x v="1"/>
    <n v="1433948671"/>
    <n v="1430060671"/>
    <x v="1741"/>
    <d v="2015-06-10T15:04:31"/>
    <n v="45"/>
    <b v="0"/>
    <n v="52"/>
    <n v="110.83333333333334"/>
    <n v="25.576923076923077"/>
    <b v="1"/>
    <s v="photography/photobooks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x v="1179"/>
    <x v="0"/>
    <x v="0"/>
    <x v="0"/>
    <n v="1483822800"/>
    <n v="1481058170"/>
    <x v="1742"/>
    <d v="2017-01-07T21:00:00"/>
    <n v="31.99803240741312"/>
    <b v="0"/>
    <n v="34"/>
    <n v="108.74999999999999"/>
    <n v="63.970588235294116"/>
    <b v="1"/>
    <s v="photography/photobooks"/>
    <x v="8"/>
    <x v="20"/>
  </r>
  <r>
    <n v="1743"/>
    <s v="The Fringes Project: Photobook of a Dying Language"/>
    <s v="Visual documentation of the endangered IÃ±upiat language, captured in the form of a printed photography book."/>
    <n v="6000"/>
    <x v="11"/>
    <x v="0"/>
    <x v="0"/>
    <x v="0"/>
    <n v="1472270340"/>
    <n v="1470348775"/>
    <x v="1743"/>
    <d v="2016-08-27T03:59:00"/>
    <n v="22.240335648151813"/>
    <b v="0"/>
    <n v="67"/>
    <n v="100.41666666666667"/>
    <n v="89.925373134328353"/>
    <b v="1"/>
    <s v="photography/photobooks"/>
    <x v="8"/>
    <x v="20"/>
  </r>
  <r>
    <n v="1744"/>
    <s v="Water World"/>
    <s v="This book is the embodiment of my passion for water &amp; photography, which I hope will inspire you to pick up your camera and explore."/>
    <n v="5500"/>
    <x v="1180"/>
    <x v="0"/>
    <x v="1"/>
    <x v="1"/>
    <n v="1425821477"/>
    <n v="1421937077"/>
    <x v="1744"/>
    <d v="2015-03-08T13:31:17"/>
    <n v="44.958333333328483"/>
    <b v="0"/>
    <n v="70"/>
    <n v="118.45454545454545"/>
    <n v="93.071428571428569"/>
    <b v="1"/>
    <s v="photography/photobooks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x v="1181"/>
    <x v="0"/>
    <x v="0"/>
    <x v="0"/>
    <n v="1482372000"/>
    <n v="1479276838"/>
    <x v="1745"/>
    <d v="2016-12-22T02:00:00"/>
    <n v="35.823634259257233"/>
    <b v="0"/>
    <n v="89"/>
    <n v="114.01428571428571"/>
    <n v="89.674157303370791"/>
    <b v="1"/>
    <s v="photography/photobooks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x v="1182"/>
    <x v="0"/>
    <x v="0"/>
    <x v="0"/>
    <n v="1479952800"/>
    <n v="1477368867"/>
    <x v="1746"/>
    <d v="2016-11-24T02:00:00"/>
    <n v="29.906631944439141"/>
    <b v="0"/>
    <n v="107"/>
    <n v="148.10000000000002"/>
    <n v="207.61682242990653"/>
    <b v="1"/>
    <s v="photography/photobooks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x v="1183"/>
    <x v="0"/>
    <x v="1"/>
    <x v="1"/>
    <n v="1447426800"/>
    <n v="1444904830"/>
    <x v="1747"/>
    <d v="2015-11-13T15:00:00"/>
    <n v="29.18946759258688"/>
    <b v="0"/>
    <n v="159"/>
    <n v="104.95555555555556"/>
    <n v="59.408805031446541"/>
    <b v="1"/>
    <s v="photography/photobooks"/>
    <x v="8"/>
    <x v="20"/>
  </r>
  <r>
    <n v="1748"/>
    <s v="So It Is: Vancouver"/>
    <s v="Telling the story of the city through remarkable people who live in Vancouver today."/>
    <n v="50000"/>
    <x v="1184"/>
    <x v="0"/>
    <x v="5"/>
    <x v="5"/>
    <n v="1441234143"/>
    <n v="1438642143"/>
    <x v="1748"/>
    <d v="2015-09-02T22:49:03"/>
    <n v="30"/>
    <b v="0"/>
    <n v="181"/>
    <n v="129.94800000000001"/>
    <n v="358.97237569060775"/>
    <b v="1"/>
    <s v="photography/photobooks"/>
    <x v="8"/>
    <x v="20"/>
  </r>
  <r>
    <n v="1749"/>
    <s v="E FOTOGRAFESCHE RECKBLECK - 367 DEEG AM AUSLAND ASAZ"/>
    <s v="Help me fund the production run of my first book by local Photographer Sandro Ortolani."/>
    <n v="10050"/>
    <x v="1185"/>
    <x v="0"/>
    <x v="19"/>
    <x v="3"/>
    <n v="1488394800"/>
    <n v="1485213921"/>
    <x v="1749"/>
    <d v="2017-03-01T19:00:00"/>
    <n v="36.815729166672099"/>
    <b v="0"/>
    <n v="131"/>
    <n v="123.48756218905473"/>
    <n v="94.736641221374043"/>
    <b v="1"/>
    <s v="photography/photobooks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x v="1186"/>
    <x v="0"/>
    <x v="0"/>
    <x v="0"/>
    <n v="1461096304"/>
    <n v="1458936304"/>
    <x v="1750"/>
    <d v="2016-04-19T20:05:04"/>
    <n v="25"/>
    <b v="0"/>
    <n v="125"/>
    <n v="201.62"/>
    <n v="80.647999999999996"/>
    <b v="1"/>
    <s v="photography/photobooks"/>
    <x v="8"/>
    <x v="20"/>
  </r>
  <r>
    <n v="1751"/>
    <s v="Daily Bread: Stories from Rural Greece"/>
    <s v="Photographs and stories culled from 10 years of road trips through rural Greece"/>
    <n v="10000"/>
    <x v="1187"/>
    <x v="0"/>
    <x v="0"/>
    <x v="0"/>
    <n v="1426787123"/>
    <n v="1424198723"/>
    <x v="1751"/>
    <d v="2015-03-19T17:45:23"/>
    <n v="29.958333333335759"/>
    <b v="0"/>
    <n v="61"/>
    <n v="102.89999999999999"/>
    <n v="168.68852459016392"/>
    <b v="1"/>
    <s v="photography/photobooks"/>
    <x v="8"/>
    <x v="20"/>
  </r>
  <r>
    <n v="1752"/>
    <s v="Adfectus Book"/>
    <s v="A little book of calm, in picture form, that will soothe the soul and un-furrow the brow."/>
    <n v="1200"/>
    <x v="1188"/>
    <x v="0"/>
    <x v="1"/>
    <x v="1"/>
    <n v="1476425082"/>
    <n v="1473833082"/>
    <x v="1752"/>
    <d v="2016-10-14T06:04:42"/>
    <n v="30"/>
    <b v="0"/>
    <n v="90"/>
    <n v="260.16666666666663"/>
    <n v="34.68888888888889"/>
    <b v="1"/>
    <s v="photography/photobooks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x v="1189"/>
    <x v="0"/>
    <x v="8"/>
    <x v="7"/>
    <n v="1458579568"/>
    <n v="1455991168"/>
    <x v="1753"/>
    <d v="2016-03-21T16:59:28"/>
    <n v="29.958333333328483"/>
    <b v="0"/>
    <n v="35"/>
    <n v="108"/>
    <n v="462.85714285714283"/>
    <b v="1"/>
    <s v="photography/photobooks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x v="1190"/>
    <x v="0"/>
    <x v="5"/>
    <x v="5"/>
    <n v="1428091353"/>
    <n v="1425502953"/>
    <x v="1754"/>
    <d v="2015-04-03T20:02:33"/>
    <n v="29.958333333335759"/>
    <b v="0"/>
    <n v="90"/>
    <n v="110.52941176470587"/>
    <n v="104.38888888888889"/>
    <b v="1"/>
    <s v="photography/photobooks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x v="134"/>
    <x v="0"/>
    <x v="0"/>
    <x v="0"/>
    <n v="1444071361"/>
    <n v="1441479361"/>
    <x v="1755"/>
    <d v="2015-10-05T18:56:01"/>
    <n v="30"/>
    <b v="0"/>
    <n v="4"/>
    <n v="120"/>
    <n v="7.5"/>
    <b v="1"/>
    <s v="photography/photobooks"/>
    <x v="8"/>
    <x v="20"/>
  </r>
  <r>
    <n v="1756"/>
    <s v="214: A Photobook of Dallas Hip Hop"/>
    <s v="214 is a photobook about the local hip hop culture in Dallas, Texas between 2012 and 2014 by photographer, Mariah Tyler."/>
    <n v="5500"/>
    <x v="1191"/>
    <x v="0"/>
    <x v="0"/>
    <x v="0"/>
    <n v="1472443269"/>
    <n v="1468987269"/>
    <x v="1756"/>
    <d v="2016-08-29T04:01:09"/>
    <n v="40"/>
    <b v="0"/>
    <n v="120"/>
    <n v="102.82909090909091"/>
    <n v="47.13"/>
    <b v="1"/>
    <s v="photography/photobooks"/>
    <x v="8"/>
    <x v="20"/>
  </r>
  <r>
    <n v="1757"/>
    <s v="The Resurgence of Femininity Photo Thesis"/>
    <s v="I want to create a self published photo art book on the topic of the resurgence of femininity."/>
    <n v="5000"/>
    <x v="1192"/>
    <x v="0"/>
    <x v="0"/>
    <x v="0"/>
    <n v="1485631740"/>
    <n v="1483041083"/>
    <x v="1757"/>
    <d v="2017-01-28T19:29:00"/>
    <n v="29.98445601851563"/>
    <b v="0"/>
    <n v="14"/>
    <n v="115.99999999999999"/>
    <n v="414.28571428571428"/>
    <b v="1"/>
    <s v="photography/photobooks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x v="1193"/>
    <x v="0"/>
    <x v="0"/>
    <x v="0"/>
    <n v="1468536992"/>
    <n v="1463352992"/>
    <x v="1758"/>
    <d v="2016-07-14T22:56:32"/>
    <n v="60"/>
    <b v="0"/>
    <n v="27"/>
    <n v="114.7"/>
    <n v="42.481481481481481"/>
    <b v="1"/>
    <s v="photography/photobooks"/>
    <x v="8"/>
    <x v="20"/>
  </r>
  <r>
    <n v="1759"/>
    <s v="Death Valley"/>
    <s v="Death Valley will be the first photo book of Andi State"/>
    <n v="5000"/>
    <x v="1194"/>
    <x v="0"/>
    <x v="0"/>
    <x v="0"/>
    <n v="1427309629"/>
    <n v="1425585229"/>
    <x v="1759"/>
    <d v="2015-03-25T18:53:49"/>
    <n v="19.958333333328483"/>
    <b v="0"/>
    <n v="49"/>
    <n v="106.60000000000001"/>
    <n v="108.77551020408163"/>
    <b v="1"/>
    <s v="photography/photobooks"/>
    <x v="8"/>
    <x v="20"/>
  </r>
  <r>
    <n v="1760"/>
    <s v="Portraits by Aris Jerome"/>
    <s v="Thank you all so much for your pledges! We reached the goal! To continue supporting or for any questions email arisjerome@gmail.com"/>
    <n v="5000"/>
    <x v="1195"/>
    <x v="0"/>
    <x v="0"/>
    <x v="0"/>
    <n v="1456416513"/>
    <n v="1454688513"/>
    <x v="1760"/>
    <d v="2016-02-25T16:08:33"/>
    <n v="20"/>
    <b v="0"/>
    <n v="102"/>
    <n v="165.44"/>
    <n v="81.098039215686271"/>
    <b v="1"/>
    <s v="photography/photobooks"/>
    <x v="8"/>
    <x v="20"/>
  </r>
  <r>
    <n v="1761"/>
    <s v="I Wanted To See Boobs"/>
    <s v="A hardcover photobook telling the naked truth of a young photographers journey."/>
    <n v="100"/>
    <x v="1196"/>
    <x v="0"/>
    <x v="1"/>
    <x v="1"/>
    <n v="1442065060"/>
    <n v="1437745060"/>
    <x v="1761"/>
    <d v="2015-09-12T13:37:40"/>
    <n v="50"/>
    <b v="0"/>
    <n v="3"/>
    <n v="155"/>
    <n v="51.666666666666664"/>
    <b v="1"/>
    <s v="photography/photobooks"/>
    <x v="8"/>
    <x v="20"/>
  </r>
  <r>
    <n v="1762"/>
    <s v="&quot;The Naked Pixel&quot; Ali Pakele"/>
    <s v="Project rewards $25 gets you 190+ digital images"/>
    <n v="100"/>
    <x v="1197"/>
    <x v="0"/>
    <x v="0"/>
    <x v="0"/>
    <n v="1457739245"/>
    <n v="1455147245"/>
    <x v="1762"/>
    <d v="2016-03-11T23:34:05"/>
    <n v="30"/>
    <b v="0"/>
    <n v="25"/>
    <n v="885"/>
    <n v="35.4"/>
    <b v="1"/>
    <s v="photography/photobooks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x v="1198"/>
    <x v="0"/>
    <x v="0"/>
    <x v="0"/>
    <n v="1477255840"/>
    <n v="1474663840"/>
    <x v="1763"/>
    <d v="2016-10-23T20:50:40"/>
    <n v="30"/>
    <b v="0"/>
    <n v="118"/>
    <n v="101.90833333333333"/>
    <n v="103.63559322033899"/>
    <b v="1"/>
    <s v="photography/photobooks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x v="1199"/>
    <x v="2"/>
    <x v="1"/>
    <x v="1"/>
    <n v="1407065979"/>
    <n v="1404560379"/>
    <x v="1764"/>
    <d v="2014-08-03T11:39:39"/>
    <n v="29"/>
    <b v="1"/>
    <n v="39"/>
    <n v="19.600000000000001"/>
    <n v="55.282051282051285"/>
    <b v="0"/>
    <s v="photography/photobooks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x v="1200"/>
    <x v="2"/>
    <x v="0"/>
    <x v="0"/>
    <n v="1407972712"/>
    <n v="1405380712"/>
    <x v="1765"/>
    <d v="2014-08-13T23:31:52"/>
    <n v="30"/>
    <b v="1"/>
    <n v="103"/>
    <n v="59.467839999999995"/>
    <n v="72.16970873786407"/>
    <b v="0"/>
    <s v="photography/photobooks"/>
    <x v="8"/>
    <x v="20"/>
  </r>
  <r>
    <n v="1766"/>
    <s v="Photographic book on Melbourne's music scene"/>
    <s v="I want to create a beautiful book which documents the Melbourne music scene."/>
    <n v="1500"/>
    <x v="117"/>
    <x v="2"/>
    <x v="2"/>
    <x v="2"/>
    <n v="1408999088"/>
    <n v="1407184688"/>
    <x v="1766"/>
    <d v="2014-08-25T20:38:08"/>
    <n v="21"/>
    <b v="1"/>
    <n v="0"/>
    <n v="0"/>
    <e v="#DIV/0!"/>
    <b v="0"/>
    <s v="photography/photobooks"/>
    <x v="8"/>
    <x v="20"/>
  </r>
  <r>
    <n v="1767"/>
    <s v="OR-GÃ“L-HO -A search for meaning during the World Cup"/>
    <s v="A photographic search for the true meaning of pride for ones country during the World Cup"/>
    <n v="5000"/>
    <x v="1201"/>
    <x v="2"/>
    <x v="0"/>
    <x v="0"/>
    <n v="1407080884"/>
    <n v="1404488884"/>
    <x v="1767"/>
    <d v="2014-08-03T15:48:04"/>
    <n v="30"/>
    <b v="1"/>
    <n v="39"/>
    <n v="45.72"/>
    <n v="58.615384615384613"/>
    <b v="0"/>
    <s v="photography/photobooks"/>
    <x v="8"/>
    <x v="20"/>
  </r>
  <r>
    <n v="1768"/>
    <s v="SWFTTR: Southwest Farm-to-Table Recipes"/>
    <s v="My goal is to create a catalog of farm-to-table recipes with stunning images from restaurants and farms in the southwest."/>
    <n v="5000"/>
    <x v="1202"/>
    <x v="2"/>
    <x v="0"/>
    <x v="0"/>
    <n v="1411824444"/>
    <n v="1406640444"/>
    <x v="1768"/>
    <d v="2014-09-27T13:27:24"/>
    <n v="60"/>
    <b v="1"/>
    <n v="15"/>
    <n v="3.74"/>
    <n v="12.466666666666667"/>
    <b v="0"/>
    <s v="photography/photobooks"/>
    <x v="8"/>
    <x v="20"/>
  </r>
  <r>
    <n v="1769"/>
    <s v="Navajo Textile Project"/>
    <s v="To create a publication, and exhibition documenting the collection of Jamie Ross, longtime collector of Navajo Textiles"/>
    <n v="40000"/>
    <x v="1203"/>
    <x v="2"/>
    <x v="0"/>
    <x v="0"/>
    <n v="1421177959"/>
    <n v="1418585959"/>
    <x v="1769"/>
    <d v="2015-01-13T19:39:19"/>
    <n v="30"/>
    <b v="1"/>
    <n v="22"/>
    <n v="2.7025000000000001"/>
    <n v="49.136363636363633"/>
    <b v="0"/>
    <s v="photography/photobooks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x v="1204"/>
    <x v="2"/>
    <x v="0"/>
    <x v="0"/>
    <n v="1413312194"/>
    <n v="1410288194"/>
    <x v="1770"/>
    <d v="2014-10-14T18:43:14"/>
    <n v="35"/>
    <b v="1"/>
    <n v="92"/>
    <n v="56.51428571428572"/>
    <n v="150.5"/>
    <b v="0"/>
    <s v="photography/photobooks"/>
    <x v="8"/>
    <x v="20"/>
  </r>
  <r>
    <n v="1771"/>
    <s v="&quot;Drakes Folly&quot;"/>
    <s v="Photographic book on the historic oil region of Pennsylvania where Edwin Drake drilled the well that started the modern oil industry."/>
    <n v="4200"/>
    <x v="1032"/>
    <x v="2"/>
    <x v="1"/>
    <x v="1"/>
    <n v="1414107040"/>
    <n v="1411515040"/>
    <x v="1771"/>
    <d v="2014-10-23T23:30:40"/>
    <n v="30"/>
    <b v="1"/>
    <n v="25"/>
    <n v="21.30952380952381"/>
    <n v="35.799999999999997"/>
    <b v="0"/>
    <s v="photography/photobooks"/>
    <x v="8"/>
    <x v="20"/>
  </r>
  <r>
    <n v="1772"/>
    <s v="White Mountain"/>
    <s v="A photobook and a short documentary film telling the story of Holocaust in Northwestern Lithuania"/>
    <n v="5500"/>
    <x v="1205"/>
    <x v="2"/>
    <x v="1"/>
    <x v="1"/>
    <n v="1404666836"/>
    <n v="1399482836"/>
    <x v="1772"/>
    <d v="2014-07-06T17:13:56"/>
    <n v="60"/>
    <b v="1"/>
    <n v="19"/>
    <n v="15.6"/>
    <n v="45.157894736842103"/>
    <b v="0"/>
    <s v="photography/photobooks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x v="1020"/>
    <x v="2"/>
    <x v="0"/>
    <x v="0"/>
    <n v="1421691298"/>
    <n v="1417803298"/>
    <x v="1773"/>
    <d v="2015-01-19T18:14:58"/>
    <n v="45"/>
    <b v="1"/>
    <n v="19"/>
    <n v="6.2566666666666677"/>
    <n v="98.78947368421052"/>
    <b v="0"/>
    <s v="photography/photobooks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x v="1206"/>
    <x v="2"/>
    <x v="0"/>
    <x v="0"/>
    <n v="1417273140"/>
    <n v="1413609292"/>
    <x v="1774"/>
    <d v="2014-11-29T14:59:00"/>
    <n v="42.405648148145701"/>
    <b v="1"/>
    <n v="13"/>
    <n v="45.92"/>
    <n v="88.307692307692307"/>
    <b v="0"/>
    <s v="photography/photobooks"/>
    <x v="8"/>
    <x v="20"/>
  </r>
  <r>
    <n v="1775"/>
    <s v="Muhammad Ali - The Comeback"/>
    <s v="Rarely seen images of Muhammad Ali in his prime as he trained in Miami Beach at the famous 5th Street Gym in the early 70s"/>
    <n v="32500"/>
    <x v="1207"/>
    <x v="2"/>
    <x v="0"/>
    <x v="0"/>
    <n v="1414193160"/>
    <n v="1410305160"/>
    <x v="1775"/>
    <d v="2014-10-24T23:26:00"/>
    <n v="45"/>
    <b v="1"/>
    <n v="124"/>
    <n v="65.101538461538468"/>
    <n v="170.62903225806451"/>
    <b v="0"/>
    <s v="photography/photobooks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x v="400"/>
    <x v="2"/>
    <x v="1"/>
    <x v="1"/>
    <n v="1414623471"/>
    <n v="1411513071"/>
    <x v="1776"/>
    <d v="2014-10-29T22:57:51"/>
    <n v="36"/>
    <b v="1"/>
    <n v="4"/>
    <n v="6.7"/>
    <n v="83.75"/>
    <b v="0"/>
    <s v="photography/photobooks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x v="1208"/>
    <x v="2"/>
    <x v="9"/>
    <x v="3"/>
    <n v="1424421253"/>
    <n v="1421829253"/>
    <x v="1777"/>
    <d v="2015-02-20T08:34:13"/>
    <n v="30"/>
    <b v="1"/>
    <n v="10"/>
    <n v="13.5625"/>
    <n v="65.099999999999994"/>
    <b v="0"/>
    <s v="photography/photobooks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x v="1209"/>
    <x v="2"/>
    <x v="0"/>
    <x v="0"/>
    <n v="1427485395"/>
    <n v="1423600995"/>
    <x v="1778"/>
    <d v="2015-03-27T19:43:15"/>
    <n v="44.958333333343035"/>
    <b v="1"/>
    <n v="15"/>
    <n v="1.9900000000000002"/>
    <n v="66.333333333333329"/>
    <b v="0"/>
    <s v="photography/photobooks"/>
    <x v="8"/>
    <x v="20"/>
  </r>
  <r>
    <n v="1779"/>
    <s v="Ozymandias : a photo book"/>
    <s v="Publication of an award-winning photographic series that explores the endless and beautiful dance between creation and destruction."/>
    <n v="11000"/>
    <x v="1210"/>
    <x v="2"/>
    <x v="0"/>
    <x v="0"/>
    <n v="1472834180"/>
    <n v="1470242180"/>
    <x v="1779"/>
    <d v="2016-09-02T16:36:20"/>
    <n v="30"/>
    <b v="1"/>
    <n v="38"/>
    <n v="36.236363636363642"/>
    <n v="104.89473684210526"/>
    <b v="0"/>
    <s v="photography/photobooks"/>
    <x v="8"/>
    <x v="20"/>
  </r>
  <r>
    <n v="1780"/>
    <s v="Native Nation"/>
    <s v="It is time to recognize and give to the indigenus groups the credit they deserve. It is time to understand where we come from."/>
    <n v="30000"/>
    <x v="1211"/>
    <x v="2"/>
    <x v="0"/>
    <x v="0"/>
    <n v="1467469510"/>
    <n v="1462285510"/>
    <x v="1780"/>
    <d v="2016-07-02T14:25:10"/>
    <n v="60"/>
    <b v="1"/>
    <n v="152"/>
    <n v="39.743333333333339"/>
    <n v="78.440789473684205"/>
    <b v="0"/>
    <s v="photography/photobooks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x v="1212"/>
    <x v="2"/>
    <x v="0"/>
    <x v="0"/>
    <n v="1473950945"/>
    <n v="1471272545"/>
    <x v="1781"/>
    <d v="2016-09-15T14:49:05"/>
    <n v="31"/>
    <b v="1"/>
    <n v="24"/>
    <n v="25.763636363636365"/>
    <n v="59.041666666666664"/>
    <b v="0"/>
    <s v="photography/photobooks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x v="1213"/>
    <x v="2"/>
    <x v="0"/>
    <x v="0"/>
    <n v="1456062489"/>
    <n v="1453211289"/>
    <x v="1782"/>
    <d v="2016-02-21T13:48:09"/>
    <n v="33"/>
    <b v="1"/>
    <n v="76"/>
    <n v="15.491428571428573"/>
    <n v="71.34210526315789"/>
    <b v="0"/>
    <s v="photography/photobooks"/>
    <x v="8"/>
    <x v="20"/>
  </r>
  <r>
    <n v="1783"/>
    <s v="Hues of my Vision"/>
    <s v="My Buddy Spirit and I, Ara, camping full time camera on hand for a bit over nine years. &quot;Hue of my Vision&quot; is our Photo Book."/>
    <n v="40000"/>
    <x v="1214"/>
    <x v="2"/>
    <x v="0"/>
    <x v="0"/>
    <n v="1432248478"/>
    <n v="1429656478"/>
    <x v="1783"/>
    <d v="2015-05-21T22:47:58"/>
    <n v="30"/>
    <b v="1"/>
    <n v="185"/>
    <n v="23.692499999999999"/>
    <n v="51.227027027027027"/>
    <b v="0"/>
    <s v="photography/photobooks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x v="1215"/>
    <x v="2"/>
    <x v="0"/>
    <x v="0"/>
    <n v="1422674700"/>
    <n v="1419954240"/>
    <x v="1784"/>
    <d v="2015-01-31T03:25:00"/>
    <n v="31.486805555556202"/>
    <b v="1"/>
    <n v="33"/>
    <n v="39.76"/>
    <n v="60.242424242424242"/>
    <b v="0"/>
    <s v="photography/photobooks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x v="1216"/>
    <x v="2"/>
    <x v="0"/>
    <x v="0"/>
    <n v="1413417600"/>
    <n v="1410750855"/>
    <x v="1785"/>
    <d v="2014-10-16T00:00:00"/>
    <n v="30.865104166667152"/>
    <b v="1"/>
    <n v="108"/>
    <n v="20.220833333333331"/>
    <n v="44.935185185185183"/>
    <b v="0"/>
    <s v="photography/photobooks"/>
    <x v="8"/>
    <x v="20"/>
  </r>
  <r>
    <n v="1786"/>
    <s v="Observations in 6x6"/>
    <s v="A photo book that shows a timeless trip from Portugal to Sri Lanka in a subjective point of view through an old Hasselblad objective."/>
    <n v="1900"/>
    <x v="1217"/>
    <x v="2"/>
    <x v="9"/>
    <x v="3"/>
    <n v="1418649177"/>
    <n v="1416057177"/>
    <x v="1786"/>
    <d v="2014-12-15T13:12:57"/>
    <n v="30"/>
    <b v="1"/>
    <n v="29"/>
    <n v="47.631578947368418"/>
    <n v="31.206896551724139"/>
    <b v="0"/>
    <s v="photography/photobooks"/>
    <x v="8"/>
    <x v="20"/>
  </r>
  <r>
    <n v="1787"/>
    <s v="Alpamayo to Yerupaja"/>
    <s v="Raising awareness to the effects of global warming through photographs of the high mountains of Peru."/>
    <n v="10000"/>
    <x v="1218"/>
    <x v="2"/>
    <x v="0"/>
    <x v="0"/>
    <n v="1428158637"/>
    <n v="1425570237"/>
    <x v="1787"/>
    <d v="2015-04-04T14:43:57"/>
    <n v="29.958333333335759"/>
    <b v="1"/>
    <n v="24"/>
    <n v="15.329999999999998"/>
    <n v="63.875"/>
    <b v="0"/>
    <s v="photography/photobooks"/>
    <x v="8"/>
    <x v="20"/>
  </r>
  <r>
    <n v="1788"/>
    <s v="Beyond the Pale"/>
    <s v="A photo book celebrating Goths, exploring their lives and giving an insight into what Goth is for them."/>
    <n v="5500"/>
    <x v="382"/>
    <x v="2"/>
    <x v="1"/>
    <x v="1"/>
    <n v="1414795542"/>
    <n v="1412203542"/>
    <x v="1788"/>
    <d v="2014-10-31T22:45:42"/>
    <n v="30"/>
    <b v="1"/>
    <n v="4"/>
    <n v="1.3818181818181818"/>
    <n v="19"/>
    <b v="0"/>
    <s v="photography/photobooks"/>
    <x v="8"/>
    <x v="20"/>
  </r>
  <r>
    <n v="1789"/>
    <s v="Paintball: Beyond The Paint"/>
    <s v="I want to create a portfolio to show all the aspects of the adrenaline filled game of paintball. Focusing on tournament players"/>
    <n v="8000"/>
    <x v="130"/>
    <x v="2"/>
    <x v="0"/>
    <x v="0"/>
    <n v="1421042403"/>
    <n v="1415858403"/>
    <x v="1789"/>
    <d v="2015-01-12T06:00:03"/>
    <n v="60"/>
    <b v="1"/>
    <n v="4"/>
    <n v="0.5"/>
    <n v="10"/>
    <b v="0"/>
    <s v="photography/photobooks"/>
    <x v="8"/>
    <x v="20"/>
  </r>
  <r>
    <n v="1790"/>
    <s v="Return to Relevance: The Scott Hyde Archive"/>
    <s v="70 years of incredible photography sits patiently in old film sheet boxes, waiting for a return to relevance."/>
    <n v="33000"/>
    <x v="1219"/>
    <x v="2"/>
    <x v="0"/>
    <x v="0"/>
    <n v="1423152678"/>
    <n v="1420560678"/>
    <x v="1790"/>
    <d v="2015-02-05T16:11:18"/>
    <n v="30"/>
    <b v="1"/>
    <n v="15"/>
    <n v="4.957575757575758"/>
    <n v="109.06666666666666"/>
    <b v="0"/>
    <s v="photography/photobooks"/>
    <x v="8"/>
    <x v="20"/>
  </r>
  <r>
    <n v="1791"/>
    <s v="disCover: Napoli"/>
    <s v="For the love of street photography and the beauty of traditional cultures in southern Italy."/>
    <n v="3000"/>
    <x v="1220"/>
    <x v="2"/>
    <x v="1"/>
    <x v="1"/>
    <n v="1422553565"/>
    <n v="1417369565"/>
    <x v="1791"/>
    <d v="2015-01-29T17:46:05"/>
    <n v="60"/>
    <b v="1"/>
    <n v="4"/>
    <n v="3.5666666666666664"/>
    <n v="26.75"/>
    <b v="0"/>
    <s v="photography/photobooks"/>
    <x v="8"/>
    <x v="20"/>
  </r>
  <r>
    <n v="1792"/>
    <s v="Bensinger's: Photographs by Helaine Garren"/>
    <s v="In 1970 Helaine Garren shot a series of images at Bensingerâ€™s Pool Hall in Chicago, Illinois."/>
    <n v="25000"/>
    <x v="1221"/>
    <x v="2"/>
    <x v="0"/>
    <x v="0"/>
    <n v="1439189940"/>
    <n v="1435970682"/>
    <x v="1792"/>
    <d v="2015-08-10T06:59:00"/>
    <n v="37.259930555563187"/>
    <b v="1"/>
    <n v="139"/>
    <n v="61.124000000000002"/>
    <n v="109.93525179856115"/>
    <b v="0"/>
    <s v="photography/photobooks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x v="130"/>
    <x v="2"/>
    <x v="2"/>
    <x v="2"/>
    <n v="1417127040"/>
    <n v="1414531440"/>
    <x v="1793"/>
    <d v="2014-11-27T22:24:00"/>
    <n v="30.041666666664241"/>
    <b v="1"/>
    <n v="2"/>
    <n v="1.3333333333333335"/>
    <n v="20"/>
    <b v="0"/>
    <s v="photography/photobooks"/>
    <x v="8"/>
    <x v="20"/>
  </r>
  <r>
    <n v="1794"/>
    <s v="Venus as Men"/>
    <s v="&quot;Venus as Menâ€ is a book about beauty of masculine nude. Is a reflection about men as a sensitive and sensual being and gender equity."/>
    <n v="9000"/>
    <x v="1222"/>
    <x v="2"/>
    <x v="0"/>
    <x v="0"/>
    <n v="1423660422"/>
    <n v="1420636422"/>
    <x v="1794"/>
    <d v="2015-02-11T13:13:42"/>
    <n v="35"/>
    <b v="1"/>
    <n v="18"/>
    <n v="11.077777777777778"/>
    <n v="55.388888888888886"/>
    <b v="0"/>
    <s v="photography/photobooks"/>
    <x v="8"/>
    <x v="20"/>
  </r>
  <r>
    <n v="1795"/>
    <s v="THE AFGHANS - A Photo Book"/>
    <s v="A photography book documenting the impact of the ISAF mission on the Afghan people of Mazar-e Sharif."/>
    <n v="28000"/>
    <x v="1223"/>
    <x v="2"/>
    <x v="12"/>
    <x v="3"/>
    <n v="1476460800"/>
    <n v="1473922541"/>
    <x v="1795"/>
    <d v="2016-10-14T16:00:00"/>
    <n v="29.377997685194714"/>
    <b v="1"/>
    <n v="81"/>
    <n v="38.735714285714288"/>
    <n v="133.90123456790124"/>
    <b v="0"/>
    <s v="photography/photobooks"/>
    <x v="8"/>
    <x v="20"/>
  </r>
  <r>
    <n v="1796"/>
    <s v="Kenema"/>
    <s v="Kenema is a stunning portrait photography book by British Photographer, Peter Dibdin, capturing community life in Kenema, Sierra Leone."/>
    <n v="19000"/>
    <x v="1224"/>
    <x v="2"/>
    <x v="1"/>
    <x v="1"/>
    <n v="1469356366"/>
    <n v="1464172366"/>
    <x v="1796"/>
    <d v="2016-07-24T10:32:46"/>
    <n v="60"/>
    <b v="1"/>
    <n v="86"/>
    <n v="22.05263157894737"/>
    <n v="48.720930232558139"/>
    <b v="0"/>
    <s v="photography/photobooks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x v="1225"/>
    <x v="2"/>
    <x v="0"/>
    <x v="0"/>
    <n v="1481809189"/>
    <n v="1479217189"/>
    <x v="1797"/>
    <d v="2016-12-15T13:39:49"/>
    <n v="30"/>
    <b v="1"/>
    <n v="140"/>
    <n v="67.55"/>
    <n v="48.25"/>
    <b v="0"/>
    <s v="photography/photobooks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x v="1226"/>
    <x v="2"/>
    <x v="0"/>
    <x v="0"/>
    <n v="1454572233"/>
    <n v="1449388233"/>
    <x v="1798"/>
    <d v="2016-02-04T07:50:33"/>
    <n v="60"/>
    <b v="1"/>
    <n v="37"/>
    <n v="13.637499999999999"/>
    <n v="58.972972972972975"/>
    <b v="0"/>
    <s v="photography/photobooks"/>
    <x v="8"/>
    <x v="20"/>
  </r>
  <r>
    <n v="1799"/>
    <s v="The UnDiscovered Image"/>
    <s v="The UnDiscovered Image, a monthly publication dedicated to photographers."/>
    <n v="4000"/>
    <x v="1227"/>
    <x v="2"/>
    <x v="1"/>
    <x v="1"/>
    <n v="1415740408"/>
    <n v="1414008808"/>
    <x v="1799"/>
    <d v="2014-11-11T21:13:28"/>
    <n v="20.041666666671517"/>
    <b v="1"/>
    <n v="6"/>
    <n v="1.7457500000000001"/>
    <n v="11.638333333333334"/>
    <b v="0"/>
    <s v="photography/photobooks"/>
    <x v="8"/>
    <x v="20"/>
  </r>
  <r>
    <n v="1800"/>
    <s v="The Sikh Project Book"/>
    <s v="Shot over 3 years in the U.K &amp; U.S, and featured in press worldwide, we need your help to back the highly anticipated Sikh Project book"/>
    <n v="46260"/>
    <x v="1228"/>
    <x v="2"/>
    <x v="1"/>
    <x v="1"/>
    <n v="1476109970"/>
    <n v="1473517970"/>
    <x v="1800"/>
    <d v="2016-10-10T14:32:50"/>
    <n v="30"/>
    <b v="1"/>
    <n v="113"/>
    <n v="20.44963251188932"/>
    <n v="83.716814159292042"/>
    <b v="0"/>
    <s v="photography/photobooks"/>
    <x v="8"/>
    <x v="20"/>
  </r>
  <r>
    <n v="1801"/>
    <s v="Come, Bring, Punish"/>
    <s v="Get involved in Come, Bring, Punish, a new photo book by Ewen Spencer, documenting the European Ballroom scene and the life around it"/>
    <n v="17000"/>
    <x v="1229"/>
    <x v="2"/>
    <x v="1"/>
    <x v="1"/>
    <n v="1450181400"/>
    <n v="1447429868"/>
    <x v="1801"/>
    <d v="2015-12-15T12:10:00"/>
    <n v="31.846435185187147"/>
    <b v="1"/>
    <n v="37"/>
    <n v="13.852941176470587"/>
    <n v="63.648648648648646"/>
    <b v="0"/>
    <s v="photography/photobooks"/>
    <x v="8"/>
    <x v="20"/>
  </r>
  <r>
    <n v="1802"/>
    <s v="Out Of The Dark"/>
    <s v="Inner Darkness turned into a photobook. Personal work i shot during my recovery...in Berlin."/>
    <n v="3500"/>
    <x v="1230"/>
    <x v="2"/>
    <x v="12"/>
    <x v="3"/>
    <n v="1435442340"/>
    <n v="1433416830"/>
    <x v="1802"/>
    <d v="2015-06-27T21:59:00"/>
    <n v="23.443402777775191"/>
    <b v="1"/>
    <n v="18"/>
    <n v="48.485714285714288"/>
    <n v="94.277777777777771"/>
    <b v="0"/>
    <s v="photography/photobooks"/>
    <x v="8"/>
    <x v="20"/>
  </r>
  <r>
    <n v="1803"/>
    <s v="On the Verge, the book."/>
    <s v="Photographs capture fleeting experiences, where childhood is our past and adulthood is our future. In between. On the verge."/>
    <n v="17500"/>
    <x v="1231"/>
    <x v="2"/>
    <x v="0"/>
    <x v="0"/>
    <n v="1423878182"/>
    <n v="1421199782"/>
    <x v="1803"/>
    <d v="2015-02-14T01:43:02"/>
    <n v="31"/>
    <b v="1"/>
    <n v="75"/>
    <n v="30.8"/>
    <n v="71.86666666666666"/>
    <b v="0"/>
    <s v="photography/photobooks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x v="1232"/>
    <x v="2"/>
    <x v="0"/>
    <x v="0"/>
    <n v="1447521404"/>
    <n v="1444061804"/>
    <x v="1804"/>
    <d v="2015-11-14T17:16:44"/>
    <n v="40.041666666671517"/>
    <b v="1"/>
    <n v="52"/>
    <n v="35.174193548387095"/>
    <n v="104.84615384615384"/>
    <b v="0"/>
    <s v="photography/photobooks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x v="1233"/>
    <x v="2"/>
    <x v="12"/>
    <x v="3"/>
    <n v="1443808800"/>
    <n v="1441048658"/>
    <x v="1805"/>
    <d v="2015-10-02T18:00:00"/>
    <n v="31.946087962962338"/>
    <b v="1"/>
    <n v="122"/>
    <n v="36.404444444444444"/>
    <n v="67.139344262295083"/>
    <b v="0"/>
    <s v="photography/photobooks"/>
    <x v="8"/>
    <x v="20"/>
  </r>
  <r>
    <n v="1806"/>
    <s v="American Presidents Naked"/>
    <s v="Join me in publishing an amazing and unprecedented book with full frontal photopraphs of 8 American Presidents Naked"/>
    <n v="20000"/>
    <x v="1234"/>
    <x v="2"/>
    <x v="1"/>
    <x v="1"/>
    <n v="1412090349"/>
    <n v="1409066349"/>
    <x v="1806"/>
    <d v="2014-09-30T15:19:09"/>
    <n v="35"/>
    <b v="1"/>
    <n v="8"/>
    <n v="2.9550000000000001"/>
    <n v="73.875"/>
    <b v="0"/>
    <s v="photography/photobooks"/>
    <x v="8"/>
    <x v="20"/>
  </r>
  <r>
    <n v="1807"/>
    <s v="Anywhere but Here"/>
    <s v="I want to explore alternative cultures and lifestyles in America."/>
    <n v="5000"/>
    <x v="503"/>
    <x v="2"/>
    <x v="0"/>
    <x v="0"/>
    <n v="1411868313"/>
    <n v="1409276313"/>
    <x v="1807"/>
    <d v="2014-09-28T01:38:33"/>
    <n v="30"/>
    <b v="1"/>
    <n v="8"/>
    <n v="11.06"/>
    <n v="69.125"/>
    <b v="0"/>
    <s v="photography/photobooks"/>
    <x v="8"/>
    <x v="20"/>
  </r>
  <r>
    <n v="1808"/>
    <s v="An Iranian Journey"/>
    <s v="An Iranian Journey exposes the duality of life in modern Iran where youth navigate a thicket of Islamic laws and customs to live freely"/>
    <n v="28000"/>
    <x v="1235"/>
    <x v="2"/>
    <x v="0"/>
    <x v="0"/>
    <n v="1486830030"/>
    <n v="1483806030"/>
    <x v="1808"/>
    <d v="2017-02-11T16:20:30"/>
    <n v="35"/>
    <b v="1"/>
    <n v="96"/>
    <n v="41.407142857142858"/>
    <n v="120.77083333333333"/>
    <b v="0"/>
    <s v="photography/photobooks"/>
    <x v="8"/>
    <x v="20"/>
  </r>
  <r>
    <n v="1809"/>
    <s v="Hamilton: A Different Perspective"/>
    <s v="A stunning photo book highlighting the visual diversity of the City of Hamilton and showcasing it in a new light."/>
    <n v="3500"/>
    <x v="163"/>
    <x v="2"/>
    <x v="5"/>
    <x v="5"/>
    <n v="1425246439"/>
    <n v="1422222439"/>
    <x v="1809"/>
    <d v="2015-03-01T21:47:19"/>
    <n v="35"/>
    <b v="1"/>
    <n v="9"/>
    <n v="10.857142857142858"/>
    <n v="42.222222222222221"/>
    <b v="0"/>
    <s v="photography/photobooks"/>
    <x v="8"/>
    <x v="20"/>
  </r>
  <r>
    <n v="1810"/>
    <s v="Film Speed"/>
    <s v="Film Speed is a series of Zines focusing on architecture shot completely on 35 and 120mm film."/>
    <n v="450"/>
    <x v="493"/>
    <x v="2"/>
    <x v="0"/>
    <x v="0"/>
    <n v="1408657826"/>
    <n v="1407621026"/>
    <x v="1810"/>
    <d v="2014-08-21T21:50:26"/>
    <n v="12"/>
    <b v="0"/>
    <n v="2"/>
    <n v="3.3333333333333335"/>
    <n v="7.5"/>
    <b v="0"/>
    <s v="photography/photobooks"/>
    <x v="8"/>
    <x v="20"/>
  </r>
  <r>
    <n v="1811"/>
    <s v="The Year of Sunsets"/>
    <s v="A collection of 365 color photographs of sunsets in 2014, beautifully presented in a hardcover book."/>
    <n v="54000"/>
    <x v="130"/>
    <x v="2"/>
    <x v="0"/>
    <x v="0"/>
    <n v="1414123200"/>
    <n v="1408962270"/>
    <x v="1811"/>
    <d v="2014-10-24T04:00:00"/>
    <n v="59.732986111106584"/>
    <b v="0"/>
    <n v="26"/>
    <n v="7.407407407407407E-2"/>
    <n v="1.5384615384615385"/>
    <b v="0"/>
    <s v="photography/photobooks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x v="1236"/>
    <x v="2"/>
    <x v="1"/>
    <x v="1"/>
    <n v="1467531536"/>
    <n v="1464939536"/>
    <x v="1812"/>
    <d v="2016-07-03T07:38:56"/>
    <n v="30"/>
    <b v="0"/>
    <n v="23"/>
    <n v="13.307692307692307"/>
    <n v="37.608695652173914"/>
    <b v="0"/>
    <s v="photography/photobooks"/>
    <x v="8"/>
    <x v="20"/>
  </r>
  <r>
    <n v="1813"/>
    <s v="Libya : The Lost Days"/>
    <s v="This project aims to document, Libyan photographic history; through both print and artisan mediums ."/>
    <n v="8750"/>
    <x v="117"/>
    <x v="2"/>
    <x v="1"/>
    <x v="1"/>
    <n v="1407532812"/>
    <n v="1404940812"/>
    <x v="1813"/>
    <d v="2014-08-08T21:20:12"/>
    <n v="30"/>
    <b v="0"/>
    <n v="0"/>
    <n v="0"/>
    <e v="#DIV/0!"/>
    <b v="0"/>
    <s v="photography/photobooks"/>
    <x v="8"/>
    <x v="20"/>
  </r>
  <r>
    <n v="1814"/>
    <s v="My Favourite Colour Was Yellow"/>
    <s v="A self published photo book documenting the overwhelming presence of the colour pink, in young girls lives here in the UK."/>
    <n v="12000"/>
    <x v="1237"/>
    <x v="2"/>
    <x v="1"/>
    <x v="1"/>
    <n v="1425108736"/>
    <n v="1422516736"/>
    <x v="1814"/>
    <d v="2015-02-28T07:32:16"/>
    <n v="30"/>
    <b v="0"/>
    <n v="140"/>
    <n v="49.183333333333337"/>
    <n v="42.157142857142858"/>
    <b v="0"/>
    <s v="photography/photobooks"/>
    <x v="8"/>
    <x v="20"/>
  </r>
  <r>
    <n v="1815"/>
    <s v="Texas to Florida"/>
    <s v="Photographic roadtrip from Dallas/Ft Worth, Texas to Florida's beaches. A summer photography roadtrip project to include 5 states."/>
    <n v="3000"/>
    <x v="117"/>
    <x v="2"/>
    <x v="0"/>
    <x v="0"/>
    <n v="1435787137"/>
    <n v="1434577537"/>
    <x v="1815"/>
    <d v="2015-07-01T21:45:37"/>
    <n v="14"/>
    <b v="0"/>
    <n v="0"/>
    <n v="0"/>
    <e v="#DIV/0!"/>
    <b v="0"/>
    <s v="photography/photobooks"/>
    <x v="8"/>
    <x v="20"/>
  </r>
  <r>
    <n v="1816"/>
    <s v="Moments of Passion"/>
    <s v="A unique Photographic Book Project about the Passionate Moments and Strong Emotions that lie within Karate"/>
    <n v="25000"/>
    <x v="1238"/>
    <x v="2"/>
    <x v="16"/>
    <x v="11"/>
    <n v="1469473200"/>
    <n v="1467061303"/>
    <x v="1816"/>
    <d v="2016-07-25T19:00:00"/>
    <n v="27.915474537046975"/>
    <b v="0"/>
    <n v="6"/>
    <n v="2.036"/>
    <n v="84.833333333333329"/>
    <b v="0"/>
    <s v="photography/photobooks"/>
    <x v="8"/>
    <x v="20"/>
  </r>
  <r>
    <n v="1817"/>
    <s v="Through the Lens of Jerry Gustafson"/>
    <s v="Hundreds of breathtaking rodeo photographs collected in a beautiful coffee table book."/>
    <n v="18000"/>
    <x v="1239"/>
    <x v="2"/>
    <x v="0"/>
    <x v="0"/>
    <n v="1485759540"/>
    <n v="1480607607"/>
    <x v="1817"/>
    <d v="2017-01-30T06:59:00"/>
    <n v="59.628854166672681"/>
    <b v="0"/>
    <n v="100"/>
    <n v="52.327777777777776"/>
    <n v="94.19"/>
    <b v="0"/>
    <s v="photography/photobooks"/>
    <x v="8"/>
    <x v="20"/>
  </r>
  <r>
    <n v="1818"/>
    <s v="Give Me Your Goofy-ist"/>
    <s v="We are all different, this is a way to honor and celebrate the authenticity in being different."/>
    <n v="15000"/>
    <x v="117"/>
    <x v="2"/>
    <x v="0"/>
    <x v="0"/>
    <n v="1428035850"/>
    <n v="1425447450"/>
    <x v="1818"/>
    <d v="2015-04-03T04:37:30"/>
    <n v="29.958333333328483"/>
    <b v="0"/>
    <n v="0"/>
    <n v="0"/>
    <e v="#DIV/0!"/>
    <b v="0"/>
    <s v="photography/photobooks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x v="379"/>
    <x v="2"/>
    <x v="0"/>
    <x v="0"/>
    <n v="1406743396"/>
    <n v="1404151396"/>
    <x v="1819"/>
    <d v="2014-07-30T18:03:16"/>
    <n v="30"/>
    <b v="0"/>
    <n v="4"/>
    <n v="2.083333333333333"/>
    <n v="6.25"/>
    <b v="0"/>
    <s v="photography/photobooks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x v="1240"/>
    <x v="2"/>
    <x v="0"/>
    <x v="0"/>
    <n v="1427850090"/>
    <n v="1425261690"/>
    <x v="1820"/>
    <d v="2015-04-01T01:01:30"/>
    <n v="29.958333333328483"/>
    <b v="0"/>
    <n v="8"/>
    <n v="6.565384615384616"/>
    <n v="213.375"/>
    <b v="0"/>
    <s v="photography/photobooks"/>
    <x v="8"/>
    <x v="20"/>
  </r>
  <r>
    <n v="1821"/>
    <s v="Glass Cloud on the road!"/>
    <s v="Glass Cloud tour dates are already beginning to pile up. They are turning to YOU to help get them from town to town."/>
    <n v="2500"/>
    <x v="1241"/>
    <x v="0"/>
    <x v="0"/>
    <x v="0"/>
    <n v="1330760367"/>
    <n v="1326872367"/>
    <x v="1821"/>
    <d v="2012-03-03T07:39:27"/>
    <n v="45"/>
    <b v="0"/>
    <n v="57"/>
    <n v="134.88999999999999"/>
    <n v="59.162280701754383"/>
    <b v="1"/>
    <s v="music/rock"/>
    <x v="4"/>
    <x v="11"/>
  </r>
  <r>
    <n v="1822"/>
    <s v="Wood Butcher's new music video- I Don't Wanna Party"/>
    <s v="Wood Butcher needs your help to make this happen. Buy a CD, support local music!"/>
    <n v="300"/>
    <x v="452"/>
    <x v="0"/>
    <x v="5"/>
    <x v="5"/>
    <n v="1391194860"/>
    <n v="1388084862"/>
    <x v="1822"/>
    <d v="2014-01-31T19:01:00"/>
    <n v="35.995347222225973"/>
    <b v="0"/>
    <n v="11"/>
    <n v="100"/>
    <n v="27.272727272727273"/>
    <b v="1"/>
    <s v="music/rock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x v="1242"/>
    <x v="0"/>
    <x v="0"/>
    <x v="0"/>
    <n v="1351095976"/>
    <n v="1348503976"/>
    <x v="1823"/>
    <d v="2012-10-24T16:26:16"/>
    <n v="30"/>
    <b v="0"/>
    <n v="33"/>
    <n v="115.85714285714286"/>
    <n v="24.575757575757574"/>
    <b v="1"/>
    <s v="music/rock"/>
    <x v="4"/>
    <x v="11"/>
  </r>
  <r>
    <n v="1824"/>
    <s v="Tin Man's Broken Wisdom Fund"/>
    <s v="cd fund raiser"/>
    <n v="3000"/>
    <x v="1243"/>
    <x v="0"/>
    <x v="0"/>
    <x v="0"/>
    <n v="1389146880"/>
    <n v="1387403967"/>
    <x v="1824"/>
    <d v="2014-01-08T02:08:00"/>
    <n v="20.172604166662495"/>
    <b v="0"/>
    <n v="40"/>
    <n v="100.06666666666666"/>
    <n v="75.05"/>
    <b v="1"/>
    <s v="music/rock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x v="1244"/>
    <x v="0"/>
    <x v="0"/>
    <x v="0"/>
    <n v="1373572903"/>
    <n v="1371585703"/>
    <x v="1825"/>
    <d v="2013-07-11T20:01:43"/>
    <n v="23"/>
    <b v="0"/>
    <n v="50"/>
    <n v="105.05"/>
    <n v="42.02"/>
    <b v="1"/>
    <s v="music/rock"/>
    <x v="4"/>
    <x v="11"/>
  </r>
  <r>
    <n v="1826"/>
    <s v="BEAR GHOST! Professional Recording! Yay!"/>
    <s v="Hear your favorite Bear Ghost in eargasmic quality!"/>
    <n v="2000"/>
    <x v="895"/>
    <x v="0"/>
    <x v="0"/>
    <x v="0"/>
    <n v="1392675017"/>
    <n v="1390083017"/>
    <x v="1826"/>
    <d v="2014-02-17T22:10:17"/>
    <n v="30"/>
    <b v="0"/>
    <n v="38"/>
    <n v="101"/>
    <n v="53.157894736842103"/>
    <b v="1"/>
    <s v="music/rock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x v="1245"/>
    <x v="0"/>
    <x v="0"/>
    <x v="0"/>
    <n v="1299138561"/>
    <n v="1294818561"/>
    <x v="1827"/>
    <d v="2011-03-03T07:49:21"/>
    <n v="50"/>
    <b v="0"/>
    <n v="96"/>
    <n v="100.66250000000001"/>
    <n v="83.885416666666671"/>
    <b v="1"/>
    <s v="music/rock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x v="1246"/>
    <x v="0"/>
    <x v="0"/>
    <x v="0"/>
    <n v="1399672800"/>
    <n v="1396906530"/>
    <x v="1828"/>
    <d v="2014-05-09T22:00:00"/>
    <n v="32.01701388888614"/>
    <b v="0"/>
    <n v="48"/>
    <n v="100.16000000000001"/>
    <n v="417.33333333333331"/>
    <b v="1"/>
    <s v="music/rock"/>
    <x v="4"/>
    <x v="11"/>
  </r>
  <r>
    <n v="1829"/>
    <s v="Help JUICE (Boston) Record Their First Album"/>
    <s v="Everything is set to record are EP except for our finances. Please donate if you can! Any amount is appreciated. "/>
    <n v="1500"/>
    <x v="1247"/>
    <x v="0"/>
    <x v="0"/>
    <x v="0"/>
    <n v="1295647200"/>
    <n v="1291428371"/>
    <x v="1829"/>
    <d v="2011-01-21T22:00:00"/>
    <n v="48.829039351847314"/>
    <b v="0"/>
    <n v="33"/>
    <n v="166.68333333333334"/>
    <n v="75.765151515151516"/>
    <b v="1"/>
    <s v="music/rock"/>
    <x v="4"/>
    <x v="11"/>
  </r>
  <r>
    <n v="1830"/>
    <s v="Help Vintage Blue Complete and Promote Our Record!"/>
    <s v="We have come a long way on our new record, but now we need your help.  Help us, and together we can make magic!"/>
    <n v="15000"/>
    <x v="1248"/>
    <x v="0"/>
    <x v="0"/>
    <x v="0"/>
    <n v="1393259107"/>
    <n v="1390667107"/>
    <x v="1830"/>
    <d v="2014-02-24T16:25:07"/>
    <n v="30"/>
    <b v="0"/>
    <n v="226"/>
    <n v="101.53333333333335"/>
    <n v="67.389380530973455"/>
    <b v="1"/>
    <s v="music/rock"/>
    <x v="4"/>
    <x v="11"/>
  </r>
  <r>
    <n v="1831"/>
    <s v="Darling Waste Trailer Bail Out!"/>
    <s v="After a 2 year Odyssey, Darling Waste's trailer is still not home! We need $3,500 to get it through U.S. Customs!"/>
    <n v="1000"/>
    <x v="1249"/>
    <x v="0"/>
    <x v="0"/>
    <x v="0"/>
    <n v="1336866863"/>
    <n v="1335570863"/>
    <x v="1831"/>
    <d v="2012-05-12T23:54:23"/>
    <n v="15"/>
    <b v="0"/>
    <n v="14"/>
    <n v="103"/>
    <n v="73.571428571428569"/>
    <b v="1"/>
    <s v="music/rock"/>
    <x v="4"/>
    <x v="11"/>
  </r>
  <r>
    <n v="1832"/>
    <s v="Black Swan Theories Debut CD"/>
    <s v="Hi! We're the music duo Black Swan Theories and our project is to manufacture our debut CD of 10 already-completed songs.  "/>
    <n v="350"/>
    <x v="83"/>
    <x v="0"/>
    <x v="0"/>
    <x v="0"/>
    <n v="1299243427"/>
    <n v="1296651427"/>
    <x v="1832"/>
    <d v="2011-03-04T12:57:07"/>
    <n v="30"/>
    <b v="0"/>
    <n v="20"/>
    <n v="142.85714285714286"/>
    <n v="25"/>
    <b v="1"/>
    <s v="music/rock"/>
    <x v="4"/>
    <x v="11"/>
  </r>
  <r>
    <n v="1833"/>
    <s v="HAIRcyclopedia Vol. 2 - The Vault"/>
    <s v="I am writing the second volume in a series of hair band encyclopedias, however I lack the means to afford the costs of the photos."/>
    <n v="400"/>
    <x v="1121"/>
    <x v="0"/>
    <x v="0"/>
    <x v="0"/>
    <n v="1362211140"/>
    <n v="1359421403"/>
    <x v="1833"/>
    <d v="2013-03-02T07:59:00"/>
    <n v="32.288622685184237"/>
    <b v="0"/>
    <n v="25"/>
    <n v="262.5"/>
    <n v="42"/>
    <b v="1"/>
    <s v="music/rock"/>
    <x v="4"/>
    <x v="11"/>
  </r>
  <r>
    <n v="1834"/>
    <s v="TDJ - All Part of the Plan EP/Tour"/>
    <s v="Help us fund our first tour and promote our new EP!"/>
    <n v="10000"/>
    <x v="1250"/>
    <x v="0"/>
    <x v="0"/>
    <x v="0"/>
    <n v="1422140895"/>
    <n v="1418684895"/>
    <x v="1834"/>
    <d v="2015-01-24T23:08:15"/>
    <n v="40"/>
    <b v="0"/>
    <n v="90"/>
    <n v="118.05000000000001"/>
    <n v="131.16666666666666"/>
    <b v="1"/>
    <s v="music/rock"/>
    <x v="4"/>
    <x v="11"/>
  </r>
  <r>
    <n v="1835"/>
    <s v="DIRTY LITTLE REBEL EP"/>
    <s v="WE ARE A HARD ROCK/PUNK BAND SEEKING FUNDS TO RECORD A NEW EP. _x000a__x000a_https://www.reverbnation.com/dirtylittlerebel"/>
    <n v="500"/>
    <x v="624"/>
    <x v="0"/>
    <x v="1"/>
    <x v="1"/>
    <n v="1459439471"/>
    <n v="1456851071"/>
    <x v="1835"/>
    <d v="2016-03-31T15:51:11"/>
    <n v="29.958333333335759"/>
    <b v="0"/>
    <n v="11"/>
    <n v="104"/>
    <n v="47.272727272727273"/>
    <b v="1"/>
    <s v="music/rock"/>
    <x v="4"/>
    <x v="11"/>
  </r>
  <r>
    <n v="1836"/>
    <s v="KICKSTART OUR &lt;+3"/>
    <s v="Help fund our 2013 Sound &amp; Lighting Touring rig!"/>
    <n v="5000"/>
    <x v="1251"/>
    <x v="0"/>
    <x v="0"/>
    <x v="0"/>
    <n v="1361129129"/>
    <n v="1359660329"/>
    <x v="1836"/>
    <d v="2013-02-17T19:25:29"/>
    <n v="17"/>
    <b v="0"/>
    <n v="55"/>
    <n v="200.34"/>
    <n v="182.12727272727273"/>
    <b v="1"/>
    <s v="music/rock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x v="1252"/>
    <x v="0"/>
    <x v="0"/>
    <x v="0"/>
    <n v="1332029335"/>
    <n v="1326848935"/>
    <x v="1837"/>
    <d v="2012-03-18T00:08:55"/>
    <n v="59.958333333328483"/>
    <b v="0"/>
    <n v="30"/>
    <n v="306.83333333333331"/>
    <n v="61.366666666666667"/>
    <b v="1"/>
    <s v="music/rock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x v="1253"/>
    <x v="0"/>
    <x v="0"/>
    <x v="0"/>
    <n v="1317438000"/>
    <n v="1314989557"/>
    <x v="1838"/>
    <d v="2011-10-01T03:00:00"/>
    <n v="28.338460648148612"/>
    <b v="0"/>
    <n v="28"/>
    <n v="100.149"/>
    <n v="35.767499999999998"/>
    <b v="1"/>
    <s v="music/rock"/>
    <x v="4"/>
    <x v="11"/>
  </r>
  <r>
    <n v="1839"/>
    <s v="Help The King of Mars Record Their First EP!"/>
    <s v="The King of Mars, a Chicago rock band, needs your help funding their first EP! Visit us at thekingofmars.com for more."/>
    <n v="1000"/>
    <x v="1254"/>
    <x v="0"/>
    <x v="0"/>
    <x v="0"/>
    <n v="1475342382"/>
    <n v="1472750382"/>
    <x v="1839"/>
    <d v="2016-10-01T17:19:42"/>
    <n v="30"/>
    <b v="0"/>
    <n v="45"/>
    <n v="205.29999999999998"/>
    <n v="45.62222222222222"/>
    <b v="1"/>
    <s v="music/rock"/>
    <x v="4"/>
    <x v="11"/>
  </r>
  <r>
    <n v="1840"/>
    <s v="City of the Weak on Tour!"/>
    <s v="St. Paul five-piece band City of the Weak hits the road May 9th, heading for Ft. Lauderdale to attend the Driven Music Conference!"/>
    <n v="900"/>
    <x v="1255"/>
    <x v="0"/>
    <x v="0"/>
    <x v="0"/>
    <n v="1367902740"/>
    <n v="1366251510"/>
    <x v="1840"/>
    <d v="2013-05-07T04:59:00"/>
    <n v="19.111458333332848"/>
    <b v="0"/>
    <n v="13"/>
    <n v="108.88888888888889"/>
    <n v="75.384615384615387"/>
    <b v="1"/>
    <s v="music/rock"/>
    <x v="4"/>
    <x v="11"/>
  </r>
  <r>
    <n v="1841"/>
    <s v="Hydra Effect Debut EP"/>
    <s v="Hard Rock with a Positive Message. Help us fund, release and promote our debut EP!"/>
    <n v="2000"/>
    <x v="1256"/>
    <x v="0"/>
    <x v="0"/>
    <x v="0"/>
    <n v="1400561940"/>
    <n v="1397679445"/>
    <x v="1841"/>
    <d v="2014-05-20T04:59:00"/>
    <n v="33.362210648148903"/>
    <b v="0"/>
    <n v="40"/>
    <n v="101.75"/>
    <n v="50.875"/>
    <b v="1"/>
    <s v="music/rock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x v="1257"/>
    <x v="0"/>
    <x v="0"/>
    <x v="0"/>
    <n v="1425275940"/>
    <n v="1422371381"/>
    <x v="1842"/>
    <d v="2015-03-02T05:59:00"/>
    <n v="33.617581018515921"/>
    <b v="0"/>
    <n v="21"/>
    <n v="125.25"/>
    <n v="119.28571428571429"/>
    <b v="1"/>
    <s v="music/rock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x v="1258"/>
    <x v="0"/>
    <x v="0"/>
    <x v="0"/>
    <n v="1298245954"/>
    <n v="1295653954"/>
    <x v="1843"/>
    <d v="2011-02-20T23:52:34"/>
    <n v="30"/>
    <b v="0"/>
    <n v="134"/>
    <n v="124.0061"/>
    <n v="92.541865671641801"/>
    <b v="1"/>
    <s v="music/rock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x v="1259"/>
    <x v="0"/>
    <x v="0"/>
    <x v="0"/>
    <n v="1307761200"/>
    <n v="1304464914"/>
    <x v="1844"/>
    <d v="2011-06-11T03:00:00"/>
    <n v="38.151458333333721"/>
    <b v="0"/>
    <n v="20"/>
    <n v="101.4"/>
    <n v="76.05"/>
    <b v="1"/>
    <s v="music/rock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x v="325"/>
    <x v="0"/>
    <x v="0"/>
    <x v="0"/>
    <n v="1466139300"/>
    <n v="1464854398"/>
    <x v="1845"/>
    <d v="2016-06-17T04:55:00"/>
    <n v="14.871550925920019"/>
    <b v="0"/>
    <n v="19"/>
    <n v="100"/>
    <n v="52.631578947368418"/>
    <b v="1"/>
    <s v="music/rock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x v="1260"/>
    <x v="0"/>
    <x v="0"/>
    <x v="0"/>
    <n v="1355585777"/>
    <n v="1352993777"/>
    <x v="1846"/>
    <d v="2012-12-15T15:36:17"/>
    <n v="30"/>
    <b v="0"/>
    <n v="209"/>
    <n v="137.92666666666668"/>
    <n v="98.990430622009569"/>
    <b v="1"/>
    <s v="music/rock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x v="1261"/>
    <x v="0"/>
    <x v="0"/>
    <x v="0"/>
    <n v="1429594832"/>
    <n v="1427780432"/>
    <x v="1847"/>
    <d v="2015-04-21T05:40:32"/>
    <n v="21"/>
    <b v="0"/>
    <n v="38"/>
    <n v="120.88000000000001"/>
    <n v="79.526315789473685"/>
    <b v="1"/>
    <s v="music/rock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x v="1262"/>
    <x v="0"/>
    <x v="0"/>
    <x v="0"/>
    <n v="1312095540"/>
    <n v="1306608888"/>
    <x v="1848"/>
    <d v="2011-07-31T06:59:00"/>
    <n v="63.502916666671808"/>
    <b v="0"/>
    <n v="24"/>
    <n v="107.36666666666667"/>
    <n v="134.20833333333334"/>
    <b v="1"/>
    <s v="music/rock"/>
    <x v="4"/>
    <x v="11"/>
  </r>
  <r>
    <n v="1849"/>
    <s v="Release the Skyline Album"/>
    <s v="Release the Skylines is a small, local Cleveland metal band looking to record an album."/>
    <n v="300"/>
    <x v="356"/>
    <x v="0"/>
    <x v="0"/>
    <x v="0"/>
    <n v="1350505059"/>
    <n v="1347913059"/>
    <x v="1849"/>
    <d v="2012-10-17T20:17:39"/>
    <n v="30"/>
    <b v="0"/>
    <n v="8"/>
    <n v="100.33333333333334"/>
    <n v="37.625"/>
    <b v="1"/>
    <s v="music/rock"/>
    <x v="4"/>
    <x v="11"/>
  </r>
  <r>
    <n v="1850"/>
    <s v="WILKES EP"/>
    <s v="WILKES is the solo venture of HighFlightSociety singer / Disciple bassist, Jason Wilkes. This project is to fund the debut 6 song EP."/>
    <n v="9000"/>
    <x v="1263"/>
    <x v="0"/>
    <x v="0"/>
    <x v="0"/>
    <n v="1405033300"/>
    <n v="1402441300"/>
    <x v="1850"/>
    <d v="2014-07-10T23:01:40"/>
    <n v="30"/>
    <b v="0"/>
    <n v="179"/>
    <n v="101.52222222222223"/>
    <n v="51.044692737430168"/>
    <b v="1"/>
    <s v="music/rock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x v="1264"/>
    <x v="0"/>
    <x v="0"/>
    <x v="0"/>
    <n v="1406509200"/>
    <n v="1404769538"/>
    <x v="1851"/>
    <d v="2014-07-28T01:00:00"/>
    <n v="20.134976851848478"/>
    <b v="0"/>
    <n v="26"/>
    <n v="100.07692307692308"/>
    <n v="50.03846153846154"/>
    <b v="1"/>
    <s v="music/rock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x v="1265"/>
    <x v="0"/>
    <x v="0"/>
    <x v="0"/>
    <n v="1429920000"/>
    <n v="1426703452"/>
    <x v="1852"/>
    <d v="2015-04-25T00:00:00"/>
    <n v="37.228564814809943"/>
    <b v="0"/>
    <n v="131"/>
    <n v="116.96666666666667"/>
    <n v="133.93129770992365"/>
    <b v="1"/>
    <s v="music/rock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x v="1266"/>
    <x v="0"/>
    <x v="0"/>
    <x v="0"/>
    <n v="1352860017"/>
    <n v="1348536417"/>
    <x v="1853"/>
    <d v="2012-11-14T02:26:57"/>
    <n v="50.041666666664241"/>
    <b v="0"/>
    <n v="14"/>
    <n v="101.875"/>
    <n v="58.214285714285715"/>
    <b v="1"/>
    <s v="music/rock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x v="1267"/>
    <x v="0"/>
    <x v="0"/>
    <x v="0"/>
    <n v="1369355437"/>
    <n v="1366763437"/>
    <x v="1854"/>
    <d v="2013-05-24T00:30:37"/>
    <n v="30"/>
    <b v="0"/>
    <n v="174"/>
    <n v="102.12366666666665"/>
    <n v="88.037643678160919"/>
    <b v="1"/>
    <s v="music/rock"/>
    <x v="4"/>
    <x v="11"/>
  </r>
  <r>
    <n v="1855"/>
    <s v="Motion Device Debut EP"/>
    <s v="11 year old Sara &amp; Motion Device want rock &amp; metal fans all over the world to unite and join the ROCK REVOLUTION!!!"/>
    <n v="8750"/>
    <x v="1268"/>
    <x v="0"/>
    <x v="5"/>
    <x v="5"/>
    <n v="1389012940"/>
    <n v="1385124940"/>
    <x v="1855"/>
    <d v="2014-01-06T12:55:40"/>
    <n v="45"/>
    <b v="0"/>
    <n v="191"/>
    <n v="154.05897142857143"/>
    <n v="70.576753926701571"/>
    <b v="1"/>
    <s v="music/rock"/>
    <x v="4"/>
    <x v="11"/>
  </r>
  <r>
    <n v="1856"/>
    <s v="Lazy Sunday"/>
    <s v="We are an independent band who needs your help for the production of our new album, so we can share our music with you lovely people :)"/>
    <n v="2000"/>
    <x v="874"/>
    <x v="0"/>
    <x v="0"/>
    <x v="0"/>
    <n v="1405715472"/>
    <n v="1403901072"/>
    <x v="1856"/>
    <d v="2014-07-18T20:31:12"/>
    <n v="21"/>
    <b v="0"/>
    <n v="38"/>
    <n v="101.25"/>
    <n v="53.289473684210527"/>
    <b v="1"/>
    <s v="music/rock"/>
    <x v="4"/>
    <x v="11"/>
  </r>
  <r>
    <n v="1857"/>
    <s v="Holy Water Moses - A Hail Dale Project"/>
    <s v="We need to get back to Nashville to record our second record, a full LP this time.  It ain't cheap and we need your help!"/>
    <n v="3000"/>
    <x v="142"/>
    <x v="0"/>
    <x v="0"/>
    <x v="0"/>
    <n v="1410546413"/>
    <n v="1407954413"/>
    <x v="1857"/>
    <d v="2014-09-12T18:26:53"/>
    <n v="30"/>
    <b v="0"/>
    <n v="22"/>
    <n v="100"/>
    <n v="136.36363636363637"/>
    <b v="1"/>
    <s v="music/rock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x v="1269"/>
    <x v="0"/>
    <x v="0"/>
    <x v="0"/>
    <n v="1324014521"/>
    <n v="1318826921"/>
    <x v="1858"/>
    <d v="2011-12-16T05:48:41"/>
    <n v="60.041666666671517"/>
    <b v="0"/>
    <n v="149"/>
    <n v="108.74800874800874"/>
    <n v="40.547315436241611"/>
    <b v="1"/>
    <s v="music/rock"/>
    <x v="4"/>
    <x v="11"/>
  </r>
  <r>
    <n v="1859"/>
    <s v="Queen Kwong Tour to London and Paris"/>
    <s v="Queen Kwong is going ON TOUR to London and Paris!"/>
    <n v="3000"/>
    <x v="1270"/>
    <x v="0"/>
    <x v="0"/>
    <x v="0"/>
    <n v="1316716129"/>
    <n v="1314124129"/>
    <x v="1859"/>
    <d v="2011-09-22T18:28:49"/>
    <n v="30"/>
    <b v="0"/>
    <n v="56"/>
    <n v="131.83333333333334"/>
    <n v="70.625"/>
    <b v="1"/>
    <s v="music/rock"/>
    <x v="4"/>
    <x v="11"/>
  </r>
  <r>
    <n v="1860"/>
    <s v="A Simple Complex's 2013 CD Release Party DVD"/>
    <s v="ASC had a one-of-a-kind CD release party in 2013, and we want to share it with the world - in DVD format!"/>
    <n v="750"/>
    <x v="1099"/>
    <x v="0"/>
    <x v="0"/>
    <x v="0"/>
    <n v="1391706084"/>
    <n v="1389891684"/>
    <x v="1860"/>
    <d v="2014-02-06T17:01:24"/>
    <n v="21"/>
    <b v="0"/>
    <n v="19"/>
    <n v="133.46666666666667"/>
    <n v="52.684210526315788"/>
    <b v="1"/>
    <s v="music/rock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x v="117"/>
    <x v="2"/>
    <x v="1"/>
    <x v="1"/>
    <n v="1422256341"/>
    <n v="1419664341"/>
    <x v="1861"/>
    <d v="2015-01-26T07:12:21"/>
    <n v="30"/>
    <b v="0"/>
    <n v="0"/>
    <n v="0"/>
    <e v="#DIV/0!"/>
    <b v="0"/>
    <s v="games/mobile games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x v="204"/>
    <x v="2"/>
    <x v="0"/>
    <x v="0"/>
    <n v="1488958200"/>
    <n v="1484912974"/>
    <x v="1862"/>
    <d v="2017-03-08T07:30:00"/>
    <n v="46.81974537037604"/>
    <b v="0"/>
    <n v="16"/>
    <n v="8.0833333333333321"/>
    <n v="90.9375"/>
    <b v="0"/>
    <s v="games/mobile games"/>
    <x v="6"/>
    <x v="18"/>
  </r>
  <r>
    <n v="1863"/>
    <s v="Project: 20M813"/>
    <s v="This is an Android game where you take control of the zombies and try to eat your way to world domination!"/>
    <n v="2500"/>
    <x v="115"/>
    <x v="2"/>
    <x v="0"/>
    <x v="0"/>
    <n v="1402600085"/>
    <n v="1400008085"/>
    <x v="1863"/>
    <d v="2014-06-12T19:08:05"/>
    <n v="30"/>
    <b v="0"/>
    <n v="2"/>
    <n v="0.4"/>
    <n v="5"/>
    <b v="0"/>
    <s v="games/mobile games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x v="1271"/>
    <x v="2"/>
    <x v="0"/>
    <x v="0"/>
    <n v="1399223500"/>
    <n v="1396631500"/>
    <x v="1864"/>
    <d v="2014-05-04T17:11:40"/>
    <n v="30"/>
    <b v="0"/>
    <n v="48"/>
    <n v="42.892307692307689"/>
    <n v="58.083333333333336"/>
    <b v="0"/>
    <s v="games/mobile games"/>
    <x v="6"/>
    <x v="18"/>
  </r>
  <r>
    <n v="1865"/>
    <s v="THE RUNNING GAME"/>
    <s v="This game is an alternative to the boring morning jogs This game will make you excited to workout Following elite footballer movements!"/>
    <n v="110000"/>
    <x v="460"/>
    <x v="2"/>
    <x v="1"/>
    <x v="1"/>
    <n v="1478425747"/>
    <n v="1475398147"/>
    <x v="1865"/>
    <d v="2016-11-06T09:49:07"/>
    <n v="35.041666666671517"/>
    <b v="0"/>
    <n v="2"/>
    <n v="3.6363636363636364E-3"/>
    <n v="2"/>
    <b v="0"/>
    <s v="games/mobile games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x v="366"/>
    <x v="2"/>
    <x v="0"/>
    <x v="0"/>
    <n v="1488340800"/>
    <n v="1483768497"/>
    <x v="1866"/>
    <d v="2017-03-01T04:00:00"/>
    <n v="52.920173611113569"/>
    <b v="0"/>
    <n v="2"/>
    <n v="0.5"/>
    <n v="62.5"/>
    <b v="0"/>
    <s v="games/mobile games"/>
    <x v="6"/>
    <x v="18"/>
  </r>
  <r>
    <n v="1867"/>
    <s v="Meme Wars - Dank Age"/>
    <s v="A mix of PokemonGo, Game of War- Fire Age, DragonSoul, &amp; Throwdown. Join a clan, collect meme, upgrade features, fight, &amp; compete."/>
    <n v="20000"/>
    <x v="115"/>
    <x v="2"/>
    <x v="0"/>
    <x v="0"/>
    <n v="1478383912"/>
    <n v="1475791912"/>
    <x v="1867"/>
    <d v="2016-11-05T22:11:52"/>
    <n v="30"/>
    <b v="0"/>
    <n v="1"/>
    <n v="0.05"/>
    <n v="10"/>
    <b v="0"/>
    <s v="games/mobile games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x v="1272"/>
    <x v="2"/>
    <x v="0"/>
    <x v="0"/>
    <n v="1450166340"/>
    <n v="1448044925"/>
    <x v="1868"/>
    <d v="2015-12-15T07:59:00"/>
    <n v="24.553414351852552"/>
    <b v="0"/>
    <n v="17"/>
    <n v="4.8680000000000003"/>
    <n v="71.588235294117652"/>
    <b v="0"/>
    <s v="games/mobile games"/>
    <x v="6"/>
    <x v="18"/>
  </r>
  <r>
    <n v="1869"/>
    <s v="Castle Crawler RPG"/>
    <s v="CCRPG will be a 2D Pixel Art Game based on similar elements to the SNES game &quot;Zelda: A Link to the Past&quot; with RPG elements added in."/>
    <n v="10000"/>
    <x v="117"/>
    <x v="2"/>
    <x v="0"/>
    <x v="0"/>
    <n v="1483488249"/>
    <n v="1480896249"/>
    <x v="1869"/>
    <d v="2017-01-04T00:04:09"/>
    <n v="30"/>
    <b v="0"/>
    <n v="0"/>
    <n v="0"/>
    <e v="#DIV/0!"/>
    <b v="0"/>
    <s v="games/mobile games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x v="1273"/>
    <x v="2"/>
    <x v="0"/>
    <x v="0"/>
    <n v="1454213820"/>
    <n v="1451723535"/>
    <x v="1870"/>
    <d v="2016-01-31T04:17:00"/>
    <n v="28.822743055556202"/>
    <b v="0"/>
    <n v="11"/>
    <n v="10.314285714285715"/>
    <n v="32.81818181818182"/>
    <b v="0"/>
    <s v="games/mobile games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x v="1274"/>
    <x v="2"/>
    <x v="0"/>
    <x v="0"/>
    <n v="1416512901"/>
    <n v="1413053301"/>
    <x v="1871"/>
    <d v="2014-11-20T19:48:21"/>
    <n v="40.041666666671517"/>
    <b v="0"/>
    <n v="95"/>
    <n v="71.784615384615378"/>
    <n v="49.11578947368421"/>
    <b v="0"/>
    <s v="games/mobile games"/>
    <x v="6"/>
    <x v="18"/>
  </r>
  <r>
    <n v="1872"/>
    <s v="ZombieTime!"/>
    <s v="A Top-View Action game where you play as Bob, the FIRST zombie to rise from the grave. Bring chaos to town, feast and don't die again."/>
    <n v="20000"/>
    <x v="719"/>
    <x v="2"/>
    <x v="0"/>
    <x v="0"/>
    <n v="1435633602"/>
    <n v="1433041602"/>
    <x v="1872"/>
    <d v="2015-06-30T03:06:42"/>
    <n v="30"/>
    <b v="0"/>
    <n v="13"/>
    <n v="1.06"/>
    <n v="16.307692307692307"/>
    <b v="0"/>
    <s v="games/mobile games"/>
    <x v="6"/>
    <x v="18"/>
  </r>
  <r>
    <n v="1873"/>
    <s v="The Red Card Blue Card Game"/>
    <s v="It's time for The Red Card Blue Card Game to be available everywhere! Help save the sanity of ALL parent's! Help make it an App!!"/>
    <n v="8000"/>
    <x v="1275"/>
    <x v="2"/>
    <x v="5"/>
    <x v="5"/>
    <n v="1436373900"/>
    <n v="1433861210"/>
    <x v="1873"/>
    <d v="2015-07-08T16:45:00"/>
    <n v="29.082060185188311"/>
    <b v="0"/>
    <n v="2"/>
    <n v="0.44999999999999996"/>
    <n v="18"/>
    <b v="0"/>
    <s v="games/mobile games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x v="375"/>
    <x v="2"/>
    <x v="0"/>
    <x v="0"/>
    <n v="1467155733"/>
    <n v="1465427733"/>
    <x v="1874"/>
    <d v="2016-06-28T23:15:33"/>
    <n v="20"/>
    <b v="0"/>
    <n v="2"/>
    <n v="1.6250000000000001E-2"/>
    <n v="13"/>
    <b v="0"/>
    <s v="games/mobile games"/>
    <x v="6"/>
    <x v="18"/>
  </r>
  <r>
    <n v="1875"/>
    <s v="Claws &amp; Fins"/>
    <s v="Sea opposition of Crab's family and angry fishes. Who is going to win, and who is going to loose ?!"/>
    <n v="10000"/>
    <x v="152"/>
    <x v="2"/>
    <x v="0"/>
    <x v="0"/>
    <n v="1470519308"/>
    <n v="1465335308"/>
    <x v="1875"/>
    <d v="2016-08-06T21:35:08"/>
    <n v="60"/>
    <b v="0"/>
    <n v="3"/>
    <n v="0.51"/>
    <n v="17"/>
    <b v="0"/>
    <s v="games/mobile games"/>
    <x v="6"/>
    <x v="18"/>
  </r>
  <r>
    <n v="1876"/>
    <s v="Migration Madness (Android)"/>
    <s v="An arcade styled side scroller. Help Bob the pilot steer his plane through hordes of migrating birds strapped with explosives."/>
    <n v="280"/>
    <x v="117"/>
    <x v="2"/>
    <x v="2"/>
    <x v="2"/>
    <n v="1402901405"/>
    <n v="1400309405"/>
    <x v="1876"/>
    <d v="2014-06-16T06:50:05"/>
    <n v="30"/>
    <b v="0"/>
    <n v="0"/>
    <n v="0"/>
    <e v="#DIV/0!"/>
    <b v="0"/>
    <s v="games/mobile games"/>
    <x v="6"/>
    <x v="18"/>
  </r>
  <r>
    <n v="1877"/>
    <s v="Chip Dip II: Son of Chip Dip! - A Terrible, Terrible Game"/>
    <s v="It's obvious you won't survive by your wits alone. Unfortunately that's all you've got, Chip. Run!"/>
    <n v="60"/>
    <x v="117"/>
    <x v="2"/>
    <x v="0"/>
    <x v="0"/>
    <n v="1425170525"/>
    <n v="1422664925"/>
    <x v="1877"/>
    <d v="2015-03-01T00:42:05"/>
    <n v="29"/>
    <b v="0"/>
    <n v="0"/>
    <n v="0"/>
    <e v="#DIV/0!"/>
    <b v="0"/>
    <s v="games/mobile games"/>
    <x v="6"/>
    <x v="18"/>
  </r>
  <r>
    <n v="1878"/>
    <s v="Aussies versus Zombies"/>
    <s v="Action game now playable on Android/iOS platforms and PC browsers. Easy gameplay even for starters yet hard to be skilled. Multi-player"/>
    <n v="8000"/>
    <x v="117"/>
    <x v="2"/>
    <x v="2"/>
    <x v="2"/>
    <n v="1402618355"/>
    <n v="1400026355"/>
    <x v="1878"/>
    <d v="2014-06-13T00:12:35"/>
    <n v="30"/>
    <b v="0"/>
    <n v="0"/>
    <n v="0"/>
    <e v="#DIV/0!"/>
    <b v="0"/>
    <s v="games/mobile games"/>
    <x v="6"/>
    <x v="18"/>
  </r>
  <r>
    <n v="1879"/>
    <s v="Alex and More"/>
    <s v="Juego de plataformas con 20 personajes. Cada personaje tiene cuatro habilidades distintas al resto de personajes y sus propias voces."/>
    <n v="5000"/>
    <x v="360"/>
    <x v="2"/>
    <x v="3"/>
    <x v="3"/>
    <n v="1457966129"/>
    <n v="1455377729"/>
    <x v="1879"/>
    <d v="2016-03-14T14:35:29"/>
    <n v="29.958333333328483"/>
    <b v="0"/>
    <n v="2"/>
    <n v="0.12"/>
    <n v="3"/>
    <b v="0"/>
    <s v="games/mobile games"/>
    <x v="6"/>
    <x v="18"/>
  </r>
  <r>
    <n v="1880"/>
    <s v="Sim Betting Football"/>
    <s v="Sim Betting Football is the only football (soccer) betting simulation  game."/>
    <n v="5000"/>
    <x v="1276"/>
    <x v="2"/>
    <x v="1"/>
    <x v="1"/>
    <n v="1459341380"/>
    <n v="1456839380"/>
    <x v="1880"/>
    <d v="2016-03-30T12:36:20"/>
    <n v="28.958333333343035"/>
    <b v="0"/>
    <n v="24"/>
    <n v="20.080000000000002"/>
    <n v="41.833333333333336"/>
    <b v="0"/>
    <s v="games/mobile games"/>
    <x v="6"/>
    <x v="18"/>
  </r>
  <r>
    <n v="1881"/>
    <s v="Story Rock by The Jolly Llamas -- Our First Album!"/>
    <s v="We're now raising money to produce a music video. Those who donate get a vote in deciding which song!"/>
    <n v="2000"/>
    <x v="1277"/>
    <x v="0"/>
    <x v="0"/>
    <x v="0"/>
    <n v="1425955189"/>
    <n v="1423366789"/>
    <x v="1881"/>
    <d v="2015-03-10T02:39:49"/>
    <n v="29.958333333343035"/>
    <b v="0"/>
    <n v="70"/>
    <n v="172.68449999999999"/>
    <n v="49.338428571428572"/>
    <b v="1"/>
    <s v="music/indie rock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x v="1278"/>
    <x v="0"/>
    <x v="0"/>
    <x v="0"/>
    <n v="1341964080"/>
    <n v="1339109212"/>
    <x v="1882"/>
    <d v="2012-07-10T23:48:00"/>
    <n v="33.042453703703359"/>
    <b v="0"/>
    <n v="81"/>
    <n v="100.8955223880597"/>
    <n v="41.728395061728392"/>
    <b v="1"/>
    <s v="music/indie rock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x v="1279"/>
    <x v="0"/>
    <x v="0"/>
    <x v="0"/>
    <n v="1333921508"/>
    <n v="1331333108"/>
    <x v="1883"/>
    <d v="2012-04-08T21:45:08"/>
    <n v="29.958333333335759"/>
    <b v="0"/>
    <n v="32"/>
    <n v="104.8048048048048"/>
    <n v="32.71875"/>
    <b v="1"/>
    <s v="music/indie rock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x v="77"/>
    <x v="0"/>
    <x v="0"/>
    <x v="0"/>
    <n v="1354017600"/>
    <n v="1350967535"/>
    <x v="1884"/>
    <d v="2012-11-27T12:00:00"/>
    <n v="35.301678240743058"/>
    <b v="0"/>
    <n v="26"/>
    <n v="135.1"/>
    <n v="51.96153846153846"/>
    <b v="1"/>
    <s v="music/indie rock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x v="1280"/>
    <x v="0"/>
    <x v="0"/>
    <x v="0"/>
    <n v="1344636000"/>
    <n v="1341800110"/>
    <x v="1885"/>
    <d v="2012-08-10T22:00:00"/>
    <n v="32.822800925925549"/>
    <b v="0"/>
    <n v="105"/>
    <n v="116.32786885245903"/>
    <n v="50.685714285714283"/>
    <b v="1"/>
    <s v="music/indie rock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x v="1281"/>
    <x v="0"/>
    <x v="0"/>
    <x v="0"/>
    <n v="1415832338"/>
    <n v="1413236738"/>
    <x v="1886"/>
    <d v="2014-11-12T22:45:38"/>
    <n v="30.041666666664241"/>
    <b v="0"/>
    <n v="29"/>
    <n v="102.08333333333333"/>
    <n v="42.241379310344826"/>
    <b v="1"/>
    <s v="music/indie rock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x v="1282"/>
    <x v="0"/>
    <x v="3"/>
    <x v="3"/>
    <n v="1449178200"/>
    <n v="1447614732"/>
    <x v="1887"/>
    <d v="2015-12-03T21:30:00"/>
    <n v="18.095694444440596"/>
    <b v="0"/>
    <n v="8"/>
    <n v="111.16666666666666"/>
    <n v="416.875"/>
    <b v="1"/>
    <s v="music/indie rock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x v="1283"/>
    <x v="0"/>
    <x v="0"/>
    <x v="0"/>
    <n v="1275368340"/>
    <n v="1272692732"/>
    <x v="1888"/>
    <d v="2010-06-01T04:59:00"/>
    <n v="30.967685185183655"/>
    <b v="0"/>
    <n v="89"/>
    <n v="166.08"/>
    <n v="46.651685393258425"/>
    <b v="1"/>
    <s v="music/indie rock"/>
    <x v="4"/>
    <x v="14"/>
  </r>
  <r>
    <n v="1889"/>
    <s v="LittleBear"/>
    <s v="Sweeping epic melodies. I want to incorporate all my influences into one album I have been writing for 90 days now and ready to record!"/>
    <n v="2000"/>
    <x v="15"/>
    <x v="0"/>
    <x v="0"/>
    <x v="0"/>
    <n v="1363024946"/>
    <n v="1359140546"/>
    <x v="1889"/>
    <d v="2013-03-11T18:02:26"/>
    <n v="44.958333333335759"/>
    <b v="0"/>
    <n v="44"/>
    <n v="106.60000000000001"/>
    <n v="48.454545454545453"/>
    <b v="1"/>
    <s v="music/indie rock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x v="1284"/>
    <x v="0"/>
    <x v="0"/>
    <x v="0"/>
    <n v="1355597528"/>
    <n v="1353005528"/>
    <x v="1890"/>
    <d v="2012-12-15T18:52:08"/>
    <n v="30"/>
    <b v="0"/>
    <n v="246"/>
    <n v="144.58441666666667"/>
    <n v="70.5289837398374"/>
    <b v="1"/>
    <s v="music/indie rock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x v="1285"/>
    <x v="0"/>
    <x v="0"/>
    <x v="0"/>
    <n v="1279778400"/>
    <n v="1275851354"/>
    <x v="1891"/>
    <d v="2010-07-22T06:00:00"/>
    <n v="45.451921296298678"/>
    <b v="0"/>
    <n v="120"/>
    <n v="105.55000000000001"/>
    <n v="87.958333333333329"/>
    <b v="1"/>
    <s v="music/indie rock"/>
    <x v="4"/>
    <x v="14"/>
  </r>
  <r>
    <n v="1892"/>
    <s v="Nemes wants you to be able to hear their new songs!"/>
    <s v="Nemes has just recorded a new album and is raising $500 to get it mixed and mastered professionally."/>
    <n v="500"/>
    <x v="1286"/>
    <x v="0"/>
    <x v="0"/>
    <x v="0"/>
    <n v="1307459881"/>
    <n v="1304867881"/>
    <x v="1892"/>
    <d v="2011-06-07T15:18:01"/>
    <n v="30"/>
    <b v="0"/>
    <n v="26"/>
    <n v="136.60000000000002"/>
    <n v="26.26923076923077"/>
    <b v="1"/>
    <s v="music/indie rock"/>
    <x v="4"/>
    <x v="14"/>
  </r>
  <r>
    <n v="1893"/>
    <s v="Archeology 7&quot; Vinyl"/>
    <s v="Archeology is looking to gain support to release their 7&quot; vinyl single &quot;Hunger&quot; as well as the b-side, &quot;Kings canyon."/>
    <n v="2500"/>
    <x v="1287"/>
    <x v="0"/>
    <x v="0"/>
    <x v="0"/>
    <n v="1302926340"/>
    <n v="1301524585"/>
    <x v="1893"/>
    <d v="2011-04-16T03:59:00"/>
    <n v="16.224016203705105"/>
    <b v="0"/>
    <n v="45"/>
    <n v="104"/>
    <n v="57.777777777777779"/>
    <b v="1"/>
    <s v="music/indie rock"/>
    <x v="4"/>
    <x v="14"/>
  </r>
  <r>
    <n v="1894"/>
    <s v="Help me release my first 3 song EP!!"/>
    <s v="Im trying to raise $1000 for a 3 song EP in a studio!"/>
    <n v="1000"/>
    <x v="1288"/>
    <x v="0"/>
    <x v="0"/>
    <x v="0"/>
    <n v="1329082983"/>
    <n v="1326404583"/>
    <x v="1894"/>
    <d v="2012-02-12T21:43:03"/>
    <n v="31"/>
    <b v="0"/>
    <n v="20"/>
    <n v="114.5"/>
    <n v="57.25"/>
    <b v="1"/>
    <s v="music/indie rock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x v="191"/>
    <x v="0"/>
    <x v="0"/>
    <x v="0"/>
    <n v="1445363722"/>
    <n v="1442771722"/>
    <x v="1895"/>
    <d v="2015-10-20T17:55:22"/>
    <n v="30"/>
    <b v="0"/>
    <n v="47"/>
    <n v="101.71957671957672"/>
    <n v="196.34042553191489"/>
    <b v="1"/>
    <s v="music/indie rock"/>
    <x v="4"/>
    <x v="14"/>
  </r>
  <r>
    <n v="1896"/>
    <s v="the bridge"/>
    <s v="My barely anticipated second album of self produced songs is ready to go.  Just need a little help to cover mastering, artwork etc."/>
    <n v="451"/>
    <x v="1289"/>
    <x v="0"/>
    <x v="0"/>
    <x v="0"/>
    <n v="1334250165"/>
    <n v="1331658165"/>
    <x v="1896"/>
    <d v="2012-04-12T17:02:45"/>
    <n v="30"/>
    <b v="0"/>
    <n v="13"/>
    <n v="123.94678492239468"/>
    <n v="43"/>
    <b v="1"/>
    <s v="music/indie rock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x v="1290"/>
    <x v="0"/>
    <x v="0"/>
    <x v="0"/>
    <n v="1393966800"/>
    <n v="1392040806"/>
    <x v="1897"/>
    <d v="2014-03-04T21:00:00"/>
    <n v="22.291597222218115"/>
    <b v="0"/>
    <n v="183"/>
    <n v="102.45669291338582"/>
    <n v="35.551912568306008"/>
    <b v="1"/>
    <s v="music/indie rock"/>
    <x v="4"/>
    <x v="14"/>
  </r>
  <r>
    <n v="1898"/>
    <s v="Degenerate Matters EP Funding Campaign"/>
    <s v="We are heading into the studio to create the most soulfully orchestrated Indie Pop masterpiece mankind has ever witnessed."/>
    <n v="1000"/>
    <x v="1291"/>
    <x v="0"/>
    <x v="0"/>
    <x v="0"/>
    <n v="1454349600"/>
    <n v="1451277473"/>
    <x v="1898"/>
    <d v="2016-02-01T18:00:00"/>
    <n v="35.557025462963793"/>
    <b v="0"/>
    <n v="21"/>
    <n v="144.5"/>
    <n v="68.80952380952381"/>
    <b v="1"/>
    <s v="music/indie rock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x v="647"/>
    <x v="0"/>
    <x v="0"/>
    <x v="0"/>
    <n v="1427319366"/>
    <n v="1424730966"/>
    <x v="1899"/>
    <d v="2015-03-25T21:36:06"/>
    <n v="29.958333333328483"/>
    <b v="0"/>
    <n v="42"/>
    <n v="133.33333333333331"/>
    <n v="28.571428571428573"/>
    <b v="1"/>
    <s v="music/indie rock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x v="1292"/>
    <x v="0"/>
    <x v="0"/>
    <x v="0"/>
    <n v="1349517540"/>
    <n v="1347137731"/>
    <x v="1900"/>
    <d v="2012-10-06T09:59:00"/>
    <n v="27.54408564815094"/>
    <b v="0"/>
    <n v="54"/>
    <n v="109.3644"/>
    <n v="50.631666666666668"/>
    <b v="1"/>
    <s v="music/indie rock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x v="1293"/>
    <x v="2"/>
    <x v="1"/>
    <x v="1"/>
    <n v="1432299600"/>
    <n v="1429707729"/>
    <x v="1901"/>
    <d v="2015-05-22T13:00:00"/>
    <n v="29.998506944451947"/>
    <b v="0"/>
    <n v="25"/>
    <n v="2.6969696969696968"/>
    <n v="106.8"/>
    <b v="0"/>
    <s v="technology/gadgets"/>
    <x v="2"/>
    <x v="29"/>
  </r>
  <r>
    <n v="1902"/>
    <s v="Cardboard reality"/>
    <s v="Virtual reality is expensive, here is the solution. I've created a VR device out of cardboard. I present: World's cheapest VR Device."/>
    <n v="1000"/>
    <x v="433"/>
    <x v="2"/>
    <x v="9"/>
    <x v="3"/>
    <n v="1425495447"/>
    <n v="1422903447"/>
    <x v="1902"/>
    <d v="2015-03-04T18:57:27"/>
    <n v="30"/>
    <b v="0"/>
    <n v="3"/>
    <n v="1.2"/>
    <n v="4"/>
    <b v="0"/>
    <s v="technology/gadgets"/>
    <x v="2"/>
    <x v="29"/>
  </r>
  <r>
    <n v="1903"/>
    <s v="MiPointer"/>
    <s v="A cool smart laser pointer for presenting professionals. Unique by design, widest functional coverage for both IOS and Android."/>
    <n v="3000"/>
    <x v="1294"/>
    <x v="2"/>
    <x v="0"/>
    <x v="0"/>
    <n v="1485541791"/>
    <n v="1480357791"/>
    <x v="1903"/>
    <d v="2017-01-27T18:29:51"/>
    <n v="60"/>
    <b v="0"/>
    <n v="41"/>
    <n v="46.6"/>
    <n v="34.097560975609753"/>
    <b v="0"/>
    <s v="technology/gadgets"/>
    <x v="2"/>
    <x v="29"/>
  </r>
  <r>
    <n v="1904"/>
    <s v="Small Animal Deterrent Latch (S.A.D.L.)"/>
    <s v="Animals knocking over your waste wheeler making a mess on trash day? The S.A.D.L. will help prevent that from happening!"/>
    <n v="50000"/>
    <x v="155"/>
    <x v="2"/>
    <x v="0"/>
    <x v="0"/>
    <n v="1451752021"/>
    <n v="1447864021"/>
    <x v="1904"/>
    <d v="2016-01-02T16:27:01"/>
    <n v="45"/>
    <b v="0"/>
    <n v="2"/>
    <n v="0.1"/>
    <n v="25"/>
    <b v="0"/>
    <s v="technology/gadgets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x v="809"/>
    <x v="2"/>
    <x v="0"/>
    <x v="0"/>
    <n v="1410127994"/>
    <n v="1407535994"/>
    <x v="1905"/>
    <d v="2014-09-07T22:13:14"/>
    <n v="30"/>
    <b v="0"/>
    <n v="4"/>
    <n v="0.16800000000000001"/>
    <n v="10.5"/>
    <b v="0"/>
    <s v="technology/gadgets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x v="1295"/>
    <x v="2"/>
    <x v="0"/>
    <x v="0"/>
    <n v="1466697983"/>
    <n v="1464105983"/>
    <x v="1906"/>
    <d v="2016-06-23T16:06:23"/>
    <n v="30"/>
    <b v="0"/>
    <n v="99"/>
    <n v="42.76"/>
    <n v="215.95959595959596"/>
    <b v="0"/>
    <s v="technology/gadgets"/>
    <x v="2"/>
    <x v="29"/>
  </r>
  <r>
    <n v="1907"/>
    <s v="Litter-Buddy"/>
    <s v="Litter-Buddy is great economical alternative to leading pet waste disposal systems with cartridge bag elements."/>
    <n v="30000"/>
    <x v="1079"/>
    <x v="2"/>
    <x v="0"/>
    <x v="0"/>
    <n v="1400853925"/>
    <n v="1399557925"/>
    <x v="1907"/>
    <d v="2014-05-23T14:05:25"/>
    <n v="15"/>
    <b v="0"/>
    <n v="4"/>
    <n v="0.28333333333333333"/>
    <n v="21.25"/>
    <b v="0"/>
    <s v="technology/gadgets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x v="1296"/>
    <x v="2"/>
    <x v="0"/>
    <x v="0"/>
    <n v="1483048900"/>
    <n v="1480456900"/>
    <x v="1908"/>
    <d v="2016-12-29T22:01:40"/>
    <n v="30"/>
    <b v="0"/>
    <n v="4"/>
    <n v="1.7319999999999998"/>
    <n v="108.25"/>
    <b v="0"/>
    <s v="technology/gadgets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x v="1297"/>
    <x v="2"/>
    <x v="0"/>
    <x v="0"/>
    <n v="1414059479"/>
    <n v="1411467479"/>
    <x v="1909"/>
    <d v="2014-10-23T10:17:59"/>
    <n v="30"/>
    <b v="0"/>
    <n v="38"/>
    <n v="14.111428571428572"/>
    <n v="129.97368421052633"/>
    <b v="0"/>
    <s v="technology/gadgets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x v="1298"/>
    <x v="2"/>
    <x v="9"/>
    <x v="3"/>
    <n v="1446331500"/>
    <n v="1442531217"/>
    <x v="1910"/>
    <d v="2015-10-31T22:45:00"/>
    <n v="43.984756944453693"/>
    <b v="0"/>
    <n v="285"/>
    <n v="39.395294117647055"/>
    <n v="117.49473684210527"/>
    <b v="0"/>
    <s v="technology/gadgets"/>
    <x v="2"/>
    <x v="29"/>
  </r>
  <r>
    <n v="1911"/>
    <s v="Charge Furniture"/>
    <s v="Charge furniture, making it simple and comfortable to charge your USB devices without leaving the comfort of your couch or armchair"/>
    <n v="42500"/>
    <x v="115"/>
    <x v="2"/>
    <x v="4"/>
    <x v="4"/>
    <n v="1407545334"/>
    <n v="1404953334"/>
    <x v="1911"/>
    <d v="2014-08-09T00:48:54"/>
    <n v="30"/>
    <b v="0"/>
    <n v="1"/>
    <n v="2.3529411764705882E-2"/>
    <n v="10"/>
    <b v="0"/>
    <s v="technology/gadgets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x v="1299"/>
    <x v="2"/>
    <x v="0"/>
    <x v="0"/>
    <n v="1433395560"/>
    <n v="1430803560"/>
    <x v="1912"/>
    <d v="2015-06-04T05:26:00"/>
    <n v="30"/>
    <b v="0"/>
    <n v="42"/>
    <n v="59.3"/>
    <n v="70.595238095238102"/>
    <b v="0"/>
    <s v="technology/gadgets"/>
    <x v="2"/>
    <x v="29"/>
  </r>
  <r>
    <n v="1913"/>
    <s v="Tibio - Spreading warmth in everyones home"/>
    <s v="Tibio is a revolutionary new product designed to solve an age old problem."/>
    <n v="48000"/>
    <x v="1300"/>
    <x v="2"/>
    <x v="1"/>
    <x v="1"/>
    <n v="1412770578"/>
    <n v="1410178578"/>
    <x v="1913"/>
    <d v="2014-10-08T12:16:18"/>
    <n v="30"/>
    <b v="0"/>
    <n v="26"/>
    <n v="1.3270833333333334"/>
    <n v="24.5"/>
    <b v="0"/>
    <s v="technology/gadgets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x v="177"/>
    <x v="2"/>
    <x v="0"/>
    <x v="0"/>
    <n v="1414814340"/>
    <n v="1413519073"/>
    <x v="1914"/>
    <d v="2014-11-01T03:59:00"/>
    <n v="14.991516203706851"/>
    <b v="0"/>
    <n v="2"/>
    <n v="9.0090090090090094"/>
    <n v="30"/>
    <b v="0"/>
    <s v="technology/gadgets"/>
    <x v="2"/>
    <x v="29"/>
  </r>
  <r>
    <n v="1915"/>
    <s v="The Cat-Bath Contraption"/>
    <s v="The picture above is of our current prototype for the cat bath - we hope to move beyond a simple bin and create a cat bath revolution!"/>
    <n v="500"/>
    <x v="138"/>
    <x v="2"/>
    <x v="0"/>
    <x v="0"/>
    <n v="1409620222"/>
    <n v="1407892222"/>
    <x v="1915"/>
    <d v="2014-09-02T01:10:22"/>
    <n v="20"/>
    <b v="0"/>
    <n v="4"/>
    <n v="1.6"/>
    <n v="2"/>
    <b v="0"/>
    <s v="technology/gadgets"/>
    <x v="2"/>
    <x v="29"/>
  </r>
  <r>
    <n v="1916"/>
    <s v="The Paint Can Holder by U.S. Green Products"/>
    <s v="The Paint Can Holder Makes Painting Easier and Safer on Extension Ladders."/>
    <n v="20000"/>
    <x v="1301"/>
    <x v="2"/>
    <x v="0"/>
    <x v="0"/>
    <n v="1478542375"/>
    <n v="1476378775"/>
    <x v="1916"/>
    <d v="2016-11-07T18:12:55"/>
    <n v="25.041666666664241"/>
    <b v="0"/>
    <n v="6"/>
    <n v="0.51"/>
    <n v="17"/>
    <b v="0"/>
    <s v="technology/gadgets"/>
    <x v="2"/>
    <x v="29"/>
  </r>
  <r>
    <n v="1917"/>
    <s v="Chronovisor:The MOST innovative watch for night time reading"/>
    <s v="Let's build a legendary brand altogether"/>
    <n v="390000"/>
    <x v="1302"/>
    <x v="2"/>
    <x v="7"/>
    <x v="6"/>
    <n v="1486708133"/>
    <n v="1484116133"/>
    <x v="1917"/>
    <d v="2017-02-10T06:28:53"/>
    <n v="30"/>
    <b v="0"/>
    <n v="70"/>
    <n v="52.570512820512818"/>
    <n v="2928.9285714285716"/>
    <b v="0"/>
    <s v="technology/gadgets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x v="92"/>
    <x v="2"/>
    <x v="0"/>
    <x v="0"/>
    <n v="1407869851"/>
    <n v="1404845851"/>
    <x v="1918"/>
    <d v="2014-08-12T18:57:31"/>
    <n v="35"/>
    <b v="0"/>
    <n v="9"/>
    <n v="1.04"/>
    <n v="28.888888888888889"/>
    <b v="0"/>
    <s v="technology/gadgets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x v="1303"/>
    <x v="2"/>
    <x v="0"/>
    <x v="0"/>
    <n v="1432069249"/>
    <n v="1429477249"/>
    <x v="1919"/>
    <d v="2015-05-19T21:00:49"/>
    <n v="30"/>
    <b v="0"/>
    <n v="8"/>
    <n v="47.4"/>
    <n v="29.625"/>
    <b v="0"/>
    <s v="technology/gadgets"/>
    <x v="2"/>
    <x v="29"/>
  </r>
  <r>
    <n v="1920"/>
    <s v="Brightside - Side lighting for cyclists"/>
    <s v="A new concept in bike light safety, protecting cyclists from being hit in the side. Bright, amber sideways."/>
    <n v="10000"/>
    <x v="1304"/>
    <x v="2"/>
    <x v="1"/>
    <x v="1"/>
    <n v="1445468400"/>
    <n v="1443042061"/>
    <x v="1920"/>
    <d v="2015-10-21T23:00:00"/>
    <n v="28.082627314812271"/>
    <b v="0"/>
    <n v="105"/>
    <n v="43.03"/>
    <n v="40.980952380952381"/>
    <b v="0"/>
    <s v="technology/gadgets"/>
    <x v="2"/>
    <x v="29"/>
  </r>
  <r>
    <n v="1921"/>
    <s v="The Fine Spirits are making an album!"/>
    <s v="The Fine Spirits are making an album, but we need your help!"/>
    <n v="1500"/>
    <x v="1305"/>
    <x v="0"/>
    <x v="0"/>
    <x v="0"/>
    <n v="1342243143"/>
    <n v="1339651143"/>
    <x v="1921"/>
    <d v="2012-07-14T05:19:03"/>
    <n v="30"/>
    <b v="0"/>
    <n v="38"/>
    <n v="136.80000000000001"/>
    <n v="54"/>
    <b v="1"/>
    <s v="music/indie rock"/>
    <x v="4"/>
    <x v="14"/>
  </r>
  <r>
    <n v="1922"/>
    <s v="Low Weather // Debut Album"/>
    <s v="Low Weather's debut album is halfway finished.  With your help and your help alone we can record the rest!"/>
    <n v="2000"/>
    <x v="1306"/>
    <x v="0"/>
    <x v="0"/>
    <x v="0"/>
    <n v="1386828507"/>
    <n v="1384236507"/>
    <x v="1922"/>
    <d v="2013-12-12T06:08:27"/>
    <n v="30"/>
    <b v="0"/>
    <n v="64"/>
    <n v="115.55"/>
    <n v="36.109375"/>
    <b v="1"/>
    <s v="music/indie rock"/>
    <x v="4"/>
    <x v="14"/>
  </r>
  <r>
    <n v="1923"/>
    <s v="Help Lions&amp;Creators print their album!"/>
    <s v="We just finished recording our first album! All we need is a little extra help to be able to get it printed!"/>
    <n v="125"/>
    <x v="356"/>
    <x v="0"/>
    <x v="0"/>
    <x v="0"/>
    <n v="1317099540"/>
    <n v="1313612532"/>
    <x v="1923"/>
    <d v="2011-09-27T04:59:00"/>
    <n v="40.35888888889167"/>
    <b v="0"/>
    <n v="13"/>
    <n v="240.79999999999998"/>
    <n v="23.153846153846153"/>
    <b v="1"/>
    <s v="music/indie rock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x v="1307"/>
    <x v="0"/>
    <x v="0"/>
    <x v="0"/>
    <n v="1389814380"/>
    <n v="1387390555"/>
    <x v="1924"/>
    <d v="2014-01-15T19:33:00"/>
    <n v="28.053530092591245"/>
    <b v="0"/>
    <n v="33"/>
    <n v="114.39999999999999"/>
    <n v="104"/>
    <b v="1"/>
    <s v="music/indie rock"/>
    <x v="4"/>
    <x v="14"/>
  </r>
  <r>
    <n v="1925"/>
    <s v="The Freakniks Debut Album: Infinite Love"/>
    <s v="The Freakniks are making their psychedelic freak-folk debut studio album and they need your help."/>
    <n v="1500"/>
    <x v="1308"/>
    <x v="0"/>
    <x v="0"/>
    <x v="0"/>
    <n v="1381449600"/>
    <n v="1379540288"/>
    <x v="1925"/>
    <d v="2013-10-11T00:00:00"/>
    <n v="22.098518518519995"/>
    <b v="0"/>
    <n v="52"/>
    <n v="110.33333333333333"/>
    <n v="31.826923076923077"/>
    <b v="1"/>
    <s v="music/indie rock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x v="1309"/>
    <x v="0"/>
    <x v="0"/>
    <x v="0"/>
    <n v="1288657560"/>
    <n v="1286319256"/>
    <x v="1926"/>
    <d v="2010-11-02T00:26:00"/>
    <n v="27.063703703708597"/>
    <b v="0"/>
    <n v="107"/>
    <n v="195.37933333333334"/>
    <n v="27.3896261682243"/>
    <b v="1"/>
    <s v="music/indie rock"/>
    <x v="4"/>
    <x v="14"/>
  </r>
  <r>
    <n v="1927"/>
    <s v="GBS Detroit Presents Hampshire"/>
    <s v="Hampshire is headed to GBS Detroit."/>
    <n v="600"/>
    <x v="972"/>
    <x v="0"/>
    <x v="0"/>
    <x v="0"/>
    <n v="1331182740"/>
    <n v="1329856839"/>
    <x v="1927"/>
    <d v="2012-03-08T04:59:00"/>
    <n v="15.346076388887013"/>
    <b v="0"/>
    <n v="11"/>
    <n v="103.33333333333334"/>
    <n v="56.363636363636367"/>
    <b v="1"/>
    <s v="music/indie rock"/>
    <x v="4"/>
    <x v="14"/>
  </r>
  <r>
    <n v="1928"/>
    <s v="Jollyheads Circus Debut Album &quot;The Kaleidoscope Dawn&quot;"/>
    <s v="Help us master and release our debut album &quot;The Kaleidoscope Dawn&quot;"/>
    <n v="2550"/>
    <x v="1310"/>
    <x v="0"/>
    <x v="0"/>
    <x v="0"/>
    <n v="1367940794"/>
    <n v="1365348794"/>
    <x v="1928"/>
    <d v="2013-05-07T15:33:14"/>
    <n v="30"/>
    <b v="0"/>
    <n v="34"/>
    <n v="103.1372549019608"/>
    <n v="77.352941176470594"/>
    <b v="1"/>
    <s v="music/indie rock"/>
    <x v="4"/>
    <x v="14"/>
  </r>
  <r>
    <n v="1929"/>
    <s v="Surplus 1980 album funds for release on CD/LP."/>
    <s v="Trying to raise funds to release a full-length album on LP and CD by my post-punk studio project, Surplus 1980."/>
    <n v="3200"/>
    <x v="1311"/>
    <x v="0"/>
    <x v="0"/>
    <x v="0"/>
    <n v="1309825866"/>
    <n v="1306197066"/>
    <x v="1929"/>
    <d v="2011-07-05T00:31:06"/>
    <n v="42"/>
    <b v="0"/>
    <n v="75"/>
    <n v="100.3125"/>
    <n v="42.8"/>
    <b v="1"/>
    <s v="music/indie rock"/>
    <x v="4"/>
    <x v="14"/>
  </r>
  <r>
    <n v="1930"/>
    <s v="Magnetic Flowers Presents: Old, Cold. Losing It."/>
    <s v="We're nearly done recording, but we're out of money! Help us release the record!!!"/>
    <n v="1000"/>
    <x v="1312"/>
    <x v="0"/>
    <x v="0"/>
    <x v="0"/>
    <n v="1373203482"/>
    <n v="1368019482"/>
    <x v="1930"/>
    <d v="2013-07-07T13:24:42"/>
    <n v="60"/>
    <b v="0"/>
    <n v="26"/>
    <n v="127"/>
    <n v="48.846153846153847"/>
    <b v="1"/>
    <s v="music/indie rock"/>
    <x v="4"/>
    <x v="14"/>
  </r>
  <r>
    <n v="1931"/>
    <s v="New Lions After Dark EP!"/>
    <s v="We're an indie rock band from Clearwater, FL headed back into the studio to finish our latest EP."/>
    <n v="2000"/>
    <x v="1313"/>
    <x v="0"/>
    <x v="0"/>
    <x v="0"/>
    <n v="1337657400"/>
    <n v="1336512309"/>
    <x v="1931"/>
    <d v="2012-05-22T03:30:00"/>
    <n v="13.253368055557075"/>
    <b v="0"/>
    <n v="50"/>
    <n v="120.601"/>
    <n v="48.240400000000001"/>
    <b v="1"/>
    <s v="music/indie rock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x v="1314"/>
    <x v="0"/>
    <x v="0"/>
    <x v="0"/>
    <n v="1327433173"/>
    <n v="1325618773"/>
    <x v="1932"/>
    <d v="2012-01-24T19:26:13"/>
    <n v="21"/>
    <b v="0"/>
    <n v="80"/>
    <n v="106.99047619047619"/>
    <n v="70.212500000000006"/>
    <b v="1"/>
    <s v="music/indie rock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x v="1315"/>
    <x v="0"/>
    <x v="0"/>
    <x v="0"/>
    <n v="1411787307"/>
    <n v="1409195307"/>
    <x v="1933"/>
    <d v="2014-09-27T03:08:27"/>
    <n v="30"/>
    <b v="0"/>
    <n v="110"/>
    <n v="172.43333333333334"/>
    <n v="94.054545454545448"/>
    <b v="1"/>
    <s v="music/indie rock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x v="1316"/>
    <x v="0"/>
    <x v="0"/>
    <x v="0"/>
    <n v="1324789200"/>
    <n v="1321649321"/>
    <x v="1934"/>
    <d v="2011-12-25T05:00:00"/>
    <n v="36.341192129628325"/>
    <b v="0"/>
    <n v="77"/>
    <n v="123.61999999999999"/>
    <n v="80.272727272727266"/>
    <b v="1"/>
    <s v="music/indie rock"/>
    <x v="4"/>
    <x v="14"/>
  </r>
  <r>
    <n v="1935"/>
    <s v="the last echo AM/PM Project"/>
    <s v="AM/PM is a 20 song dual-disk album that we're trying to record with your help! AM is a pop album and PM is an ambient/intense album!"/>
    <n v="2500"/>
    <x v="1317"/>
    <x v="0"/>
    <x v="0"/>
    <x v="0"/>
    <n v="1403326740"/>
    <n v="1400106171"/>
    <x v="1935"/>
    <d v="2014-06-21T04:59:00"/>
    <n v="37.275104166663368"/>
    <b v="0"/>
    <n v="50"/>
    <n v="108.4"/>
    <n v="54.2"/>
    <b v="1"/>
    <s v="music/indie rock"/>
    <x v="4"/>
    <x v="14"/>
  </r>
  <r>
    <n v="1936"/>
    <s v="Grandkids Record a Full-length Album!"/>
    <s v="Hey, we're Grandkids! We have enough songs to record an LP, and we need your help! We're going to make you proud, promise!"/>
    <n v="7500"/>
    <x v="1318"/>
    <x v="0"/>
    <x v="0"/>
    <x v="0"/>
    <n v="1323151140"/>
    <n v="1320528070"/>
    <x v="1936"/>
    <d v="2011-12-06T05:59:00"/>
    <n v="30.359606481477385"/>
    <b v="0"/>
    <n v="145"/>
    <n v="116.52013333333333"/>
    <n v="60.26903448275862"/>
    <b v="1"/>
    <s v="music/indie rock"/>
    <x v="4"/>
    <x v="14"/>
  </r>
  <r>
    <n v="1937"/>
    <s v="GBS Detroit Presents My Pal Val"/>
    <s v="My Pal Val is headed to Groovebox Studios in Detroit, Michigan on June 15th to record and film a live GBS Detroit EP."/>
    <n v="600"/>
    <x v="1319"/>
    <x v="0"/>
    <x v="0"/>
    <x v="0"/>
    <n v="1339732740"/>
    <n v="1338346281"/>
    <x v="1937"/>
    <d v="2012-06-15T03:59:00"/>
    <n v="16.046979166669189"/>
    <b v="0"/>
    <n v="29"/>
    <n v="187.245"/>
    <n v="38.740344827586206"/>
    <b v="1"/>
    <s v="music/indie rock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x v="1320"/>
    <x v="0"/>
    <x v="0"/>
    <x v="0"/>
    <n v="1372741200"/>
    <n v="1370067231"/>
    <x v="1938"/>
    <d v="2013-07-02T05:00:00"/>
    <n v="30.948715277780138"/>
    <b v="0"/>
    <n v="114"/>
    <n v="115.93333333333334"/>
    <n v="152.54385964912279"/>
    <b v="1"/>
    <s v="music/indie rock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x v="1321"/>
    <x v="0"/>
    <x v="0"/>
    <x v="0"/>
    <n v="1362955108"/>
    <n v="1360366708"/>
    <x v="1939"/>
    <d v="2013-03-10T22:38:28"/>
    <n v="29.958333333335759"/>
    <b v="0"/>
    <n v="96"/>
    <n v="110.7"/>
    <n v="115.3125"/>
    <b v="1"/>
    <s v="music/indie rock"/>
    <x v="4"/>
    <x v="14"/>
  </r>
  <r>
    <n v="1940"/>
    <s v="History Grows: New K. Record"/>
    <s v="K. is about *this* close to finishing up our third record, History Grows.  Now we just need to master it and release it!"/>
    <n v="650"/>
    <x v="1322"/>
    <x v="0"/>
    <x v="0"/>
    <x v="0"/>
    <n v="1308110340"/>
    <n v="1304770233"/>
    <x v="1940"/>
    <d v="2011-06-15T03:59:00"/>
    <n v="38.658645833333139"/>
    <b v="0"/>
    <n v="31"/>
    <n v="170.92307692307693"/>
    <n v="35.838709677419352"/>
    <b v="1"/>
    <s v="music/indie rock"/>
    <x v="4"/>
    <x v="14"/>
  </r>
  <r>
    <n v="1941"/>
    <s v="Gramofon: Modern Cloud Jukebox"/>
    <s v="Gramofon streams cloud music to your sound system. A modern jukebox: smartphones are the remotes + WiFi brings everyone together."/>
    <n v="250000"/>
    <x v="1323"/>
    <x v="0"/>
    <x v="0"/>
    <x v="0"/>
    <n v="1400137131"/>
    <n v="1397545131"/>
    <x v="1941"/>
    <d v="2014-05-15T06:58:51"/>
    <n v="30"/>
    <b v="1"/>
    <n v="4883"/>
    <n v="126.11835600000001"/>
    <n v="64.570118779438872"/>
    <b v="1"/>
    <s v="technology/hardware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x v="1324"/>
    <x v="0"/>
    <x v="0"/>
    <x v="0"/>
    <n v="1309809140"/>
    <n v="1302033140"/>
    <x v="1942"/>
    <d v="2011-07-04T19:52:20"/>
    <n v="90"/>
    <b v="1"/>
    <n v="95"/>
    <n v="138.44033333333334"/>
    <n v="87.436000000000007"/>
    <b v="1"/>
    <s v="technology/hardware"/>
    <x v="2"/>
    <x v="30"/>
  </r>
  <r>
    <n v="1943"/>
    <s v="RuuviTag - Open-Source Bluetooth Sensor Beacon"/>
    <s v="Next-gen 100% open-source sensor beacon platform designed especially for makers, developers and IoT companies."/>
    <n v="10000"/>
    <x v="1325"/>
    <x v="0"/>
    <x v="0"/>
    <x v="0"/>
    <n v="1470896916"/>
    <n v="1467008916"/>
    <x v="1943"/>
    <d v="2016-08-11T06:28:36"/>
    <n v="45"/>
    <b v="1"/>
    <n v="2478"/>
    <n v="1705.2499999999998"/>
    <n v="68.815577078288939"/>
    <b v="1"/>
    <s v="technology/hardware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x v="1326"/>
    <x v="0"/>
    <x v="0"/>
    <x v="0"/>
    <n v="1398952890"/>
    <n v="1396360890"/>
    <x v="1944"/>
    <d v="2014-05-01T14:01:30"/>
    <n v="30"/>
    <b v="1"/>
    <n v="1789"/>
    <n v="788.05550000000005"/>
    <n v="176.200223588597"/>
    <b v="1"/>
    <s v="technology/hardware"/>
    <x v="2"/>
    <x v="30"/>
  </r>
  <r>
    <n v="1945"/>
    <s v="Oval - The First Digital HandPan"/>
    <s v="A new electronic musical instrument which allows you to play, learn and perform music using any sound you can imagine."/>
    <n v="100000"/>
    <x v="1327"/>
    <x v="0"/>
    <x v="3"/>
    <x v="3"/>
    <n v="1436680958"/>
    <n v="1433224958"/>
    <x v="1945"/>
    <d v="2015-07-12T06:02:38"/>
    <n v="40"/>
    <b v="1"/>
    <n v="680"/>
    <n v="348.01799999999997"/>
    <n v="511.79117647058825"/>
    <b v="1"/>
    <s v="technology/hardware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x v="1328"/>
    <x v="0"/>
    <x v="0"/>
    <x v="0"/>
    <n v="1397961361"/>
    <n v="1392780961"/>
    <x v="1946"/>
    <d v="2014-04-20T02:36:01"/>
    <n v="59.958333333335759"/>
    <b v="1"/>
    <n v="70"/>
    <n v="149.74666666666667"/>
    <n v="160.44285714285715"/>
    <b v="1"/>
    <s v="technology/hardware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x v="1329"/>
    <x v="0"/>
    <x v="0"/>
    <x v="0"/>
    <n v="1258955940"/>
    <n v="1255730520"/>
    <x v="1947"/>
    <d v="2009-11-23T05:59:00"/>
    <n v="37.331249999995634"/>
    <b v="1"/>
    <n v="23"/>
    <n v="100.63375000000001"/>
    <n v="35.003043478260871"/>
    <b v="1"/>
    <s v="technology/hardware"/>
    <x v="2"/>
    <x v="30"/>
  </r>
  <r>
    <n v="1948"/>
    <s v="UDOO X86: The Most Powerful Maker Board Ever"/>
    <s v="10 times more powerful than Raspberry Pi 3, x86 64-bit architecture"/>
    <n v="100000"/>
    <x v="1330"/>
    <x v="0"/>
    <x v="0"/>
    <x v="0"/>
    <n v="1465232520"/>
    <n v="1460557809"/>
    <x v="1948"/>
    <d v="2016-06-06T17:02:00"/>
    <n v="54.105451388888469"/>
    <b v="1"/>
    <n v="4245"/>
    <n v="800.21100000000001"/>
    <n v="188.50671378091872"/>
    <b v="1"/>
    <s v="technology/hardware"/>
    <x v="2"/>
    <x v="30"/>
  </r>
  <r>
    <n v="1949"/>
    <s v="Shake Your Power"/>
    <s v="#ShakeYourPower brings clean energy to places in the world without electricity through the power of music."/>
    <n v="50000"/>
    <x v="1331"/>
    <x v="0"/>
    <x v="1"/>
    <x v="1"/>
    <n v="1404986951"/>
    <n v="1402394951"/>
    <x v="1949"/>
    <d v="2014-07-10T10:09:11"/>
    <n v="30"/>
    <b v="1"/>
    <n v="943"/>
    <n v="106.00260000000002"/>
    <n v="56.204984093319197"/>
    <b v="1"/>
    <s v="technology/hardware"/>
    <x v="2"/>
    <x v="30"/>
  </r>
  <r>
    <n v="1950"/>
    <s v="Trebuchette - the snap-together, desktop trebuchet"/>
    <s v="We're building snap-together model trebuchets that are perfect for office warfare or annoying your roommate!"/>
    <n v="48000"/>
    <x v="1332"/>
    <x v="0"/>
    <x v="0"/>
    <x v="0"/>
    <n v="1303446073"/>
    <n v="1300767673"/>
    <x v="1950"/>
    <d v="2011-04-22T04:21:13"/>
    <n v="31"/>
    <b v="1"/>
    <n v="1876"/>
    <n v="200.51866666666669"/>
    <n v="51.3054157782516"/>
    <b v="1"/>
    <s v="technology/hardware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x v="1333"/>
    <x v="0"/>
    <x v="0"/>
    <x v="0"/>
    <n v="1478516737"/>
    <n v="1475921137"/>
    <x v="1951"/>
    <d v="2016-11-07T11:05:37"/>
    <n v="30.041666666664241"/>
    <b v="1"/>
    <n v="834"/>
    <n v="212.44399999999999"/>
    <n v="127.36450839328538"/>
    <b v="1"/>
    <s v="technology/hardware"/>
    <x v="2"/>
    <x v="30"/>
  </r>
  <r>
    <n v="1952"/>
    <s v="Nix Color Sensor"/>
    <s v="Nix is a breakthrough smartphone accessory. Just scan an object and instantly view the color on your iPhone, Android, PC, or Mac."/>
    <n v="35000"/>
    <x v="1334"/>
    <x v="0"/>
    <x v="5"/>
    <x v="5"/>
    <n v="1381934015"/>
    <n v="1378737215"/>
    <x v="1952"/>
    <d v="2013-10-16T14:33:35"/>
    <n v="37"/>
    <b v="1"/>
    <n v="682"/>
    <n v="198.47237142857145"/>
    <n v="101.85532258064516"/>
    <b v="1"/>
    <s v="technology/hardware"/>
    <x v="2"/>
    <x v="30"/>
  </r>
  <r>
    <n v="1953"/>
    <s v="NTH Music Synthesizer"/>
    <s v="The NTH is an open source music synthesizer featuring instant fun, awesome sound, and a hackable design."/>
    <n v="15000"/>
    <x v="1335"/>
    <x v="0"/>
    <x v="0"/>
    <x v="0"/>
    <n v="1330657200"/>
    <n v="1328158065"/>
    <x v="1953"/>
    <d v="2012-03-02T03:00:00"/>
    <n v="28.925173611110949"/>
    <b v="1"/>
    <n v="147"/>
    <n v="225.94666666666666"/>
    <n v="230.55782312925169"/>
    <b v="1"/>
    <s v="technology/hardware"/>
    <x v="2"/>
    <x v="30"/>
  </r>
  <r>
    <n v="1954"/>
    <s v="Orison â€“ Rethink the Power of Energy"/>
    <s v="The First Home Battery System You Simply Plug in to Install"/>
    <n v="50000"/>
    <x v="1336"/>
    <x v="0"/>
    <x v="0"/>
    <x v="0"/>
    <n v="1457758800"/>
    <n v="1453730176"/>
    <x v="1954"/>
    <d v="2016-03-12T05:00:00"/>
    <n v="46.627592592587462"/>
    <b v="1"/>
    <n v="415"/>
    <n v="698.94800000000009"/>
    <n v="842.10602409638557"/>
    <b v="1"/>
    <s v="technology/hardware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x v="1337"/>
    <x v="0"/>
    <x v="0"/>
    <x v="0"/>
    <n v="1337799600"/>
    <n v="1334989881"/>
    <x v="1955"/>
    <d v="2012-05-23T19:00:00"/>
    <n v="32.51989583332761"/>
    <b v="1"/>
    <n v="290"/>
    <n v="398.59528571428569"/>
    <n v="577.27593103448271"/>
    <b v="1"/>
    <s v="technology/hardware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x v="1338"/>
    <x v="0"/>
    <x v="0"/>
    <x v="0"/>
    <n v="1429391405"/>
    <n v="1425507005"/>
    <x v="1956"/>
    <d v="2015-04-18T21:10:05"/>
    <n v="44.958333333328483"/>
    <b v="1"/>
    <n v="365"/>
    <n v="294.0333333333333"/>
    <n v="483.34246575342468"/>
    <b v="1"/>
    <s v="technology/hardware"/>
    <x v="2"/>
    <x v="30"/>
  </r>
  <r>
    <n v="1957"/>
    <s v="freeSoC and freeSoC Mini"/>
    <s v="An open hardware platform for the best microcontroller in the world."/>
    <n v="30000"/>
    <x v="1339"/>
    <x v="0"/>
    <x v="0"/>
    <x v="0"/>
    <n v="1351304513"/>
    <n v="1348712513"/>
    <x v="1957"/>
    <d v="2012-10-27T02:21:53"/>
    <n v="30"/>
    <b v="1"/>
    <n v="660"/>
    <n v="167.50470000000001"/>
    <n v="76.138500000000008"/>
    <b v="1"/>
    <s v="technology/hardware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x v="1340"/>
    <x v="0"/>
    <x v="0"/>
    <x v="0"/>
    <n v="1364078561"/>
    <n v="1361490161"/>
    <x v="1958"/>
    <d v="2013-03-23T22:42:41"/>
    <n v="29.958333333335759"/>
    <b v="1"/>
    <n v="1356"/>
    <n v="1435.5717142857143"/>
    <n v="74.107684365781708"/>
    <b v="1"/>
    <s v="technology/hardware"/>
    <x v="2"/>
    <x v="30"/>
  </r>
  <r>
    <n v="1959"/>
    <s v="Heat Seek NYC"/>
    <s v="A thermometer that connects to the internet to help New York City turn the heat on for thousands of tenants with no heat in the winter."/>
    <n v="10000"/>
    <x v="1341"/>
    <x v="0"/>
    <x v="0"/>
    <x v="0"/>
    <n v="1412121600"/>
    <n v="1408565860"/>
    <x v="1959"/>
    <d v="2014-10-01T00:00:00"/>
    <n v="41.154398148144537"/>
    <b v="1"/>
    <n v="424"/>
    <n v="156.73439999999999"/>
    <n v="36.965660377358489"/>
    <b v="1"/>
    <s v="technology/hardware"/>
    <x v="2"/>
    <x v="30"/>
  </r>
  <r>
    <n v="1960"/>
    <s v="TREKKAYAK"/>
    <s v="Trekkayak is an ultralight, durable and inflatable boat to be carried in your backpack to cross a lake or paddle down a river."/>
    <n v="70000"/>
    <x v="1342"/>
    <x v="0"/>
    <x v="11"/>
    <x v="9"/>
    <n v="1419151341"/>
    <n v="1416559341"/>
    <x v="1960"/>
    <d v="2014-12-21T08:42:21"/>
    <n v="30"/>
    <b v="1"/>
    <n v="33"/>
    <n v="117.90285714285716"/>
    <n v="2500.969696969697"/>
    <b v="1"/>
    <s v="technology/hardware"/>
    <x v="2"/>
    <x v="30"/>
  </r>
  <r>
    <n v="1961"/>
    <s v="Public Lab DIY Spectrometry Kit"/>
    <s v="This DIY kit helps analyze materials and contaminants. We need your help to build a library of open-source spectral data."/>
    <n v="10000"/>
    <x v="1343"/>
    <x v="0"/>
    <x v="0"/>
    <x v="0"/>
    <n v="1349495940"/>
    <n v="1346042417"/>
    <x v="1961"/>
    <d v="2012-10-06T03:59:00"/>
    <n v="39.971331018517958"/>
    <b v="1"/>
    <n v="1633"/>
    <n v="1105.3811999999998"/>
    <n v="67.690214329454989"/>
    <b v="1"/>
    <s v="technology/hardware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x v="1344"/>
    <x v="0"/>
    <x v="0"/>
    <x v="0"/>
    <n v="1400006636"/>
    <n v="1397414636"/>
    <x v="1962"/>
    <d v="2014-05-13T18:43:56"/>
    <n v="30"/>
    <b v="1"/>
    <n v="306"/>
    <n v="192.92499999999998"/>
    <n v="63.04738562091503"/>
    <b v="1"/>
    <s v="technology/hardware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x v="1345"/>
    <x v="0"/>
    <x v="1"/>
    <x v="1"/>
    <n v="1410862734"/>
    <n v="1407838734"/>
    <x v="1963"/>
    <d v="2014-09-16T10:18:54"/>
    <n v="35"/>
    <b v="1"/>
    <n v="205"/>
    <n v="126.8842105263158"/>
    <n v="117.6"/>
    <b v="1"/>
    <s v="technology/hardware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x v="1346"/>
    <x v="0"/>
    <x v="13"/>
    <x v="3"/>
    <n v="1461306772"/>
    <n v="1458714772"/>
    <x v="1964"/>
    <d v="2016-04-22T06:32:52"/>
    <n v="30"/>
    <b v="1"/>
    <n v="1281"/>
    <n v="259.57748878923763"/>
    <n v="180.75185011709601"/>
    <b v="1"/>
    <s v="technology/hardware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x v="1347"/>
    <x v="0"/>
    <x v="0"/>
    <x v="0"/>
    <n v="1326330000"/>
    <n v="1324433310"/>
    <x v="1965"/>
    <d v="2012-01-12T01:00:00"/>
    <n v="21.952430555553292"/>
    <b v="1"/>
    <n v="103"/>
    <n v="262.27999999999997"/>
    <n v="127.32038834951456"/>
    <b v="1"/>
    <s v="technology/hardware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x v="1348"/>
    <x v="0"/>
    <x v="0"/>
    <x v="0"/>
    <n v="1408021098"/>
    <n v="1405429098"/>
    <x v="1966"/>
    <d v="2014-08-14T12:58:18"/>
    <n v="30"/>
    <b v="1"/>
    <n v="1513"/>
    <n v="206.74309000000002"/>
    <n v="136.6444745538665"/>
    <b v="1"/>
    <s v="technology/hardware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x v="1349"/>
    <x v="0"/>
    <x v="0"/>
    <x v="0"/>
    <n v="1398959729"/>
    <n v="1396367729"/>
    <x v="1967"/>
    <d v="2014-05-01T15:55:29"/>
    <n v="30"/>
    <b v="1"/>
    <n v="405"/>
    <n v="370.13"/>
    <n v="182.78024691358024"/>
    <b v="1"/>
    <s v="technology/hardware"/>
    <x v="2"/>
    <x v="30"/>
  </r>
  <r>
    <n v="1968"/>
    <s v="XSHIFTER: World's First Affordable Wireless Shifting System"/>
    <s v="Bringing the advantages of wireless smart shifting to every cyclist. FITS ANY BIKE"/>
    <n v="50000"/>
    <x v="1350"/>
    <x v="0"/>
    <x v="0"/>
    <x v="0"/>
    <n v="1480777515"/>
    <n v="1478095515"/>
    <x v="1968"/>
    <d v="2016-12-03T15:05:15"/>
    <n v="31.041666666671517"/>
    <b v="1"/>
    <n v="510"/>
    <n v="284.96600000000001"/>
    <n v="279.37843137254902"/>
    <b v="1"/>
    <s v="technology/hardware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x v="1351"/>
    <x v="0"/>
    <x v="1"/>
    <x v="1"/>
    <n v="1470423668"/>
    <n v="1467831668"/>
    <x v="1969"/>
    <d v="2016-08-05T19:01:08"/>
    <n v="30"/>
    <b v="1"/>
    <n v="1887"/>
    <n v="579.08000000000004"/>
    <n v="61.375728669846318"/>
    <b v="1"/>
    <s v="technology/hardware"/>
    <x v="2"/>
    <x v="30"/>
  </r>
  <r>
    <n v="1970"/>
    <s v="APOC: Mini Radiation Detector"/>
    <s v="The APOC is a gamma particle detector that will help you learn about radiation and find radioactive things!"/>
    <n v="5000"/>
    <x v="1352"/>
    <x v="0"/>
    <x v="0"/>
    <x v="0"/>
    <n v="1366429101"/>
    <n v="1361248701"/>
    <x v="1970"/>
    <d v="2013-04-20T03:38:21"/>
    <n v="59.958333333335759"/>
    <b v="1"/>
    <n v="701"/>
    <n v="1131.8"/>
    <n v="80.727532097004286"/>
    <b v="1"/>
    <s v="technology/hardware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x v="1353"/>
    <x v="0"/>
    <x v="0"/>
    <x v="0"/>
    <n v="1384488000"/>
    <n v="1381752061"/>
    <x v="1971"/>
    <d v="2013-11-15T04:00:00"/>
    <n v="31.66596064814803"/>
    <b v="1"/>
    <n v="3863"/>
    <n v="263.02771750000005"/>
    <n v="272.35590732591254"/>
    <b v="1"/>
    <s v="technology/hardware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x v="1354"/>
    <x v="0"/>
    <x v="0"/>
    <x v="0"/>
    <n v="1353201444"/>
    <n v="1350605844"/>
    <x v="1972"/>
    <d v="2012-11-18T01:17:24"/>
    <n v="30.041666666664241"/>
    <b v="1"/>
    <n v="238"/>
    <n v="674.48"/>
    <n v="70.848739495798313"/>
    <b v="1"/>
    <s v="technology/hardware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x v="1355"/>
    <x v="0"/>
    <x v="0"/>
    <x v="0"/>
    <n v="1470466800"/>
    <n v="1467134464"/>
    <x v="1973"/>
    <d v="2016-08-06T07:00:00"/>
    <n v="38.568703703713254"/>
    <b v="1"/>
    <n v="2051"/>
    <n v="256.83081313131316"/>
    <n v="247.94003412969283"/>
    <b v="1"/>
    <s v="technology/hardware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x v="1356"/>
    <x v="0"/>
    <x v="1"/>
    <x v="1"/>
    <n v="1376899269"/>
    <n v="1371715269"/>
    <x v="1974"/>
    <d v="2013-08-19T08:01:09"/>
    <n v="60"/>
    <b v="1"/>
    <n v="402"/>
    <n v="375.49599999999998"/>
    <n v="186.81393034825871"/>
    <b v="1"/>
    <s v="technology/hardware"/>
    <x v="2"/>
    <x v="30"/>
  </r>
  <r>
    <n v="1975"/>
    <s v="Bugle2: A DIY Phono Preamp"/>
    <s v="The Bugle2 is a second generation DIY kit phono preamplifier for vinyl playback."/>
    <n v="16000"/>
    <x v="1357"/>
    <x v="0"/>
    <x v="0"/>
    <x v="0"/>
    <n v="1362938851"/>
    <n v="1360346851"/>
    <x v="1975"/>
    <d v="2013-03-10T18:07:31"/>
    <n v="30"/>
    <b v="1"/>
    <n v="253"/>
    <n v="208.70837499999996"/>
    <n v="131.98948616600788"/>
    <b v="1"/>
    <s v="technology/hardware"/>
    <x v="2"/>
    <x v="30"/>
  </r>
  <r>
    <n v="1976"/>
    <s v="Pi Lite white - Bright white LED display for Raspberry Pi"/>
    <s v="Can you help us make an ultra bright white one a reality?"/>
    <n v="4000"/>
    <x v="1358"/>
    <x v="0"/>
    <x v="1"/>
    <x v="1"/>
    <n v="1373751325"/>
    <n v="1371159325"/>
    <x v="1976"/>
    <d v="2013-07-13T21:35:25"/>
    <n v="30"/>
    <b v="1"/>
    <n v="473"/>
    <n v="346.6"/>
    <n v="29.310782241014799"/>
    <b v="1"/>
    <s v="technology/hardware"/>
    <x v="2"/>
    <x v="30"/>
  </r>
  <r>
    <n v="1977"/>
    <s v="Ario: Smart Lighting. Better Health."/>
    <s v="Ario learns about you, syncs your body clock, and keeps you healthy through natural lighting patterns."/>
    <n v="50000"/>
    <x v="1359"/>
    <x v="0"/>
    <x v="0"/>
    <x v="0"/>
    <n v="1450511940"/>
    <n v="1446527540"/>
    <x v="1977"/>
    <d v="2015-12-19T07:59:00"/>
    <n v="46.115740740737238"/>
    <b v="1"/>
    <n v="821"/>
    <n v="402.33"/>
    <n v="245.02436053593178"/>
    <b v="1"/>
    <s v="technology/hardware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x v="1360"/>
    <x v="0"/>
    <x v="0"/>
    <x v="0"/>
    <n v="1339484400"/>
    <n v="1336627492"/>
    <x v="1978"/>
    <d v="2012-06-12T07:00:00"/>
    <n v="33.066064814811398"/>
    <b v="1"/>
    <n v="388"/>
    <n v="1026.8451399999999"/>
    <n v="1323.2540463917526"/>
    <b v="1"/>
    <s v="technology/hardware"/>
    <x v="2"/>
    <x v="30"/>
  </r>
  <r>
    <n v="1979"/>
    <s v="Skybuds - truly wireless earbuds and smartphone case"/>
    <s v="Truly wireless premium earbuds with a battery-boosting smartphone case for charging and storage"/>
    <n v="200000"/>
    <x v="1361"/>
    <x v="0"/>
    <x v="0"/>
    <x v="0"/>
    <n v="1447909140"/>
    <n v="1444734146"/>
    <x v="1979"/>
    <d v="2015-11-19T04:59:00"/>
    <n v="36.74761574074364"/>
    <b v="1"/>
    <n v="813"/>
    <n v="114.901155"/>
    <n v="282.65966789667897"/>
    <b v="1"/>
    <s v="technology/hardware"/>
    <x v="2"/>
    <x v="30"/>
  </r>
  <r>
    <n v="1980"/>
    <s v="YOUMO - Your Smart Modular Power Strip"/>
    <s v="Multi-power charging that is smarter, stylish and designed for you."/>
    <n v="50000"/>
    <x v="1362"/>
    <x v="0"/>
    <x v="12"/>
    <x v="3"/>
    <n v="1459684862"/>
    <n v="1456232462"/>
    <x v="1980"/>
    <d v="2016-04-03T12:01:02"/>
    <n v="39.958333333335759"/>
    <b v="1"/>
    <n v="1945"/>
    <n v="354.82402000000002"/>
    <n v="91.214401028277635"/>
    <b v="1"/>
    <s v="technology/hardware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x v="1363"/>
    <x v="2"/>
    <x v="5"/>
    <x v="5"/>
    <n v="1404926665"/>
    <n v="1402334665"/>
    <x v="1981"/>
    <d v="2014-07-09T17:24:25"/>
    <n v="30"/>
    <b v="0"/>
    <n v="12"/>
    <n v="5.08"/>
    <n v="31.75"/>
    <b v="0"/>
    <s v="photography/people"/>
    <x v="8"/>
    <x v="31"/>
  </r>
  <r>
    <n v="1982"/>
    <s v="Lonely Boy: 55 male models 200s sensual expression"/>
    <s v="Express a very dark place in my childhood. Release my emotions through photography in a form of Art."/>
    <n v="180000"/>
    <x v="117"/>
    <x v="2"/>
    <x v="7"/>
    <x v="6"/>
    <n v="1480863887"/>
    <n v="1478268287"/>
    <x v="1982"/>
    <d v="2016-12-04T15:04:47"/>
    <n v="30.041666666664241"/>
    <b v="0"/>
    <n v="0"/>
    <n v="0"/>
    <e v="#DIV/0!"/>
    <b v="0"/>
    <s v="photography/people"/>
    <x v="8"/>
    <x v="31"/>
  </r>
  <r>
    <n v="1983"/>
    <s v="Vegans of Hawai'i - 140'000 Strong?"/>
    <s v="A vegan photographer bringing Hawaii to the tipping point of plant pure wisdom, featuring the most influential early adopters."/>
    <n v="33000"/>
    <x v="1364"/>
    <x v="2"/>
    <x v="0"/>
    <x v="0"/>
    <n v="1472799600"/>
    <n v="1470874618"/>
    <x v="1983"/>
    <d v="2016-09-02T07:00:00"/>
    <n v="22.279884259260143"/>
    <b v="0"/>
    <n v="16"/>
    <n v="4.3"/>
    <n v="88.6875"/>
    <b v="0"/>
    <s v="photography/people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x v="1365"/>
    <x v="2"/>
    <x v="0"/>
    <x v="0"/>
    <n v="1417377481"/>
    <n v="1412189881"/>
    <x v="1984"/>
    <d v="2014-11-30T19:58:01"/>
    <n v="60.041666666671517"/>
    <b v="0"/>
    <n v="7"/>
    <n v="21.146666666666665"/>
    <n v="453.14285714285717"/>
    <b v="0"/>
    <s v="photography/people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x v="152"/>
    <x v="2"/>
    <x v="1"/>
    <x v="1"/>
    <n v="1470178800"/>
    <n v="1467650771"/>
    <x v="1985"/>
    <d v="2016-08-02T23:00:00"/>
    <n v="29.259594907402061"/>
    <b v="0"/>
    <n v="4"/>
    <n v="3.1875"/>
    <n v="12.75"/>
    <b v="0"/>
    <s v="photography/people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x v="116"/>
    <x v="2"/>
    <x v="1"/>
    <x v="1"/>
    <n v="1457947483"/>
    <n v="1455359083"/>
    <x v="1986"/>
    <d v="2016-03-14T09:24:43"/>
    <n v="29.958333333343035"/>
    <b v="0"/>
    <n v="1"/>
    <n v="0.05"/>
    <n v="1"/>
    <b v="0"/>
    <s v="photography/people"/>
    <x v="8"/>
    <x v="31"/>
  </r>
  <r>
    <n v="1987"/>
    <s v="Ethiopia: Beheld"/>
    <s v="A collection of images that depicts the beauty and diversity within Ethiopia"/>
    <n v="5500"/>
    <x v="1366"/>
    <x v="2"/>
    <x v="1"/>
    <x v="1"/>
    <n v="1425223276"/>
    <n v="1422631276"/>
    <x v="1987"/>
    <d v="2015-03-01T15:21:16"/>
    <n v="30"/>
    <b v="0"/>
    <n v="28"/>
    <n v="42.472727272727276"/>
    <n v="83.428571428571431"/>
    <b v="0"/>
    <s v="photography/people"/>
    <x v="8"/>
    <x v="31"/>
  </r>
  <r>
    <n v="1988"/>
    <s v="Phillip Michael Photography"/>
    <s v="Expressing art in an image!"/>
    <n v="6000"/>
    <x v="379"/>
    <x v="2"/>
    <x v="0"/>
    <x v="0"/>
    <n v="1440094742"/>
    <n v="1437502742"/>
    <x v="1988"/>
    <d v="2015-08-20T18:19:02"/>
    <n v="30"/>
    <b v="0"/>
    <n v="1"/>
    <n v="0.41666666666666669"/>
    <n v="25"/>
    <b v="0"/>
    <s v="photography/people"/>
    <x v="8"/>
    <x v="31"/>
  </r>
  <r>
    <n v="1989"/>
    <s v="Shutters of Hope: The Real Faces of Infertility"/>
    <s v="Creating an awareness for infertility through photographing families and showcasing the real faces of infertility."/>
    <n v="5000"/>
    <x v="155"/>
    <x v="2"/>
    <x v="0"/>
    <x v="0"/>
    <n v="1481473208"/>
    <n v="1478881208"/>
    <x v="1989"/>
    <d v="2016-12-11T16:20:08"/>
    <n v="30"/>
    <b v="0"/>
    <n v="1"/>
    <n v="1"/>
    <n v="50"/>
    <b v="0"/>
    <s v="photography/people"/>
    <x v="8"/>
    <x v="31"/>
  </r>
  <r>
    <n v="1990"/>
    <s v="The Virgin of the Path"/>
    <s v="An art nude photography book that includes traditional black and white sepia nudes as well as experimiental color nudes."/>
    <n v="3000"/>
    <x v="1238"/>
    <x v="2"/>
    <x v="0"/>
    <x v="0"/>
    <n v="1455338532"/>
    <n v="1454042532"/>
    <x v="1990"/>
    <d v="2016-02-13T04:42:12"/>
    <n v="15"/>
    <b v="0"/>
    <n v="5"/>
    <n v="16.966666666666665"/>
    <n v="101.8"/>
    <b v="0"/>
    <s v="photography/people"/>
    <x v="8"/>
    <x v="31"/>
  </r>
  <r>
    <n v="1991"/>
    <s v="Portraits of Resilience"/>
    <s v="Taking (and giving) professional portraits of survivors of human trafficking in Myanmar."/>
    <n v="2000"/>
    <x v="133"/>
    <x v="2"/>
    <x v="0"/>
    <x v="0"/>
    <n v="1435958786"/>
    <n v="1434144386"/>
    <x v="1991"/>
    <d v="2015-07-03T21:26:26"/>
    <n v="21"/>
    <b v="0"/>
    <n v="3"/>
    <n v="7.0000000000000009"/>
    <n v="46.666666666666664"/>
    <b v="0"/>
    <s v="photography/people"/>
    <x v="8"/>
    <x v="31"/>
  </r>
  <r>
    <n v="1992"/>
    <s v="The Wonderful World of Princes &amp; Princesses"/>
    <s v="A complete revamp of all the Disney Princes &amp; Princesses!"/>
    <n v="1500"/>
    <x v="369"/>
    <x v="2"/>
    <x v="0"/>
    <x v="0"/>
    <n v="1424229991"/>
    <n v="1421637991"/>
    <x v="1992"/>
    <d v="2015-02-18T03:26:31"/>
    <n v="30"/>
    <b v="0"/>
    <n v="2"/>
    <n v="0.13333333333333333"/>
    <n v="1"/>
    <b v="0"/>
    <s v="photography/people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x v="117"/>
    <x v="2"/>
    <x v="1"/>
    <x v="1"/>
    <n v="1450706837"/>
    <n v="1448114837"/>
    <x v="1993"/>
    <d v="2015-12-21T14:07:17"/>
    <n v="30"/>
    <b v="0"/>
    <n v="0"/>
    <n v="0"/>
    <e v="#DIV/0!"/>
    <b v="0"/>
    <s v="photography/people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x v="117"/>
    <x v="2"/>
    <x v="0"/>
    <x v="0"/>
    <n v="1481072942"/>
    <n v="1475885342"/>
    <x v="1994"/>
    <d v="2016-12-07T01:09:02"/>
    <n v="60.041666666671517"/>
    <b v="0"/>
    <n v="0"/>
    <n v="0"/>
    <e v="#DIV/0!"/>
    <b v="0"/>
    <s v="photography/people"/>
    <x v="8"/>
    <x v="31"/>
  </r>
  <r>
    <n v="1995"/>
    <s v="The Girl With(out) The Camera"/>
    <s v="I'm looking to pursue my dream of becoming a full time photographer, using my current creative experience as a graphic designer."/>
    <n v="1000"/>
    <x v="1367"/>
    <x v="2"/>
    <x v="5"/>
    <x v="5"/>
    <n v="1437082736"/>
    <n v="1435354736"/>
    <x v="1995"/>
    <d v="2015-07-16T21:38:56"/>
    <n v="20"/>
    <b v="0"/>
    <n v="3"/>
    <n v="7.8"/>
    <n v="26"/>
    <b v="0"/>
    <s v="photography/people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x v="117"/>
    <x v="2"/>
    <x v="0"/>
    <x v="0"/>
    <n v="1405021211"/>
    <n v="1402429211"/>
    <x v="1996"/>
    <d v="2014-07-10T19:40:11"/>
    <n v="30"/>
    <b v="0"/>
    <n v="0"/>
    <n v="0"/>
    <e v="#DIV/0!"/>
    <b v="0"/>
    <s v="photography/people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x v="117"/>
    <x v="2"/>
    <x v="0"/>
    <x v="0"/>
    <n v="1409091612"/>
    <n v="1406499612"/>
    <x v="1997"/>
    <d v="2014-08-26T22:20:12"/>
    <n v="30"/>
    <b v="0"/>
    <n v="0"/>
    <n v="0"/>
    <e v="#DIV/0!"/>
    <b v="0"/>
    <s v="photography/people"/>
    <x v="8"/>
    <x v="31"/>
  </r>
  <r>
    <n v="1998"/>
    <s v="Photography from Below"/>
    <s v="I am moving to Guatemala to document and report on the growing community resistance movements across Central America and Mexico"/>
    <n v="2500"/>
    <x v="1368"/>
    <x v="2"/>
    <x v="0"/>
    <x v="0"/>
    <n v="1406861438"/>
    <n v="1402973438"/>
    <x v="1998"/>
    <d v="2014-08-01T02:50:38"/>
    <n v="45"/>
    <b v="0"/>
    <n v="3"/>
    <n v="26.200000000000003"/>
    <n v="218.33333333333334"/>
    <b v="0"/>
    <s v="photography/people"/>
    <x v="8"/>
    <x v="31"/>
  </r>
  <r>
    <n v="1999"/>
    <s v="Planet Venus"/>
    <s v="This is a portrait photo project aiming to inspire women to explore themselves and live their passion"/>
    <n v="31000"/>
    <x v="1369"/>
    <x v="2"/>
    <x v="1"/>
    <x v="1"/>
    <n v="1415882108"/>
    <n v="1413286508"/>
    <x v="1999"/>
    <d v="2014-11-13T12:35:08"/>
    <n v="30.041666666664241"/>
    <b v="0"/>
    <n v="7"/>
    <n v="0.76129032258064511"/>
    <n v="33.714285714285715"/>
    <b v="0"/>
    <s v="photography/people"/>
    <x v="8"/>
    <x v="31"/>
  </r>
  <r>
    <n v="2000"/>
    <s v="Jacs+Cam 2016 calendar"/>
    <s v="What do you get when you combine 2 of the hottest alt-models in North America with one Canadian photographer? Make a CALENDAR!!!"/>
    <n v="5000"/>
    <x v="1370"/>
    <x v="2"/>
    <x v="5"/>
    <x v="5"/>
    <n v="1452120613"/>
    <n v="1449528613"/>
    <x v="2000"/>
    <d v="2016-01-06T22:50:13"/>
    <n v="30"/>
    <b v="0"/>
    <n v="25"/>
    <n v="12.5"/>
    <n v="25"/>
    <b v="0"/>
    <s v="photography/people"/>
    <x v="8"/>
    <x v="31"/>
  </r>
  <r>
    <n v="2001"/>
    <s v="Nuimo: Seamless Smart Home Interface"/>
    <s v="Nuimo is a universal controller for the internet of things. Control your music, lights, locks and more."/>
    <n v="55000"/>
    <x v="1371"/>
    <x v="0"/>
    <x v="12"/>
    <x v="3"/>
    <n v="1434139200"/>
    <n v="1431406916"/>
    <x v="2001"/>
    <d v="2015-06-12T20:00:00"/>
    <n v="31.623657407399151"/>
    <b v="1"/>
    <n v="1637"/>
    <n v="382.12909090909091"/>
    <n v="128.38790470372632"/>
    <b v="1"/>
    <s v="technology/hardware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x v="1372"/>
    <x v="0"/>
    <x v="0"/>
    <x v="0"/>
    <n v="1485191143"/>
    <n v="1482599143"/>
    <x v="2002"/>
    <d v="2017-01-23T17:05:43"/>
    <n v="30"/>
    <b v="1"/>
    <n v="1375"/>
    <n v="216.79422000000002"/>
    <n v="78.834261818181815"/>
    <b v="1"/>
    <s v="technology/hardware"/>
    <x v="2"/>
    <x v="30"/>
  </r>
  <r>
    <n v="2003"/>
    <s v="velosynth"/>
    <s v="velosynth is an open-source bicycle interaction synthesizer. it interprets the speed and acceleration of a bicycle into expressive audio feedback."/>
    <n v="500"/>
    <x v="1373"/>
    <x v="0"/>
    <x v="0"/>
    <x v="0"/>
    <n v="1278111600"/>
    <n v="1276830052"/>
    <x v="2003"/>
    <d v="2010-07-02T23:00:00"/>
    <n v="14.83273148148146"/>
    <b v="1"/>
    <n v="17"/>
    <n v="312"/>
    <n v="91.764705882352942"/>
    <b v="1"/>
    <s v="technology/hardware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x v="1374"/>
    <x v="0"/>
    <x v="0"/>
    <x v="0"/>
    <n v="1405002663"/>
    <n v="1402410663"/>
    <x v="2004"/>
    <d v="2014-07-10T14:31:03"/>
    <n v="30"/>
    <b v="1"/>
    <n v="354"/>
    <n v="234.42048"/>
    <n v="331.10237288135596"/>
    <b v="1"/>
    <s v="technology/hardware"/>
    <x v="2"/>
    <x v="30"/>
  </r>
  <r>
    <n v="2005"/>
    <s v="bassAware Holster"/>
    <s v="The bassAware Holster is a new type of wearable audio technology that uses vibration to create a massive bass experience."/>
    <n v="30000"/>
    <x v="1375"/>
    <x v="0"/>
    <x v="0"/>
    <x v="0"/>
    <n v="1381895940"/>
    <n v="1379532618"/>
    <x v="2005"/>
    <d v="2013-10-16T03:59:00"/>
    <n v="27.353263888893707"/>
    <b v="1"/>
    <n v="191"/>
    <n v="123.68010000000001"/>
    <n v="194.26193717277485"/>
    <b v="1"/>
    <s v="technology/hardware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x v="1376"/>
    <x v="0"/>
    <x v="0"/>
    <x v="0"/>
    <n v="1417611645"/>
    <n v="1414584045"/>
    <x v="2006"/>
    <d v="2014-12-03T13:00:45"/>
    <n v="35.041666666671517"/>
    <b v="1"/>
    <n v="303"/>
    <n v="247.84"/>
    <n v="408.97689768976898"/>
    <b v="1"/>
    <s v="technology/hardware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x v="1377"/>
    <x v="0"/>
    <x v="0"/>
    <x v="0"/>
    <n v="1282622400"/>
    <n v="1276891586"/>
    <x v="2007"/>
    <d v="2010-08-24T04:00:00"/>
    <n v="66.328865740739275"/>
    <b v="1"/>
    <n v="137"/>
    <n v="115.7092"/>
    <n v="84.459270072992695"/>
    <b v="1"/>
    <s v="technology/hardware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x v="1378"/>
    <x v="0"/>
    <x v="0"/>
    <x v="0"/>
    <n v="1316442622"/>
    <n v="1312641022"/>
    <x v="2008"/>
    <d v="2011-09-19T14:30:22"/>
    <n v="44"/>
    <b v="1"/>
    <n v="41"/>
    <n v="117.07484768810599"/>
    <n v="44.853658536585364"/>
    <b v="1"/>
    <s v="technology/hardware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x v="1379"/>
    <x v="0"/>
    <x v="12"/>
    <x v="3"/>
    <n v="1479890743"/>
    <n v="1476776743"/>
    <x v="2009"/>
    <d v="2016-11-23T08:45:43"/>
    <n v="36.041666666671517"/>
    <b v="1"/>
    <n v="398"/>
    <n v="305.15800000000002"/>
    <n v="383.3643216080402"/>
    <b v="1"/>
    <s v="technology/hardware"/>
    <x v="2"/>
    <x v="30"/>
  </r>
  <r>
    <n v="2010"/>
    <s v="Weighitz: Weigh Smarter"/>
    <s v="Weighitz are miniature smart scales designed to weigh anything in the home."/>
    <n v="30000"/>
    <x v="1380"/>
    <x v="0"/>
    <x v="0"/>
    <x v="0"/>
    <n v="1471564491"/>
    <n v="1468972491"/>
    <x v="2010"/>
    <d v="2016-08-18T23:54:51"/>
    <n v="30"/>
    <b v="1"/>
    <n v="1737"/>
    <n v="320.05299999999994"/>
    <n v="55.276856649395505"/>
    <b v="1"/>
    <s v="technology/hardware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x v="1381"/>
    <x v="0"/>
    <x v="15"/>
    <x v="3"/>
    <n v="1452553200"/>
    <n v="1449650173"/>
    <x v="2011"/>
    <d v="2016-01-11T23:00:00"/>
    <n v="33.599849537029513"/>
    <b v="1"/>
    <n v="971"/>
    <n v="819.56399999999996"/>
    <n v="422.02059732234807"/>
    <b v="1"/>
    <s v="technology/hardware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x v="1382"/>
    <x v="0"/>
    <x v="0"/>
    <x v="0"/>
    <n v="1423165441"/>
    <n v="1420573441"/>
    <x v="2012"/>
    <d v="2015-02-05T19:44:01"/>
    <n v="30"/>
    <b v="1"/>
    <n v="183"/>
    <n v="234.90000000000003"/>
    <n v="64.180327868852459"/>
    <b v="1"/>
    <s v="technology/hardware"/>
    <x v="2"/>
    <x v="30"/>
  </r>
  <r>
    <n v="2013"/>
    <s v="Portal: Turbocharged WiFi"/>
    <s v="Crowds can slow WiFi to a crawl, but not Portal. Stream ultraHD videos without buffering and play Internet games without lagging."/>
    <n v="160000"/>
    <x v="1383"/>
    <x v="0"/>
    <x v="0"/>
    <x v="0"/>
    <n v="1468019014"/>
    <n v="1462835014"/>
    <x v="2013"/>
    <d v="2016-07-08T23:03:34"/>
    <n v="60"/>
    <b v="1"/>
    <n v="4562"/>
    <n v="494.91374999999999"/>
    <n v="173.57781674704077"/>
    <b v="1"/>
    <s v="technology/hardware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x v="1384"/>
    <x v="0"/>
    <x v="0"/>
    <x v="0"/>
    <n v="1364184539"/>
    <n v="1361250539"/>
    <x v="2014"/>
    <d v="2013-03-25T04:08:59"/>
    <n v="33.958333333335759"/>
    <b v="1"/>
    <n v="26457"/>
    <n v="7813.7822333333334"/>
    <n v="88.601680840609291"/>
    <b v="1"/>
    <s v="technology/hardware"/>
    <x v="2"/>
    <x v="30"/>
  </r>
  <r>
    <n v="2015"/>
    <s v="ExtraCore (Arduino Compatible)"/>
    <s v="ExtraCore is a 1&quot; x 1&quot; 22 I/O pin Arduino Compatible. It's 1.7 grams and 16mhz of tiny Arduino style coolness."/>
    <n v="7200"/>
    <x v="1385"/>
    <x v="0"/>
    <x v="0"/>
    <x v="0"/>
    <n v="1315602163"/>
    <n v="1313010163"/>
    <x v="2015"/>
    <d v="2011-09-09T21:02:43"/>
    <n v="30"/>
    <b v="1"/>
    <n v="162"/>
    <n v="113.00013888888888"/>
    <n v="50.222283950617282"/>
    <b v="1"/>
    <s v="technology/hardware"/>
    <x v="2"/>
    <x v="30"/>
  </r>
  <r>
    <n v="2016"/>
    <s v="Hydra: a triple-output power supply for electronics projects"/>
    <s v="A smart, compact power supply designed to power anything, anywhere"/>
    <n v="10000"/>
    <x v="1386"/>
    <x v="0"/>
    <x v="0"/>
    <x v="0"/>
    <n v="1362863299"/>
    <n v="1360271299"/>
    <x v="2016"/>
    <d v="2013-03-09T21:08:19"/>
    <n v="30"/>
    <b v="1"/>
    <n v="479"/>
    <n v="921.54219999999998"/>
    <n v="192.38876826722338"/>
    <b v="1"/>
    <s v="technology/hardware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x v="1387"/>
    <x v="0"/>
    <x v="0"/>
    <x v="0"/>
    <n v="1332561600"/>
    <n v="1329873755"/>
    <x v="2017"/>
    <d v="2012-03-24T04:00:00"/>
    <n v="31.109317129630654"/>
    <b v="1"/>
    <n v="426"/>
    <n v="125.10239999999999"/>
    <n v="73.416901408450698"/>
    <b v="1"/>
    <s v="technology/hardware"/>
    <x v="2"/>
    <x v="30"/>
  </r>
  <r>
    <n v="2018"/>
    <s v="Scriba - the stylus reinvented"/>
    <s v="Scriba puts creative control back in your hands. Its flexible body and dynamic squeeze motion responding beautifully to your touch."/>
    <n v="65000"/>
    <x v="1388"/>
    <x v="0"/>
    <x v="17"/>
    <x v="3"/>
    <n v="1439455609"/>
    <n v="1436863609"/>
    <x v="2018"/>
    <d v="2015-08-13T08:46:49"/>
    <n v="30"/>
    <b v="1"/>
    <n v="450"/>
    <n v="102.24343076923077"/>
    <n v="147.68495555555555"/>
    <b v="1"/>
    <s v="technology/hardware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x v="1389"/>
    <x v="0"/>
    <x v="0"/>
    <x v="0"/>
    <n v="1474563621"/>
    <n v="1471971621"/>
    <x v="2019"/>
    <d v="2016-09-22T17:00:21"/>
    <n v="30"/>
    <b v="1"/>
    <n v="1780"/>
    <n v="484.90975000000003"/>
    <n v="108.96848314606741"/>
    <b v="1"/>
    <s v="technology/hardware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x v="1390"/>
    <x v="0"/>
    <x v="0"/>
    <x v="0"/>
    <n v="1400108640"/>
    <n v="1396923624"/>
    <x v="2020"/>
    <d v="2014-05-14T23:04:00"/>
    <n v="36.863611111111823"/>
    <b v="1"/>
    <n v="122"/>
    <n v="192.33333333333334"/>
    <n v="23.647540983606557"/>
    <b v="1"/>
    <s v="technology/hardware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x v="1391"/>
    <x v="0"/>
    <x v="0"/>
    <x v="0"/>
    <n v="1411522897"/>
    <n v="1407634897"/>
    <x v="2021"/>
    <d v="2014-09-24T01:41:37"/>
    <n v="45"/>
    <b v="1"/>
    <n v="95"/>
    <n v="281.10000000000002"/>
    <n v="147.94736842105263"/>
    <b v="1"/>
    <s v="technology/hardware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x v="1392"/>
    <x v="0"/>
    <x v="0"/>
    <x v="0"/>
    <n v="1465652372"/>
    <n v="1463060372"/>
    <x v="2022"/>
    <d v="2016-06-11T13:39:32"/>
    <n v="30"/>
    <b v="1"/>
    <n v="325"/>
    <n v="125.13700000000001"/>
    <n v="385.03692307692307"/>
    <b v="1"/>
    <s v="technology/hardware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x v="1393"/>
    <x v="0"/>
    <x v="0"/>
    <x v="0"/>
    <n v="1434017153"/>
    <n v="1431425153"/>
    <x v="2023"/>
    <d v="2015-06-11T10:05:53"/>
    <n v="30"/>
    <b v="1"/>
    <n v="353"/>
    <n v="161.459"/>
    <n v="457.39093484419266"/>
    <b v="1"/>
    <s v="technology/hardware"/>
    <x v="2"/>
    <x v="30"/>
  </r>
  <r>
    <n v="2024"/>
    <s v="RA 3D printer controller by Elefu"/>
    <s v="RA - 3D Printer board. This board can control 3 extruders, bed heaters, Elefu control panel, 4 temp monitors, lighting and more."/>
    <n v="4000"/>
    <x v="1394"/>
    <x v="0"/>
    <x v="0"/>
    <x v="0"/>
    <n v="1344826800"/>
    <n v="1341875544"/>
    <x v="2024"/>
    <d v="2012-08-13T03:00:00"/>
    <n v="34.15805555555562"/>
    <b v="1"/>
    <n v="105"/>
    <n v="585.35"/>
    <n v="222.99047619047619"/>
    <b v="1"/>
    <s v="technology/hardware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x v="1395"/>
    <x v="0"/>
    <x v="12"/>
    <x v="3"/>
    <n v="1433996746"/>
    <n v="1431404746"/>
    <x v="2025"/>
    <d v="2015-06-11T04:25:46"/>
    <n v="30"/>
    <b v="1"/>
    <n v="729"/>
    <n v="201.14999999999998"/>
    <n v="220.74074074074073"/>
    <b v="1"/>
    <s v="technology/hardware"/>
    <x v="2"/>
    <x v="30"/>
  </r>
  <r>
    <n v="2026"/>
    <s v="MIDI Sprout - Biodata Sonification Device"/>
    <s v="MIDI Sprout enables plants to play synthesizers in real time."/>
    <n v="25000"/>
    <x v="1396"/>
    <x v="0"/>
    <x v="0"/>
    <x v="0"/>
    <n v="1398052740"/>
    <n v="1394127585"/>
    <x v="2026"/>
    <d v="2014-04-21T03:59:00"/>
    <n v="45.430034722223354"/>
    <b v="1"/>
    <n v="454"/>
    <n v="133.48307999999997"/>
    <n v="73.503898678414089"/>
    <b v="1"/>
    <s v="technology/hardware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x v="1397"/>
    <x v="0"/>
    <x v="0"/>
    <x v="0"/>
    <n v="1427740319"/>
    <n v="1423855919"/>
    <x v="2027"/>
    <d v="2015-03-30T18:31:59"/>
    <n v="44.958333333335759"/>
    <b v="1"/>
    <n v="539"/>
    <n v="120.24900000000001"/>
    <n v="223.09647495361781"/>
    <b v="1"/>
    <s v="technology/hardware"/>
    <x v="2"/>
    <x v="30"/>
  </r>
  <r>
    <n v="2028"/>
    <s v="Building the Open Source Bussard Fusion Reactor "/>
    <s v="Building an open source Bussard fusion reactor, aka the Polywell."/>
    <n v="3000"/>
    <x v="1398"/>
    <x v="0"/>
    <x v="0"/>
    <x v="0"/>
    <n v="1268690100"/>
    <n v="1265493806"/>
    <x v="2028"/>
    <d v="2010-03-15T21:55:00"/>
    <n v="36.994143518517376"/>
    <b v="1"/>
    <n v="79"/>
    <n v="126.16666666666667"/>
    <n v="47.911392405063289"/>
    <b v="1"/>
    <s v="technology/hardware"/>
    <x v="2"/>
    <x v="30"/>
  </r>
  <r>
    <n v="2029"/>
    <s v="Lumin8 Pro"/>
    <s v="Lumin8 Pro is a fun and easy to use light controller that makes light dance to your favorite music."/>
    <n v="2500"/>
    <x v="1399"/>
    <x v="0"/>
    <x v="0"/>
    <x v="0"/>
    <n v="1409099481"/>
    <n v="1406507481"/>
    <x v="2029"/>
    <d v="2014-08-27T00:31:21"/>
    <n v="30"/>
    <b v="1"/>
    <n v="94"/>
    <n v="361.2"/>
    <n v="96.063829787234042"/>
    <b v="1"/>
    <s v="technology/hardware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x v="1400"/>
    <x v="0"/>
    <x v="1"/>
    <x v="1"/>
    <n v="1354233296"/>
    <n v="1351641296"/>
    <x v="2030"/>
    <d v="2012-11-29T23:54:56"/>
    <n v="30"/>
    <b v="1"/>
    <n v="625"/>
    <n v="226.239013671875"/>
    <n v="118.6144"/>
    <b v="1"/>
    <s v="technology/hardware"/>
    <x v="2"/>
    <x v="30"/>
  </r>
  <r>
    <n v="2031"/>
    <s v="Linkio: the $100 Smart Home Devices Solution"/>
    <s v="With Linkio you can use your smartphone to control every electronic you own- for only $100!"/>
    <n v="50000"/>
    <x v="1401"/>
    <x v="0"/>
    <x v="9"/>
    <x v="3"/>
    <n v="1420765200"/>
    <n v="1417506853"/>
    <x v="2031"/>
    <d v="2015-01-09T01:00:00"/>
    <n v="37.712349537046975"/>
    <b v="1"/>
    <n v="508"/>
    <n v="120.35"/>
    <n v="118.45472440944881"/>
    <b v="1"/>
    <s v="technology/hardware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x v="1402"/>
    <x v="0"/>
    <x v="0"/>
    <x v="0"/>
    <n v="1481778000"/>
    <n v="1479216874"/>
    <x v="2032"/>
    <d v="2016-12-15T05:00:00"/>
    <n v="29.642662037033006"/>
    <b v="1"/>
    <n v="531"/>
    <n v="304.18799999999999"/>
    <n v="143.21468926553672"/>
    <b v="1"/>
    <s v="technology/hardware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x v="1403"/>
    <x v="0"/>
    <x v="0"/>
    <x v="0"/>
    <n v="1398477518"/>
    <n v="1395885518"/>
    <x v="2033"/>
    <d v="2014-04-26T01:58:38"/>
    <n v="30"/>
    <b v="1"/>
    <n v="158"/>
    <n v="178.67599999999999"/>
    <n v="282.71518987341773"/>
    <b v="1"/>
    <s v="technology/hardware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x v="1404"/>
    <x v="0"/>
    <x v="0"/>
    <x v="0"/>
    <n v="1430981880"/>
    <n v="1426216033"/>
    <x v="2034"/>
    <d v="2015-05-07T06:58:00"/>
    <n v="55.160266203703941"/>
    <b v="1"/>
    <n v="508"/>
    <n v="386.81998717948721"/>
    <n v="593.93620078740162"/>
    <b v="1"/>
    <s v="technology/hardware"/>
    <x v="2"/>
    <x v="30"/>
  </r>
  <r>
    <n v="2035"/>
    <s v="OpenBCI: Biosensing for Everybody"/>
    <s v="Announcing the GANGLION and the ULTRACORTEXâ€”a $99 biodata acquisition device and a 3D-printed, brain-sensing headset."/>
    <n v="80000"/>
    <x v="1405"/>
    <x v="0"/>
    <x v="0"/>
    <x v="0"/>
    <n v="1450486800"/>
    <n v="1446562807"/>
    <x v="2035"/>
    <d v="2015-12-19T01:00:00"/>
    <n v="45.416585648155888"/>
    <b v="1"/>
    <n v="644"/>
    <n v="211.03642500000004"/>
    <n v="262.15704968944101"/>
    <b v="1"/>
    <s v="technology/hardware"/>
    <x v="2"/>
    <x v="30"/>
  </r>
  <r>
    <n v="2036"/>
    <s v="L.E.D Portable Charger"/>
    <s v="A high-capacity portable charger with LED lights keeps your iPhone, iPad, smartphones, tablets and other devices juiced up on-the-go."/>
    <n v="30000"/>
    <x v="1406"/>
    <x v="0"/>
    <x v="0"/>
    <x v="0"/>
    <n v="1399668319"/>
    <n v="1397076319"/>
    <x v="2036"/>
    <d v="2014-05-09T20:45:19"/>
    <n v="30"/>
    <b v="1"/>
    <n v="848"/>
    <n v="131.66833333333335"/>
    <n v="46.580778301886795"/>
    <b v="1"/>
    <s v="technology/hardware"/>
    <x v="2"/>
    <x v="30"/>
  </r>
  <r>
    <n v="2037"/>
    <s v="Pedal Power -- Human Scale Energy For Everyday Tasks"/>
    <s v="With an efficiency of 97%, bicycle technology is nearly perfect. So why do we use it only for transportation?"/>
    <n v="10000"/>
    <x v="1407"/>
    <x v="0"/>
    <x v="0"/>
    <x v="0"/>
    <n v="1388383353"/>
    <n v="1383195753"/>
    <x v="2037"/>
    <d v="2013-12-30T06:02:33"/>
    <n v="60.041666666664241"/>
    <b v="1"/>
    <n v="429"/>
    <n v="300.47639999999996"/>
    <n v="70.041118881118877"/>
    <b v="1"/>
    <s v="technology/hardware"/>
    <x v="2"/>
    <x v="30"/>
  </r>
  <r>
    <n v="2038"/>
    <s v="OWL Programmable Effects Pedal"/>
    <s v="The OWL is an open source, open hardware, reprogrammable effects pedal designed for musicians, coders, and hackers."/>
    <n v="8000"/>
    <x v="1408"/>
    <x v="0"/>
    <x v="1"/>
    <x v="1"/>
    <n v="1372701600"/>
    <n v="1369895421"/>
    <x v="2038"/>
    <d v="2013-07-01T18:00:00"/>
    <n v="32.478923611110076"/>
    <b v="1"/>
    <n v="204"/>
    <n v="420.51249999999999"/>
    <n v="164.90686274509804"/>
    <b v="1"/>
    <s v="technology/hardware"/>
    <x v="2"/>
    <x v="30"/>
  </r>
  <r>
    <n v="2039"/>
    <s v="ODIN2: Smart Projector for movies, video calls, and apps"/>
    <s v="Open up your digital worlds with the most sophisticated, intuitive android smart projector."/>
    <n v="125000"/>
    <x v="1409"/>
    <x v="0"/>
    <x v="0"/>
    <x v="0"/>
    <n v="1480568340"/>
    <n v="1477996325"/>
    <x v="2039"/>
    <d v="2016-12-01T04:59:00"/>
    <n v="29.768692129633564"/>
    <b v="1"/>
    <n v="379"/>
    <n v="136.21680000000001"/>
    <n v="449.26385224274406"/>
    <b v="1"/>
    <s v="technology/hardware"/>
    <x v="2"/>
    <x v="30"/>
  </r>
  <r>
    <n v="2040"/>
    <s v="Programmable Capacitor"/>
    <s v="4.29 Billion+ Capacitor Combinations._x000a_No Coding Required."/>
    <n v="3000"/>
    <x v="1410"/>
    <x v="0"/>
    <x v="0"/>
    <x v="0"/>
    <n v="1384557303"/>
    <n v="1383257703"/>
    <x v="2040"/>
    <d v="2013-11-15T23:15:03"/>
    <n v="15.041666666664241"/>
    <b v="1"/>
    <n v="271"/>
    <n v="248.17133333333334"/>
    <n v="27.472841328413285"/>
    <b v="1"/>
    <s v="technology/hardware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x v="1411"/>
    <x v="0"/>
    <x v="0"/>
    <x v="0"/>
    <n v="1478785027"/>
    <n v="1476189427"/>
    <x v="2041"/>
    <d v="2016-11-10T13:37:07"/>
    <n v="30.041666666664241"/>
    <b v="0"/>
    <n v="120"/>
    <n v="181.86315789473684"/>
    <n v="143.97499999999999"/>
    <b v="1"/>
    <s v="technology/hardware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x v="1412"/>
    <x v="0"/>
    <x v="0"/>
    <x v="0"/>
    <n v="1453481974"/>
    <n v="1448297974"/>
    <x v="2042"/>
    <d v="2016-01-22T16:59:34"/>
    <n v="60"/>
    <b v="0"/>
    <n v="140"/>
    <n v="123.53"/>
    <n v="88.23571428571428"/>
    <b v="1"/>
    <s v="technology/hardware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x v="1413"/>
    <x v="0"/>
    <x v="0"/>
    <x v="0"/>
    <n v="1481432340"/>
    <n v="1476764077"/>
    <x v="2043"/>
    <d v="2016-12-11T04:59:00"/>
    <n v="54.030821759261016"/>
    <b v="0"/>
    <n v="193"/>
    <n v="506.20938628158842"/>
    <n v="36.326424870466319"/>
    <b v="1"/>
    <s v="technology/hardware"/>
    <x v="2"/>
    <x v="30"/>
  </r>
  <r>
    <n v="2044"/>
    <s v="PiSoC: Learn to Create"/>
    <s v="The PiSoC is an open source development platform which gives each person a unique opportunity to create, regardless of skill level."/>
    <n v="15000"/>
    <x v="1414"/>
    <x v="0"/>
    <x v="0"/>
    <x v="0"/>
    <n v="1434212714"/>
    <n v="1431620714"/>
    <x v="2044"/>
    <d v="2015-06-13T16:25:14"/>
    <n v="30"/>
    <b v="0"/>
    <n v="180"/>
    <n v="108.21333333333334"/>
    <n v="90.177777777777777"/>
    <b v="1"/>
    <s v="technology/hardware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x v="1415"/>
    <x v="0"/>
    <x v="0"/>
    <x v="0"/>
    <n v="1341799647"/>
    <n v="1339207647"/>
    <x v="2045"/>
    <d v="2012-07-09T02:07:27"/>
    <n v="30"/>
    <b v="0"/>
    <n v="263"/>
    <n v="819.18387755102037"/>
    <n v="152.62361216730039"/>
    <b v="1"/>
    <s v="technology/hardware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x v="1416"/>
    <x v="0"/>
    <x v="0"/>
    <x v="0"/>
    <n v="1369282044"/>
    <n v="1366690044"/>
    <x v="2046"/>
    <d v="2013-05-23T04:07:24"/>
    <n v="30"/>
    <b v="0"/>
    <n v="217"/>
    <n v="121.10000000000001"/>
    <n v="55.806451612903224"/>
    <b v="1"/>
    <s v="technology/hardware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x v="1417"/>
    <x v="0"/>
    <x v="2"/>
    <x v="2"/>
    <n v="1429228800"/>
    <n v="1426714870"/>
    <x v="2047"/>
    <d v="2015-04-17T00:00:00"/>
    <n v="29.096412037033588"/>
    <b v="0"/>
    <n v="443"/>
    <n v="102.99897959183673"/>
    <n v="227.85327313769753"/>
    <b v="1"/>
    <s v="technology/hardware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x v="1418"/>
    <x v="0"/>
    <x v="0"/>
    <x v="0"/>
    <n v="1369323491"/>
    <n v="1366731491"/>
    <x v="2048"/>
    <d v="2013-05-23T15:38:11"/>
    <n v="30"/>
    <b v="0"/>
    <n v="1373"/>
    <n v="148.33229411764705"/>
    <n v="91.82989803350327"/>
    <b v="1"/>
    <s v="technology/hardware"/>
    <x v="2"/>
    <x v="30"/>
  </r>
  <r>
    <n v="2049"/>
    <s v="LOCK8 - the World's First Smart Bike Lock"/>
    <s v="Keyless. Alarm secured. GPS tracking."/>
    <n v="50000"/>
    <x v="1419"/>
    <x v="0"/>
    <x v="1"/>
    <x v="1"/>
    <n v="1386025140"/>
    <n v="1382963963"/>
    <x v="2049"/>
    <d v="2013-12-02T22:59:00"/>
    <n v="35.430289351854299"/>
    <b v="0"/>
    <n v="742"/>
    <n v="120.19070000000001"/>
    <n v="80.991037735849048"/>
    <b v="1"/>
    <s v="technology/hardware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x v="1420"/>
    <x v="0"/>
    <x v="0"/>
    <x v="0"/>
    <n v="1433036578"/>
    <n v="1429580578"/>
    <x v="2050"/>
    <d v="2015-05-31T01:42:58"/>
    <n v="40"/>
    <b v="0"/>
    <n v="170"/>
    <n v="473.27000000000004"/>
    <n v="278.39411764705881"/>
    <b v="1"/>
    <s v="technology/hardware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x v="1421"/>
    <x v="0"/>
    <x v="0"/>
    <x v="0"/>
    <n v="1388017937"/>
    <n v="1385425937"/>
    <x v="2051"/>
    <d v="2013-12-26T00:32:17"/>
    <n v="30"/>
    <b v="0"/>
    <n v="242"/>
    <n v="130.36250000000001"/>
    <n v="43.095041322314053"/>
    <b v="1"/>
    <s v="technology/hardware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x v="1422"/>
    <x v="0"/>
    <x v="0"/>
    <x v="0"/>
    <n v="1455933653"/>
    <n v="1452045653"/>
    <x v="2052"/>
    <d v="2016-02-20T02:00:53"/>
    <n v="45"/>
    <b v="0"/>
    <n v="541"/>
    <n v="353.048"/>
    <n v="326.29205175600737"/>
    <b v="1"/>
    <s v="technology/hardware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x v="766"/>
    <x v="0"/>
    <x v="0"/>
    <x v="0"/>
    <n v="1448466551"/>
    <n v="1445870951"/>
    <x v="2053"/>
    <d v="2015-11-25T15:49:11"/>
    <n v="30.041666666671517"/>
    <b v="0"/>
    <n v="121"/>
    <n v="101.02"/>
    <n v="41.743801652892564"/>
    <b v="1"/>
    <s v="technology/hardware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x v="1423"/>
    <x v="0"/>
    <x v="1"/>
    <x v="1"/>
    <n v="1399033810"/>
    <n v="1396441810"/>
    <x v="2054"/>
    <d v="2014-05-02T12:30:10"/>
    <n v="30"/>
    <b v="0"/>
    <n v="621"/>
    <n v="113.59142857142857"/>
    <n v="64.020933977455712"/>
    <b v="1"/>
    <s v="technology/hardware"/>
    <x v="2"/>
    <x v="30"/>
  </r>
  <r>
    <n v="2055"/>
    <s v="The I2C and SPI Education System"/>
    <s v="An Arduino compatible shield matched with a web based tutorial system to teach you how to talk with I2C and SPI components."/>
    <n v="6000"/>
    <x v="1424"/>
    <x v="0"/>
    <x v="0"/>
    <x v="0"/>
    <n v="1417579200"/>
    <n v="1415031043"/>
    <x v="2055"/>
    <d v="2014-12-03T04:00:00"/>
    <n v="29.492557870376913"/>
    <b v="0"/>
    <n v="101"/>
    <n v="167.41666666666666"/>
    <n v="99.455445544554451"/>
    <b v="1"/>
    <s v="technology/hardware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x v="1425"/>
    <x v="0"/>
    <x v="0"/>
    <x v="0"/>
    <n v="1366222542"/>
    <n v="1363630542"/>
    <x v="2056"/>
    <d v="2013-04-17T18:15:42"/>
    <n v="30"/>
    <b v="0"/>
    <n v="554"/>
    <n v="153.452"/>
    <n v="138.49458483754512"/>
    <b v="1"/>
    <s v="technology/hardware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x v="1426"/>
    <x v="0"/>
    <x v="1"/>
    <x v="1"/>
    <n v="1456487532"/>
    <n v="1453895532"/>
    <x v="2057"/>
    <d v="2016-02-26T11:52:12"/>
    <n v="30"/>
    <b v="0"/>
    <n v="666"/>
    <n v="202.23220000000001"/>
    <n v="45.547792792792798"/>
    <b v="1"/>
    <s v="technology/hardware"/>
    <x v="2"/>
    <x v="30"/>
  </r>
  <r>
    <n v="2058"/>
    <s v="Raspberry Pi Debug Clip"/>
    <s v="Making using the serial terminal on the Raspberry Pi as easy as Pi!"/>
    <n v="2560"/>
    <x v="1427"/>
    <x v="0"/>
    <x v="1"/>
    <x v="1"/>
    <n v="1425326400"/>
    <n v="1421916830"/>
    <x v="2058"/>
    <d v="2015-03-02T20:00:00"/>
    <n v="39.462615740732872"/>
    <b v="0"/>
    <n v="410"/>
    <n v="168.28125"/>
    <n v="10.507317073170732"/>
    <b v="1"/>
    <s v="technology/hardware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x v="1428"/>
    <x v="0"/>
    <x v="0"/>
    <x v="0"/>
    <n v="1454277540"/>
    <n v="1450880854"/>
    <x v="2059"/>
    <d v="2016-01-31T21:59:00"/>
    <n v="39.313495370370219"/>
    <b v="0"/>
    <n v="375"/>
    <n v="143.45666666666668"/>
    <n v="114.76533333333333"/>
    <b v="1"/>
    <s v="technology/hardware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x v="1429"/>
    <x v="0"/>
    <x v="0"/>
    <x v="0"/>
    <n v="1406129150"/>
    <n v="1400945150"/>
    <x v="2060"/>
    <d v="2014-07-23T15:25:50"/>
    <n v="60"/>
    <b v="0"/>
    <n v="1364"/>
    <n v="196.4"/>
    <n v="35.997067448680355"/>
    <b v="1"/>
    <s v="technology/hardware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x v="1430"/>
    <x v="0"/>
    <x v="0"/>
    <x v="0"/>
    <n v="1483208454"/>
    <n v="1480616454"/>
    <x v="2061"/>
    <d v="2016-12-31T18:20:54"/>
    <n v="30"/>
    <b v="0"/>
    <n v="35"/>
    <n v="107.91999999999999"/>
    <n v="154.17142857142858"/>
    <b v="1"/>
    <s v="technology/hardware"/>
    <x v="2"/>
    <x v="30"/>
  </r>
  <r>
    <n v="2062"/>
    <s v="Rho Board"/>
    <s v="4K HEVC Android TV Media Player with optional DIY electronics, ideal for app development, home control, software developement, learning"/>
    <n v="100000"/>
    <x v="1431"/>
    <x v="0"/>
    <x v="8"/>
    <x v="7"/>
    <n v="1458807098"/>
    <n v="1456218698"/>
    <x v="2062"/>
    <d v="2016-03-24T08:11:38"/>
    <n v="29.958333333335759"/>
    <b v="0"/>
    <n v="203"/>
    <n v="114.97699999999999"/>
    <n v="566.38916256157631"/>
    <b v="1"/>
    <s v="technology/hardware"/>
    <x v="2"/>
    <x v="30"/>
  </r>
  <r>
    <n v="2063"/>
    <s v="Up to 4 axis Beaglebone black based CNC control"/>
    <s v="Build a professional grade Linux CNC control with Beaglebone black and our CNC cape."/>
    <n v="4000"/>
    <x v="1432"/>
    <x v="0"/>
    <x v="12"/>
    <x v="3"/>
    <n v="1463333701"/>
    <n v="1460482501"/>
    <x v="2063"/>
    <d v="2016-05-15T17:35:01"/>
    <n v="33"/>
    <b v="0"/>
    <n v="49"/>
    <n v="148.04999999999998"/>
    <n v="120.85714285714286"/>
    <b v="1"/>
    <s v="technology/hardware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x v="1433"/>
    <x v="0"/>
    <x v="0"/>
    <x v="0"/>
    <n v="1370001600"/>
    <n v="1366879523"/>
    <x v="2064"/>
    <d v="2013-05-31T12:00:00"/>
    <n v="36.135150462963793"/>
    <b v="0"/>
    <n v="5812"/>
    <n v="191.16676082790633"/>
    <n v="86.163845492085343"/>
    <b v="1"/>
    <s v="technology/hardware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x v="1434"/>
    <x v="0"/>
    <x v="1"/>
    <x v="1"/>
    <n v="1387958429"/>
    <n v="1385366429"/>
    <x v="2065"/>
    <d v="2013-12-25T08:00:29"/>
    <n v="30"/>
    <b v="0"/>
    <n v="1556"/>
    <n v="199.215125"/>
    <n v="51.212114395886893"/>
    <b v="1"/>
    <s v="technology/hardware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x v="1435"/>
    <x v="0"/>
    <x v="0"/>
    <x v="0"/>
    <n v="1408818683"/>
    <n v="1406226683"/>
    <x v="2066"/>
    <d v="2014-08-23T18:31:23"/>
    <n v="30"/>
    <b v="0"/>
    <n v="65"/>
    <n v="218.6"/>
    <n v="67.261538461538464"/>
    <b v="1"/>
    <s v="technology/hardware"/>
    <x v="2"/>
    <x v="30"/>
  </r>
  <r>
    <n v="2067"/>
    <s v="Luminite (LED lighting)"/>
    <s v="The next generation of premium quality LED lighting. Extreme power efficiency in a small package."/>
    <n v="495"/>
    <x v="1436"/>
    <x v="0"/>
    <x v="1"/>
    <x v="1"/>
    <n v="1432499376"/>
    <n v="1429648176"/>
    <x v="2067"/>
    <d v="2015-05-24T20:29:36"/>
    <n v="33"/>
    <b v="0"/>
    <n v="10"/>
    <n v="126.86868686868686"/>
    <n v="62.8"/>
    <b v="1"/>
    <s v="technology/hardware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x v="1437"/>
    <x v="0"/>
    <x v="0"/>
    <x v="0"/>
    <n v="1476994315"/>
    <n v="1474402315"/>
    <x v="2068"/>
    <d v="2016-10-20T20:11:55"/>
    <n v="30"/>
    <b v="0"/>
    <n v="76"/>
    <n v="105.22388000000001"/>
    <n v="346.13118421052633"/>
    <b v="1"/>
    <s v="technology/hardware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x v="1438"/>
    <x v="0"/>
    <x v="0"/>
    <x v="0"/>
    <n v="1451776791"/>
    <n v="1449098391"/>
    <x v="2069"/>
    <d v="2016-01-02T23:19:51"/>
    <n v="31"/>
    <b v="0"/>
    <n v="263"/>
    <n v="128.40666000000002"/>
    <n v="244.11912547528519"/>
    <b v="1"/>
    <s v="technology/hardware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x v="1439"/>
    <x v="0"/>
    <x v="12"/>
    <x v="3"/>
    <n v="1467128723"/>
    <n v="1464536723"/>
    <x v="2070"/>
    <d v="2016-06-28T15:45:23"/>
    <n v="30"/>
    <b v="0"/>
    <n v="1530"/>
    <n v="317.3272"/>
    <n v="259.25424836601309"/>
    <b v="1"/>
    <s v="technology/hardware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x v="1440"/>
    <x v="0"/>
    <x v="0"/>
    <x v="0"/>
    <n v="1475390484"/>
    <n v="1471502484"/>
    <x v="2071"/>
    <d v="2016-10-02T06:41:24"/>
    <n v="45"/>
    <b v="0"/>
    <n v="278"/>
    <n v="280.73"/>
    <n v="201.96402877697841"/>
    <b v="1"/>
    <s v="technology/hardware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x v="1441"/>
    <x v="0"/>
    <x v="0"/>
    <x v="0"/>
    <n v="1462629432"/>
    <n v="1460037432"/>
    <x v="2072"/>
    <d v="2016-05-07T13:57:12"/>
    <n v="30"/>
    <b v="0"/>
    <n v="350"/>
    <n v="110.73146853146854"/>
    <n v="226.20857142857142"/>
    <b v="1"/>
    <s v="technology/hardware"/>
    <x v="2"/>
    <x v="30"/>
  </r>
  <r>
    <n v="2073"/>
    <s v="abode - The Future of Home Security."/>
    <s v="abode is a home security and automation company that offers a self-installed, professional-grade solution with no contracts."/>
    <n v="100000"/>
    <x v="1442"/>
    <x v="0"/>
    <x v="0"/>
    <x v="0"/>
    <n v="1431100918"/>
    <n v="1427212918"/>
    <x v="2073"/>
    <d v="2015-05-08T16:01:58"/>
    <n v="45"/>
    <b v="0"/>
    <n v="470"/>
    <n v="152.60429999999999"/>
    <n v="324.69"/>
    <b v="1"/>
    <s v="technology/hardware"/>
    <x v="2"/>
    <x v="30"/>
  </r>
  <r>
    <n v="2074"/>
    <s v="Advanced Simulation Products - PC Gaming Controllers"/>
    <s v="Creating PC gaming controllers to bring your gaming experience to a new level."/>
    <n v="600"/>
    <x v="1443"/>
    <x v="0"/>
    <x v="0"/>
    <x v="0"/>
    <n v="1462564182"/>
    <n v="1459972182"/>
    <x v="2074"/>
    <d v="2016-05-06T19:49:42"/>
    <n v="30"/>
    <b v="0"/>
    <n v="3"/>
    <n v="102.49999999999999"/>
    <n v="205"/>
    <b v="1"/>
    <s v="technology/hardware"/>
    <x v="2"/>
    <x v="30"/>
  </r>
  <r>
    <n v="2075"/>
    <s v="The Practical Meter: Know your power!"/>
    <s v="The Practical Meter helps you charge your phone faster by solving a problem millions of people experience."/>
    <n v="9999"/>
    <x v="1444"/>
    <x v="0"/>
    <x v="0"/>
    <x v="0"/>
    <n v="1374769288"/>
    <n v="1372177288"/>
    <x v="2075"/>
    <d v="2013-07-25T16:21:28"/>
    <n v="30"/>
    <b v="0"/>
    <n v="8200"/>
    <n v="1678.3738373837384"/>
    <n v="20.465926829268295"/>
    <b v="1"/>
    <s v="technology/hardware"/>
    <x v="2"/>
    <x v="30"/>
  </r>
  <r>
    <n v="2076"/>
    <s v="Earin - The Worlds Smallest Wireless Earbuds"/>
    <s v="Wireless earbuds filled with sound, yet so small they are almost invisible!"/>
    <n v="179000"/>
    <x v="1445"/>
    <x v="0"/>
    <x v="1"/>
    <x v="1"/>
    <n v="1406149689"/>
    <n v="1402693689"/>
    <x v="2076"/>
    <d v="2014-07-23T21:08:09"/>
    <n v="40"/>
    <b v="0"/>
    <n v="8359"/>
    <n v="543.349156424581"/>
    <n v="116.35303146309367"/>
    <b v="1"/>
    <s v="technology/hardware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x v="1446"/>
    <x v="0"/>
    <x v="0"/>
    <x v="0"/>
    <n v="1433538000"/>
    <n v="1428541276"/>
    <x v="2077"/>
    <d v="2015-06-05T21:00:00"/>
    <n v="57.832453703704232"/>
    <b v="0"/>
    <n v="188"/>
    <n v="115.50800000000001"/>
    <n v="307.20212765957444"/>
    <b v="1"/>
    <s v="technology/hardware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x v="1447"/>
    <x v="0"/>
    <x v="3"/>
    <x v="3"/>
    <n v="1482085857"/>
    <n v="1479493857"/>
    <x v="2078"/>
    <d v="2016-12-18T18:30:57"/>
    <n v="30"/>
    <b v="0"/>
    <n v="48"/>
    <n v="131.20499999999998"/>
    <n v="546.6875"/>
    <b v="1"/>
    <s v="technology/hardware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x v="1448"/>
    <x v="0"/>
    <x v="1"/>
    <x v="1"/>
    <n v="1435258800"/>
    <n v="1432659793"/>
    <x v="2079"/>
    <d v="2015-06-25T19:00:00"/>
    <n v="30.081099537041155"/>
    <b v="0"/>
    <n v="607"/>
    <n v="288.17"/>
    <n v="47.474464579901152"/>
    <b v="1"/>
    <s v="technology/hardware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x v="1449"/>
    <x v="0"/>
    <x v="0"/>
    <x v="0"/>
    <n v="1447286300"/>
    <n v="1444690700"/>
    <x v="2080"/>
    <d v="2015-11-11T23:58:20"/>
    <n v="30.041666666664241"/>
    <b v="0"/>
    <n v="50"/>
    <n v="507.8"/>
    <n v="101.56"/>
    <b v="1"/>
    <s v="technology/hardware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x v="1450"/>
    <x v="0"/>
    <x v="0"/>
    <x v="0"/>
    <n v="1337144340"/>
    <n v="1333597555"/>
    <x v="2081"/>
    <d v="2012-05-16T04:59:00"/>
    <n v="41.050752314811689"/>
    <b v="0"/>
    <n v="55"/>
    <n v="114.57142857142857"/>
    <n v="72.909090909090907"/>
    <b v="1"/>
    <s v="music/indie rock"/>
    <x v="4"/>
    <x v="14"/>
  </r>
  <r>
    <n v="2082"/>
    <s v="Nights On First's First CD!"/>
    <s v="Local bay area band looking to share our vision with people, looking to create something we are proud of, no more bedroom recordings!"/>
    <n v="1500"/>
    <x v="1451"/>
    <x v="0"/>
    <x v="0"/>
    <x v="0"/>
    <n v="1322106796"/>
    <n v="1316919196"/>
    <x v="2082"/>
    <d v="2011-11-24T03:53:16"/>
    <n v="60.041666666664241"/>
    <b v="0"/>
    <n v="38"/>
    <n v="110.73333333333333"/>
    <n v="43.710526315789473"/>
    <b v="1"/>
    <s v="music/indie rock"/>
    <x v="4"/>
    <x v="14"/>
  </r>
  <r>
    <n v="2083"/>
    <s v="These Old Streets Album"/>
    <s v="Autumn's Song is working on a debut album that brings accustic / singer-songwriter / piano rock to the central Florida music scene."/>
    <n v="750"/>
    <x v="447"/>
    <x v="0"/>
    <x v="0"/>
    <x v="0"/>
    <n v="1338830395"/>
    <n v="1336238395"/>
    <x v="2083"/>
    <d v="2012-06-04T17:19:55"/>
    <n v="30"/>
    <b v="0"/>
    <n v="25"/>
    <n v="113.33333333333333"/>
    <n v="34"/>
    <b v="1"/>
    <s v="music/indie rock"/>
    <x v="4"/>
    <x v="14"/>
  </r>
  <r>
    <n v="2084"/>
    <s v="Project: Ballerina Black UK Tour"/>
    <s v="Los Angeles based Ballerina Black are on their way to tour the UK in May. Join our club &amp; help make it happen."/>
    <n v="3000"/>
    <x v="1452"/>
    <x v="0"/>
    <x v="0"/>
    <x v="0"/>
    <n v="1399186740"/>
    <n v="1396468782"/>
    <x v="2084"/>
    <d v="2014-05-04T06:59:00"/>
    <n v="31.457847222227429"/>
    <b v="0"/>
    <n v="46"/>
    <n v="108.33333333333333"/>
    <n v="70.652173913043484"/>
    <b v="1"/>
    <s v="music/indie rock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x v="1453"/>
    <x v="0"/>
    <x v="0"/>
    <x v="0"/>
    <n v="1342382587"/>
    <n v="1339790587"/>
    <x v="2085"/>
    <d v="2012-07-15T20:03:07"/>
    <n v="30"/>
    <b v="0"/>
    <n v="83"/>
    <n v="123.53333333333335"/>
    <n v="89.301204819277103"/>
    <b v="1"/>
    <s v="music/indie rock"/>
    <x v="4"/>
    <x v="14"/>
  </r>
  <r>
    <n v="2086"/>
    <s v="Adam Sullivan - Recording 4 New EPs for 2012!"/>
    <s v="I am in the process of completing 4 new EPs to be released in Winter, Spring, Summer, and Fall of 2012."/>
    <n v="4000"/>
    <x v="1454"/>
    <x v="0"/>
    <x v="0"/>
    <x v="0"/>
    <n v="1323838740"/>
    <n v="1321200332"/>
    <x v="2086"/>
    <d v="2011-12-14T04:59:00"/>
    <n v="30.537129629628907"/>
    <b v="0"/>
    <n v="35"/>
    <n v="100.69999999999999"/>
    <n v="115.08571428571429"/>
    <b v="1"/>
    <s v="music/indie rock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x v="1455"/>
    <x v="0"/>
    <x v="0"/>
    <x v="0"/>
    <n v="1315457658"/>
    <n v="1312865658"/>
    <x v="2087"/>
    <d v="2011-09-08T04:54:18"/>
    <n v="30"/>
    <b v="0"/>
    <n v="25"/>
    <n v="103.53333333333335"/>
    <n v="62.12"/>
    <b v="1"/>
    <s v="music/indie rock"/>
    <x v="4"/>
    <x v="14"/>
  </r>
  <r>
    <n v="2088"/>
    <s v="Chris Dorman - Sita worldwide"/>
    <s v="Indie Folk musician, Chris Dorman is releasing his second full length album.  Let's release this record worldwide - grassroots style!"/>
    <n v="3000"/>
    <x v="1456"/>
    <x v="0"/>
    <x v="0"/>
    <x v="0"/>
    <n v="1284177540"/>
    <n v="1281028152"/>
    <x v="2088"/>
    <d v="2010-09-11T03:59:00"/>
    <n v="36.45125000000553"/>
    <b v="0"/>
    <n v="75"/>
    <n v="115.51066666666668"/>
    <n v="46.204266666666669"/>
    <b v="1"/>
    <s v="music/indie rock"/>
    <x v="4"/>
    <x v="14"/>
  </r>
  <r>
    <n v="2089"/>
    <s v="Little Moses EP"/>
    <s v="Little Moses is trying to record their first EP, and we can't do it without your help!"/>
    <n v="2500"/>
    <x v="1457"/>
    <x v="0"/>
    <x v="0"/>
    <x v="0"/>
    <n v="1375408194"/>
    <n v="1372384194"/>
    <x v="2089"/>
    <d v="2013-08-02T01:49:54"/>
    <n v="35"/>
    <b v="0"/>
    <n v="62"/>
    <n v="120.4004"/>
    <n v="48.54854838709678"/>
    <b v="1"/>
    <s v="music/indie rock"/>
    <x v="4"/>
    <x v="14"/>
  </r>
  <r>
    <n v="2090"/>
    <s v="Insect Surfers 2013 Release !"/>
    <s v="Insect Surfers, Planet Earth's Longest-Running Modern Surf Band, come twanging back into 2013 with a new surfadelic musical release!"/>
    <n v="8000"/>
    <x v="1458"/>
    <x v="0"/>
    <x v="0"/>
    <x v="0"/>
    <n v="1361696955"/>
    <n v="1359104955"/>
    <x v="2090"/>
    <d v="2013-02-24T09:09:15"/>
    <n v="30"/>
    <b v="0"/>
    <n v="160"/>
    <n v="115.040375"/>
    <n v="57.520187499999999"/>
    <b v="1"/>
    <s v="music/indie rock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x v="1459"/>
    <x v="0"/>
    <x v="0"/>
    <x v="0"/>
    <n v="1299009600"/>
    <n v="1294818278"/>
    <x v="2091"/>
    <d v="2011-03-01T20:00:00"/>
    <n v="48.510671296302462"/>
    <b v="0"/>
    <n v="246"/>
    <n v="120.46777777777777"/>
    <n v="88.147154471544724"/>
    <b v="1"/>
    <s v="music/indie rock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x v="1460"/>
    <x v="0"/>
    <x v="0"/>
    <x v="0"/>
    <n v="1318006732"/>
    <n v="1312822732"/>
    <x v="2092"/>
    <d v="2011-10-07T16:58:52"/>
    <n v="60"/>
    <b v="0"/>
    <n v="55"/>
    <n v="101.28333333333333"/>
    <n v="110.49090909090908"/>
    <b v="1"/>
    <s v="music/indie rock"/>
    <x v="4"/>
    <x v="14"/>
  </r>
  <r>
    <n v="2093"/>
    <s v="Lift The Decade Debut Full-Length Record"/>
    <s v="Help Lift The Decade record their debut full length album with with Ace Enders! (The Early November, I Can Make A Mess)"/>
    <n v="1500"/>
    <x v="1461"/>
    <x v="0"/>
    <x v="0"/>
    <x v="0"/>
    <n v="1356211832"/>
    <n v="1351024232"/>
    <x v="2093"/>
    <d v="2012-12-22T21:30:32"/>
    <n v="60.041666666664241"/>
    <b v="0"/>
    <n v="23"/>
    <n v="102.46666666666667"/>
    <n v="66.826086956521735"/>
    <b v="1"/>
    <s v="music/indie rock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x v="1462"/>
    <x v="0"/>
    <x v="0"/>
    <x v="0"/>
    <n v="1330916400"/>
    <n v="1327969730"/>
    <x v="2094"/>
    <d v="2012-03-05T03:00:00"/>
    <n v="34.104976851849642"/>
    <b v="0"/>
    <n v="72"/>
    <n v="120.54285714285714"/>
    <n v="58.597222222222221"/>
    <b v="1"/>
    <s v="music/indie rock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x v="911"/>
    <x v="0"/>
    <x v="0"/>
    <x v="0"/>
    <n v="1317576973"/>
    <n v="1312392973"/>
    <x v="2095"/>
    <d v="2011-10-02T17:36:13"/>
    <n v="60"/>
    <b v="0"/>
    <n v="22"/>
    <n v="100"/>
    <n v="113.63636363636364"/>
    <b v="1"/>
    <s v="music/indie rock"/>
    <x v="4"/>
    <x v="14"/>
  </r>
  <r>
    <n v="2096"/>
    <s v="GBS Detroit Presents Shone Nuisance"/>
    <s v="Shone Nuisance is heading to GBS Detroit on Friday, October 26th to record and film their GBS Detroit EP and video."/>
    <n v="600"/>
    <x v="904"/>
    <x v="0"/>
    <x v="0"/>
    <x v="0"/>
    <n v="1351223940"/>
    <n v="1349892735"/>
    <x v="2096"/>
    <d v="2012-10-26T03:59:00"/>
    <n v="15.407465277778101"/>
    <b v="0"/>
    <n v="14"/>
    <n v="101.66666666666666"/>
    <n v="43.571428571428569"/>
    <b v="1"/>
    <s v="music/indie rock"/>
    <x v="4"/>
    <x v="14"/>
  </r>
  <r>
    <n v="2097"/>
    <s v="Caverns of Sonora"/>
    <s v="Engine is ready to record our sophomore release. The songs are written, the musicians are ready. Help us bring this into existence!"/>
    <n v="3000"/>
    <x v="142"/>
    <x v="0"/>
    <x v="0"/>
    <x v="0"/>
    <n v="1322751735"/>
    <n v="1317564135"/>
    <x v="2097"/>
    <d v="2011-12-01T15:02:15"/>
    <n v="60.041666666671517"/>
    <b v="0"/>
    <n v="38"/>
    <n v="100"/>
    <n v="78.94736842105263"/>
    <b v="1"/>
    <s v="music/indie rock"/>
    <x v="4"/>
    <x v="14"/>
  </r>
  <r>
    <n v="2098"/>
    <s v="The Christopher Battles EP"/>
    <s v="The Christopher Battles EP Project will fund professional recording, publicity, and release for this original singer-songwriter."/>
    <n v="6000"/>
    <x v="1463"/>
    <x v="0"/>
    <x v="0"/>
    <x v="0"/>
    <n v="1331174635"/>
    <n v="1328582635"/>
    <x v="2098"/>
    <d v="2012-03-08T02:43:55"/>
    <n v="30"/>
    <b v="0"/>
    <n v="32"/>
    <n v="100.33333333333334"/>
    <n v="188.125"/>
    <b v="1"/>
    <s v="music/indie rock"/>
    <x v="4"/>
    <x v="14"/>
  </r>
  <r>
    <n v="2099"/>
    <s v="Roosevelt Died."/>
    <s v="Our tour van died, we need help!"/>
    <n v="3000"/>
    <x v="1464"/>
    <x v="0"/>
    <x v="0"/>
    <x v="0"/>
    <n v="1435808400"/>
    <n v="1434650084"/>
    <x v="2099"/>
    <d v="2015-07-02T03:40:00"/>
    <n v="13.406435185184819"/>
    <b v="0"/>
    <n v="63"/>
    <n v="132.36666666666667"/>
    <n v="63.031746031746032"/>
    <b v="1"/>
    <s v="music/indie rock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x v="1465"/>
    <x v="0"/>
    <x v="0"/>
    <x v="0"/>
    <n v="1341028740"/>
    <n v="1339704141"/>
    <x v="2100"/>
    <d v="2012-06-30T03:59:00"/>
    <n v="15.331006944448745"/>
    <b v="0"/>
    <n v="27"/>
    <n v="136.66666666666666"/>
    <n v="30.37037037037037"/>
    <b v="1"/>
    <s v="music/indie rock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x v="1466"/>
    <x v="0"/>
    <x v="0"/>
    <x v="0"/>
    <n v="1329104114"/>
    <n v="1323920114"/>
    <x v="2101"/>
    <d v="2012-02-13T03:35:14"/>
    <n v="60"/>
    <b v="0"/>
    <n v="44"/>
    <n v="113.25"/>
    <n v="51.477272727272727"/>
    <b v="1"/>
    <s v="music/indie rock"/>
    <x v="4"/>
    <x v="14"/>
  </r>
  <r>
    <n v="2102"/>
    <s v="The Guru releases &quot;Native Sun&quot;"/>
    <s v="The Guru is basement parties, lake swimming, a smile shared between reunited friends, and the doe-eyed innocence of youth."/>
    <n v="1000"/>
    <x v="1467"/>
    <x v="0"/>
    <x v="0"/>
    <x v="0"/>
    <n v="1304628648"/>
    <n v="1302036648"/>
    <x v="2102"/>
    <d v="2011-05-05T20:50:48"/>
    <n v="30"/>
    <b v="0"/>
    <n v="38"/>
    <n v="136"/>
    <n v="35.789473684210527"/>
    <b v="1"/>
    <s v="music/indie rock"/>
    <x v="4"/>
    <x v="14"/>
  </r>
  <r>
    <n v="2103"/>
    <s v="Matthew Moon's New Album"/>
    <s v="Indie rocker, Matthew Moon, has something to share with you..."/>
    <n v="7777"/>
    <x v="1468"/>
    <x v="0"/>
    <x v="0"/>
    <x v="0"/>
    <n v="1352488027"/>
    <n v="1349892427"/>
    <x v="2103"/>
    <d v="2012-11-09T19:07:07"/>
    <n v="30.041666666671517"/>
    <b v="0"/>
    <n v="115"/>
    <n v="146.12318374694613"/>
    <n v="98.817391304347822"/>
    <b v="1"/>
    <s v="music/indie rock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x v="1469"/>
    <x v="0"/>
    <x v="0"/>
    <x v="0"/>
    <n v="1369958400"/>
    <n v="1367286434"/>
    <x v="2104"/>
    <d v="2013-05-31T00:00:00"/>
    <n v="30.925532407403807"/>
    <b v="0"/>
    <n v="37"/>
    <n v="129.5"/>
    <n v="28"/>
    <b v="1"/>
    <s v="music/indie rock"/>
    <x v="4"/>
    <x v="14"/>
  </r>
  <r>
    <n v="2105"/>
    <s v="Layla The Wolf Debut E.P. &quot;Sugar&quot;"/>
    <s v="Help Layla the Wolf fund the printing and releasing of our first E.P. Release called &quot;Sugar&quot;."/>
    <n v="2000"/>
    <x v="1470"/>
    <x v="0"/>
    <x v="0"/>
    <x v="0"/>
    <n v="1416542400"/>
    <n v="1415472953"/>
    <x v="2105"/>
    <d v="2014-11-21T04:00:00"/>
    <n v="12.377858796302462"/>
    <b v="0"/>
    <n v="99"/>
    <n v="254"/>
    <n v="51.313131313131315"/>
    <b v="1"/>
    <s v="music/indie rock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x v="1229"/>
    <x v="0"/>
    <x v="0"/>
    <x v="0"/>
    <n v="1359176974"/>
    <n v="1356584974"/>
    <x v="2106"/>
    <d v="2013-01-26T05:09:34"/>
    <n v="30"/>
    <b v="0"/>
    <n v="44"/>
    <n v="107.04545454545456"/>
    <n v="53.522727272727273"/>
    <b v="1"/>
    <s v="music/indie rock"/>
    <x v="4"/>
    <x v="14"/>
  </r>
  <r>
    <n v="2107"/>
    <s v="ACKER Studio Album and Vinyl Pressing"/>
    <s v="ACKER, an instrumental noise-rock band from Central Illinois, is raising funds to record a new album and release it on vinyl."/>
    <n v="2000"/>
    <x v="1471"/>
    <x v="0"/>
    <x v="0"/>
    <x v="0"/>
    <n v="1415815393"/>
    <n v="1413997393"/>
    <x v="2107"/>
    <d v="2014-11-12T18:03:13"/>
    <n v="21.041666666664241"/>
    <b v="0"/>
    <n v="58"/>
    <n v="107.73299999999999"/>
    <n v="37.149310344827583"/>
    <b v="1"/>
    <s v="music/indie rock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x v="1472"/>
    <x v="0"/>
    <x v="0"/>
    <x v="0"/>
    <n v="1347249300"/>
    <n v="1344917580"/>
    <x v="2108"/>
    <d v="2012-09-10T03:55:00"/>
    <n v="26.98750000000291"/>
    <b v="0"/>
    <n v="191"/>
    <n v="107.31250000000001"/>
    <n v="89.895287958115176"/>
    <b v="1"/>
    <s v="music/indie rock"/>
    <x v="4"/>
    <x v="14"/>
  </r>
  <r>
    <n v="2109"/>
    <s v="Skyline Sounds - First Studio Album (and Merch!)"/>
    <s v="We are ready to make our first full-length album, and with your help, we can make it happen!"/>
    <n v="4000"/>
    <x v="1473"/>
    <x v="0"/>
    <x v="0"/>
    <x v="0"/>
    <n v="1436115617"/>
    <n v="1433523617"/>
    <x v="2109"/>
    <d v="2015-07-05T17:00:17"/>
    <n v="30"/>
    <b v="0"/>
    <n v="40"/>
    <n v="106.52500000000001"/>
    <n v="106.52500000000001"/>
    <b v="1"/>
    <s v="music/indie rock"/>
    <x v="4"/>
    <x v="14"/>
  </r>
  <r>
    <n v="2110"/>
    <s v="&quot;Vision&quot; - New Album - Brent Brown"/>
    <s v="Brent Brown's breakout new album! Requires help from the record label... You!"/>
    <n v="2000"/>
    <x v="1474"/>
    <x v="0"/>
    <x v="0"/>
    <x v="0"/>
    <n v="1401253140"/>
    <n v="1398873969"/>
    <x v="2110"/>
    <d v="2014-05-28T04:59:00"/>
    <n v="27.536701388889924"/>
    <b v="0"/>
    <n v="38"/>
    <n v="100.35000000000001"/>
    <n v="52.815789473684212"/>
    <b v="1"/>
    <s v="music/indie rock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x v="167"/>
    <x v="0"/>
    <x v="0"/>
    <x v="0"/>
    <n v="1313370000"/>
    <n v="1307594625"/>
    <x v="2111"/>
    <d v="2011-08-15T01:00:00"/>
    <n v="66.844618055554747"/>
    <b v="0"/>
    <n v="39"/>
    <n v="106.5"/>
    <n v="54.615384615384613"/>
    <b v="1"/>
    <s v="music/indie rock"/>
    <x v="4"/>
    <x v="14"/>
  </r>
  <r>
    <n v="2112"/>
    <s v="BBB Kickstarter Two"/>
    <s v="BBB is going back into the studio to record and release &quot;Felix From Canada&quot; by popular demand.  We need your help!"/>
    <n v="300"/>
    <x v="452"/>
    <x v="0"/>
    <x v="0"/>
    <x v="0"/>
    <n v="1366064193"/>
    <n v="1364854593"/>
    <x v="2112"/>
    <d v="2013-04-15T22:16:33"/>
    <n v="14"/>
    <b v="0"/>
    <n v="11"/>
    <n v="100"/>
    <n v="27.272727272727273"/>
    <b v="1"/>
    <s v="music/indie rock"/>
    <x v="4"/>
    <x v="14"/>
  </r>
  <r>
    <n v="2113"/>
    <s v="Summer Underground // Honeycomb LP"/>
    <s v="Help us fund our second full-length album Honeycomb!"/>
    <n v="7000"/>
    <x v="1475"/>
    <x v="0"/>
    <x v="0"/>
    <x v="0"/>
    <n v="1411505176"/>
    <n v="1408481176"/>
    <x v="2113"/>
    <d v="2014-09-23T20:46:16"/>
    <n v="35"/>
    <b v="0"/>
    <n v="107"/>
    <n v="104.85714285714285"/>
    <n v="68.598130841121488"/>
    <b v="1"/>
    <s v="music/indie rock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x v="1476"/>
    <x v="0"/>
    <x v="0"/>
    <x v="0"/>
    <n v="1291870740"/>
    <n v="1286480070"/>
    <x v="2114"/>
    <d v="2010-12-09T04:59:00"/>
    <n v="62.39201388888614"/>
    <b v="0"/>
    <n v="147"/>
    <n v="104.69999999999999"/>
    <n v="35.612244897959187"/>
    <b v="1"/>
    <s v="music/indie rock"/>
    <x v="4"/>
    <x v="14"/>
  </r>
  <r>
    <n v="2115"/>
    <s v="The Violet Tone and the City of Angels!"/>
    <s v="The Violet Tone is heading to California but we need your help!  We've been at this for years and finally have a shot!"/>
    <n v="1500"/>
    <x v="1477"/>
    <x v="0"/>
    <x v="0"/>
    <x v="0"/>
    <n v="1298167001"/>
    <n v="1295575001"/>
    <x v="2115"/>
    <d v="2011-02-20T01:56:41"/>
    <n v="30"/>
    <b v="0"/>
    <n v="36"/>
    <n v="225.66666666666669"/>
    <n v="94.027777777777771"/>
    <b v="1"/>
    <s v="music/indie rock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x v="1478"/>
    <x v="0"/>
    <x v="0"/>
    <x v="0"/>
    <n v="1349203203"/>
    <n v="1345056003"/>
    <x v="2116"/>
    <d v="2012-10-02T18:40:03"/>
    <n v="48"/>
    <b v="0"/>
    <n v="92"/>
    <n v="100.90416666666667"/>
    <n v="526.45652173913038"/>
    <b v="1"/>
    <s v="music/indie rock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x v="1479"/>
    <x v="0"/>
    <x v="0"/>
    <x v="0"/>
    <n v="1445921940"/>
    <n v="1444699549"/>
    <x v="2117"/>
    <d v="2015-10-27T04:59:00"/>
    <n v="14.148043981484079"/>
    <b v="0"/>
    <n v="35"/>
    <n v="147.75"/>
    <n v="50.657142857142858"/>
    <b v="1"/>
    <s v="music/indie rock"/>
    <x v="4"/>
    <x v="14"/>
  </r>
  <r>
    <n v="2118"/>
    <s v="PORCHES. vs. THE U.S.A."/>
    <s v="PORCHES.  and Documentarians tour from New York to San Francisco and back."/>
    <n v="1000"/>
    <x v="1480"/>
    <x v="0"/>
    <x v="0"/>
    <x v="0"/>
    <n v="1311538136"/>
    <n v="1308946136"/>
    <x v="2118"/>
    <d v="2011-07-24T20:08:56"/>
    <n v="30"/>
    <b v="0"/>
    <n v="17"/>
    <n v="134.61099999999999"/>
    <n v="79.182941176470578"/>
    <b v="1"/>
    <s v="music/indie rock"/>
    <x v="4"/>
    <x v="14"/>
  </r>
  <r>
    <n v="2119"/>
    <s v="Big Long Now's Debut Album"/>
    <s v="big long now is recording our debut album and we are looking for help mastering and pressing it to vinyl"/>
    <n v="2000"/>
    <x v="1132"/>
    <x v="0"/>
    <x v="0"/>
    <x v="0"/>
    <n v="1345086445"/>
    <n v="1342494445"/>
    <x v="2119"/>
    <d v="2012-08-16T03:07:25"/>
    <n v="30"/>
    <b v="0"/>
    <n v="22"/>
    <n v="100.75"/>
    <n v="91.590909090909093"/>
    <b v="1"/>
    <s v="music/indie rock"/>
    <x v="4"/>
    <x v="14"/>
  </r>
  <r>
    <n v="2120"/>
    <s v="Hearty Har Full Length Album"/>
    <s v="&lt;3_x000a_Coming in from outer space. Help Hearty Har record their 1st album!!"/>
    <n v="8000"/>
    <x v="1481"/>
    <x v="0"/>
    <x v="0"/>
    <x v="0"/>
    <n v="1388617736"/>
    <n v="1384384136"/>
    <x v="2120"/>
    <d v="2014-01-01T23:08:56"/>
    <n v="49"/>
    <b v="0"/>
    <n v="69"/>
    <n v="100.880375"/>
    <n v="116.96275362318841"/>
    <b v="1"/>
    <s v="music/indie rock"/>
    <x v="4"/>
    <x v="14"/>
  </r>
  <r>
    <n v="2121"/>
    <s v="Legend of Decay"/>
    <s v="Join us on an epic journey to discover a millennia old secret which will change the world forever."/>
    <n v="50000"/>
    <x v="1482"/>
    <x v="2"/>
    <x v="16"/>
    <x v="11"/>
    <n v="1484156948"/>
    <n v="1481564948"/>
    <x v="2121"/>
    <d v="2017-01-11T17:49:08"/>
    <n v="30"/>
    <b v="0"/>
    <n v="10"/>
    <n v="0.56800000000000006"/>
    <n v="28.4"/>
    <b v="0"/>
    <s v="games/video games"/>
    <x v="6"/>
    <x v="17"/>
  </r>
  <r>
    <n v="2122"/>
    <s v="CapitÃ¡n Kalani y el sindicato robÃ³tico"/>
    <s v="Captain Kalani it's a retro game full of nostalgia for the old gamers but interesting for the new ones"/>
    <n v="80000"/>
    <x v="622"/>
    <x v="2"/>
    <x v="14"/>
    <x v="10"/>
    <n v="1483773169"/>
    <n v="1481181169"/>
    <x v="2122"/>
    <d v="2017-01-07T07:12:49"/>
    <n v="30"/>
    <b v="0"/>
    <n v="3"/>
    <n v="0.38750000000000001"/>
    <n v="103.33333333333333"/>
    <b v="0"/>
    <s v="games/video games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x v="155"/>
    <x v="2"/>
    <x v="0"/>
    <x v="0"/>
    <n v="1268636340"/>
    <n v="1263982307"/>
    <x v="2123"/>
    <d v="2010-03-15T06:59:00"/>
    <n v="53.866122685183655"/>
    <b v="0"/>
    <n v="5"/>
    <n v="10"/>
    <n v="10"/>
    <b v="0"/>
    <s v="games/video games"/>
    <x v="6"/>
    <x v="17"/>
  </r>
  <r>
    <n v="2124"/>
    <s v="AZAMAR"/>
    <s v="AZAMAR is a Role Playing Game world involving fantasy and high magic, based on the popular OpenD6 OGL using the Cinema6 RPG Framework."/>
    <n v="1100"/>
    <x v="129"/>
    <x v="2"/>
    <x v="0"/>
    <x v="0"/>
    <n v="1291093200"/>
    <n v="1286930435"/>
    <x v="2124"/>
    <d v="2010-11-30T05:00:00"/>
    <n v="48.180150462969323"/>
    <b v="0"/>
    <n v="5"/>
    <n v="10.454545454545453"/>
    <n v="23"/>
    <b v="0"/>
    <s v="games/video games"/>
    <x v="6"/>
    <x v="17"/>
  </r>
  <r>
    <n v="2125"/>
    <s v="Becoming - A Metaphysical Game About Mental Illness"/>
    <s v="Becoming is a video game that aims to portray mental illness through a metaphysical and emotional story."/>
    <n v="60000"/>
    <x v="1483"/>
    <x v="2"/>
    <x v="0"/>
    <x v="0"/>
    <n v="1438734833"/>
    <n v="1436142833"/>
    <x v="2125"/>
    <d v="2015-08-05T00:33:53"/>
    <n v="30"/>
    <b v="0"/>
    <n v="27"/>
    <n v="1.4200000000000002"/>
    <n v="31.555555555555557"/>
    <b v="0"/>
    <s v="games/video games"/>
    <x v="6"/>
    <x v="17"/>
  </r>
  <r>
    <n v="2126"/>
    <s v="DodgeBall Blitz"/>
    <s v="Lead your team to victory in this fast-paced, action, sports game! Use Power-ups and avoid attacks as you fight for victory!"/>
    <n v="20000"/>
    <x v="115"/>
    <x v="2"/>
    <x v="0"/>
    <x v="0"/>
    <n v="1418080887"/>
    <n v="1415488887"/>
    <x v="2126"/>
    <d v="2014-12-08T23:21:27"/>
    <n v="30"/>
    <b v="0"/>
    <n v="2"/>
    <n v="0.05"/>
    <n v="5"/>
    <b v="0"/>
    <s v="games/video games"/>
    <x v="6"/>
    <x v="17"/>
  </r>
  <r>
    <n v="2127"/>
    <s v="Three Monkeys - Part 1: Into the Abyss"/>
    <s v="Three Monkeys is an audio adventure game for PC."/>
    <n v="28000"/>
    <x v="1484"/>
    <x v="2"/>
    <x v="1"/>
    <x v="1"/>
    <n v="1426158463"/>
    <n v="1423570063"/>
    <x v="2127"/>
    <d v="2015-03-12T11:07:43"/>
    <n v="29.958333333343035"/>
    <b v="0"/>
    <n v="236"/>
    <n v="28.842857142857142"/>
    <n v="34.220338983050844"/>
    <b v="0"/>
    <s v="games/video games"/>
    <x v="6"/>
    <x v="17"/>
  </r>
  <r>
    <n v="2128"/>
    <s v="Makayla's Quest"/>
    <s v="The Royal Snail has misdelivered all the invitations to the Royal Ball.  It's up to Makayla to set things right in the Fairy Forest"/>
    <n v="15000"/>
    <x v="379"/>
    <x v="2"/>
    <x v="5"/>
    <x v="5"/>
    <n v="1411324369"/>
    <n v="1406140369"/>
    <x v="2128"/>
    <d v="2014-09-21T18:32:49"/>
    <n v="60"/>
    <b v="0"/>
    <n v="1"/>
    <n v="0.16666666666666669"/>
    <n v="25"/>
    <b v="0"/>
    <s v="games/video games"/>
    <x v="6"/>
    <x v="17"/>
  </r>
  <r>
    <n v="2129"/>
    <s v="Pretty Kitty Fuzzy"/>
    <s v="PKF is a Cat-Tastic 2D side-scrolling shooter! Stand up to all the big meanies with the power of positivity and save the universe!"/>
    <n v="2000"/>
    <x v="1369"/>
    <x v="2"/>
    <x v="0"/>
    <x v="0"/>
    <n v="1457570100"/>
    <n v="1454978100"/>
    <x v="2129"/>
    <d v="2016-03-10T00:35:00"/>
    <n v="30"/>
    <b v="0"/>
    <n v="12"/>
    <n v="11.799999999999999"/>
    <n v="19.666666666666668"/>
    <b v="0"/>
    <s v="games/video games"/>
    <x v="6"/>
    <x v="17"/>
  </r>
  <r>
    <n v="2130"/>
    <s v="Wondrous Adventures: A Kid's Game"/>
    <s v="You are the hero tasked to save your home from the villainous Sanword."/>
    <n v="42000"/>
    <x v="1079"/>
    <x v="2"/>
    <x v="0"/>
    <x v="0"/>
    <n v="1408154663"/>
    <n v="1405130663"/>
    <x v="2130"/>
    <d v="2014-08-16T02:04:23"/>
    <n v="35"/>
    <b v="0"/>
    <n v="4"/>
    <n v="0.20238095238095236"/>
    <n v="21.25"/>
    <b v="0"/>
    <s v="games/video games"/>
    <x v="6"/>
    <x v="17"/>
  </r>
  <r>
    <n v="2131"/>
    <s v="Scout's Honor"/>
    <s v="From frightened girl to empowered woman, Scout's Honor is a tale about facing your fears and overcoming odds."/>
    <n v="500"/>
    <x v="379"/>
    <x v="2"/>
    <x v="0"/>
    <x v="0"/>
    <n v="1436677091"/>
    <n v="1434085091"/>
    <x v="2131"/>
    <d v="2015-07-12T04:58:11"/>
    <n v="30"/>
    <b v="0"/>
    <n v="3"/>
    <n v="5"/>
    <n v="8.3333333333333339"/>
    <b v="0"/>
    <s v="games/video games"/>
    <x v="6"/>
    <x v="17"/>
  </r>
  <r>
    <n v="2132"/>
    <s v="Universe Rush"/>
    <s v="Fight your way to dominate the universe. Be the first to try our engaging cross-platform mmo-strategy and bring it closer to reality."/>
    <n v="100000"/>
    <x v="1485"/>
    <x v="2"/>
    <x v="0"/>
    <x v="0"/>
    <n v="1391427692"/>
    <n v="1388835692"/>
    <x v="2132"/>
    <d v="2014-02-03T11:41:32"/>
    <n v="30"/>
    <b v="0"/>
    <n v="99"/>
    <n v="2.1129899999999995"/>
    <n v="21.34333333333333"/>
    <b v="0"/>
    <s v="games/video games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x v="1486"/>
    <x v="2"/>
    <x v="0"/>
    <x v="0"/>
    <n v="1303628340"/>
    <n v="1300328399"/>
    <x v="2133"/>
    <d v="2011-04-24T06:59:00"/>
    <n v="38.193761574075324"/>
    <b v="0"/>
    <n v="3"/>
    <n v="1.6"/>
    <n v="5.333333333333333"/>
    <b v="0"/>
    <s v="games/video games"/>
    <x v="6"/>
    <x v="17"/>
  </r>
  <r>
    <n v="2134"/>
    <s v="Prehistoric Landing"/>
    <s v="1st person Action Survivalist Rpg game. You get sent to a deadly Island to die not knowing that your not alone on the island."/>
    <n v="6000"/>
    <x v="1487"/>
    <x v="2"/>
    <x v="0"/>
    <x v="0"/>
    <n v="1367097391"/>
    <n v="1364505391"/>
    <x v="2134"/>
    <d v="2013-04-27T21:16:31"/>
    <n v="30"/>
    <b v="0"/>
    <n v="3"/>
    <n v="1.7333333333333332"/>
    <n v="34.666666666666664"/>
    <b v="0"/>
    <s v="games/video games"/>
    <x v="6"/>
    <x v="17"/>
  </r>
  <r>
    <n v="2135"/>
    <s v="Tesla's Electric Mist"/>
    <s v="Point-and-click adventure: The mysterious Nikola Tesla, a time traveling device, and an experiment gone wrong in Colorado Springs"/>
    <n v="5000"/>
    <x v="1488"/>
    <x v="2"/>
    <x v="0"/>
    <x v="0"/>
    <n v="1349392033"/>
    <n v="1346800033"/>
    <x v="2135"/>
    <d v="2012-10-04T23:07:13"/>
    <n v="30"/>
    <b v="0"/>
    <n v="22"/>
    <n v="9.56"/>
    <n v="21.727272727272727"/>
    <b v="0"/>
    <s v="games/video games"/>
    <x v="6"/>
    <x v="17"/>
  </r>
  <r>
    <n v="2136"/>
    <s v="Dark Paradise"/>
    <s v="A dark and twisted game with physiological madness and corruption as a man becomes the ultimate bio weapon."/>
    <n v="80000"/>
    <x v="1489"/>
    <x v="2"/>
    <x v="0"/>
    <x v="0"/>
    <n v="1382184786"/>
    <n v="1379592786"/>
    <x v="2136"/>
    <d v="2013-10-19T12:13:06"/>
    <n v="30"/>
    <b v="0"/>
    <n v="4"/>
    <n v="5.9612499999999999E-2"/>
    <n v="11.922499999999999"/>
    <b v="0"/>
    <s v="games/video games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x v="1490"/>
    <x v="2"/>
    <x v="5"/>
    <x v="5"/>
    <n v="1417804229"/>
    <n v="1415212229"/>
    <x v="2137"/>
    <d v="2014-12-05T18:30:29"/>
    <n v="30"/>
    <b v="0"/>
    <n v="534"/>
    <n v="28.405999999999999"/>
    <n v="26.59737827715356"/>
    <b v="0"/>
    <s v="games/video games"/>
    <x v="6"/>
    <x v="17"/>
  </r>
  <r>
    <n v="2138"/>
    <s v="Tales Of Tameria - Dawning Light"/>
    <s v="A game with a mixture of a few genres from RPG, Simulation and to adventure elements."/>
    <n v="1000"/>
    <x v="1491"/>
    <x v="2"/>
    <x v="1"/>
    <x v="1"/>
    <n v="1383959939"/>
    <n v="1381364339"/>
    <x v="2138"/>
    <d v="2013-11-09T01:18:59"/>
    <n v="30.041666666664241"/>
    <b v="0"/>
    <n v="12"/>
    <n v="12.8"/>
    <n v="10.666666666666666"/>
    <b v="0"/>
    <s v="games/video games"/>
    <x v="6"/>
    <x v="17"/>
  </r>
  <r>
    <n v="2139"/>
    <s v="Manorkept"/>
    <s v="An adventuring RPG with ghosts, mysteries, and flexible gameplay paths, Manorkept is a game that promises an unforgettable experience."/>
    <n v="30000"/>
    <x v="1492"/>
    <x v="2"/>
    <x v="0"/>
    <x v="0"/>
    <n v="1478196008"/>
    <n v="1475604008"/>
    <x v="2139"/>
    <d v="2016-11-03T18:00:08"/>
    <n v="30"/>
    <b v="0"/>
    <n v="56"/>
    <n v="5.42"/>
    <n v="29.035714285714285"/>
    <b v="0"/>
    <s v="games/video games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x v="145"/>
    <x v="2"/>
    <x v="0"/>
    <x v="0"/>
    <n v="1357934424"/>
    <n v="1355342424"/>
    <x v="2140"/>
    <d v="2013-01-11T20:00:24"/>
    <n v="30"/>
    <b v="0"/>
    <n v="11"/>
    <n v="0.11199999999999999"/>
    <n v="50.909090909090907"/>
    <b v="0"/>
    <s v="games/video games"/>
    <x v="6"/>
    <x v="17"/>
  </r>
  <r>
    <n v="2141"/>
    <s v="King of Consoles"/>
    <s v="A place where people can test out the latest video games, for an hourly fee. It's cheaper than wasting money on a $60 game that sucked"/>
    <n v="15000"/>
    <x v="117"/>
    <x v="2"/>
    <x v="0"/>
    <x v="0"/>
    <n v="1415947159"/>
    <n v="1413351559"/>
    <x v="2141"/>
    <d v="2014-11-14T06:39:19"/>
    <n v="30.041666666671517"/>
    <b v="0"/>
    <n v="0"/>
    <n v="0"/>
    <e v="#DIV/0!"/>
    <b v="0"/>
    <s v="games/video games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x v="321"/>
    <x v="2"/>
    <x v="12"/>
    <x v="3"/>
    <n v="1451494210"/>
    <n v="1449075010"/>
    <x v="2142"/>
    <d v="2015-12-30T16:50:10"/>
    <n v="28"/>
    <b v="0"/>
    <n v="12"/>
    <n v="5.7238095238095239"/>
    <n v="50.083333333333336"/>
    <b v="0"/>
    <s v="games/video games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x v="1175"/>
    <x v="2"/>
    <x v="0"/>
    <x v="0"/>
    <n v="1279738800"/>
    <n v="1275599812"/>
    <x v="2143"/>
    <d v="2010-07-21T19:00:00"/>
    <n v="47.904953703698993"/>
    <b v="0"/>
    <n v="5"/>
    <n v="11.25"/>
    <n v="45"/>
    <b v="0"/>
    <s v="games/video games"/>
    <x v="6"/>
    <x v="17"/>
  </r>
  <r>
    <n v="2144"/>
    <s v="Project Starborn"/>
    <s v="A thousand community-built sandbox games (and more!) with a fully-customizable game engine."/>
    <n v="35500"/>
    <x v="1493"/>
    <x v="2"/>
    <x v="0"/>
    <x v="0"/>
    <n v="1379164040"/>
    <n v="1376399240"/>
    <x v="2144"/>
    <d v="2013-09-14T13:07:20"/>
    <n v="32"/>
    <b v="0"/>
    <n v="24"/>
    <n v="1.7098591549295776"/>
    <n v="25.291666666666668"/>
    <b v="0"/>
    <s v="games/video games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x v="1494"/>
    <x v="2"/>
    <x v="0"/>
    <x v="0"/>
    <n v="1385534514"/>
    <n v="1382938914"/>
    <x v="2145"/>
    <d v="2013-11-27T06:41:54"/>
    <n v="30.041666666664241"/>
    <b v="0"/>
    <n v="89"/>
    <n v="30.433333333333334"/>
    <n v="51.292134831460672"/>
    <b v="0"/>
    <s v="games/video games"/>
    <x v="6"/>
    <x v="17"/>
  </r>
  <r>
    <n v="2146"/>
    <s v="Nanaue eSports"/>
    <s v="New professional gaming organization with a tournament winning Dota 2 team, &amp; divisions in all eSports games looking to re brand/expand"/>
    <n v="5000"/>
    <x v="116"/>
    <x v="2"/>
    <x v="0"/>
    <x v="0"/>
    <n v="1455207510"/>
    <n v="1453997910"/>
    <x v="2146"/>
    <d v="2016-02-11T16:18:30"/>
    <n v="14"/>
    <b v="0"/>
    <n v="1"/>
    <n v="0.02"/>
    <n v="1"/>
    <b v="0"/>
    <s v="games/video games"/>
    <x v="6"/>
    <x v="17"/>
  </r>
  <r>
    <n v="2147"/>
    <s v="Johnny Rocketfingers 3"/>
    <s v="A Point and Click Adventure on Steroids."/>
    <n v="390000"/>
    <x v="1495"/>
    <x v="2"/>
    <x v="0"/>
    <x v="0"/>
    <n v="1416125148"/>
    <n v="1413356748"/>
    <x v="2147"/>
    <d v="2014-11-16T08:05:48"/>
    <n v="32.041666666671517"/>
    <b v="0"/>
    <n v="55"/>
    <n v="0.69641025641025645"/>
    <n v="49.381818181818183"/>
    <b v="0"/>
    <s v="games/video games"/>
    <x v="6"/>
    <x v="17"/>
  </r>
  <r>
    <n v="2148"/>
    <s v="ZomBlock's"/>
    <s v="zomblock's is a online zombie survival game where you can craft new weapons,find food and water to keep yourself alive."/>
    <n v="100"/>
    <x v="369"/>
    <x v="2"/>
    <x v="1"/>
    <x v="1"/>
    <n v="1427992582"/>
    <n v="1425404182"/>
    <x v="2148"/>
    <d v="2015-04-02T16:36:22"/>
    <n v="29.958333333328483"/>
    <b v="0"/>
    <n v="2"/>
    <n v="2"/>
    <n v="1"/>
    <b v="0"/>
    <s v="games/video games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x v="117"/>
    <x v="2"/>
    <x v="0"/>
    <x v="0"/>
    <n v="1280534400"/>
    <n v="1277512556"/>
    <x v="2149"/>
    <d v="2010-07-31T00:00:00"/>
    <n v="34.975046296298387"/>
    <b v="0"/>
    <n v="0"/>
    <n v="0"/>
    <e v="#DIV/0!"/>
    <b v="0"/>
    <s v="games/video games"/>
    <x v="6"/>
    <x v="17"/>
  </r>
  <r>
    <n v="2150"/>
    <s v="The Unknown Door"/>
    <s v="A pixel styled open world detective game."/>
    <n v="50000"/>
    <x v="1496"/>
    <x v="2"/>
    <x v="10"/>
    <x v="8"/>
    <n v="1468392599"/>
    <n v="1465800599"/>
    <x v="2150"/>
    <d v="2016-07-13T06:49:59"/>
    <n v="30"/>
    <b v="0"/>
    <n v="4"/>
    <n v="0.80999999999999994"/>
    <n v="101.25"/>
    <b v="0"/>
    <s v="games/video games"/>
    <x v="6"/>
    <x v="17"/>
  </r>
  <r>
    <n v="2151"/>
    <s v="Handee Job for PS4 Gets on Shark Tank"/>
    <s v="Crazy Artist makes gaming more comfortable and fun for Playstation 4 users. I really want to give you a Handee Job!"/>
    <n v="45000"/>
    <x v="1497"/>
    <x v="2"/>
    <x v="0"/>
    <x v="0"/>
    <n v="1467231614"/>
    <n v="1464639614"/>
    <x v="2151"/>
    <d v="2016-06-29T20:20:14"/>
    <n v="30"/>
    <b v="0"/>
    <n v="6"/>
    <n v="0.26222222222222225"/>
    <n v="19.666666666666668"/>
    <b v="0"/>
    <s v="games/video games"/>
    <x v="6"/>
    <x v="17"/>
  </r>
  <r>
    <n v="2152"/>
    <s v="Space Shooter RPG+"/>
    <s v="Our game is going to be a space shooter that has RPG elements with New Game+! It will be unlike any space shooter ever played."/>
    <n v="30000"/>
    <x v="155"/>
    <x v="2"/>
    <x v="0"/>
    <x v="0"/>
    <n v="1394909909"/>
    <n v="1392321509"/>
    <x v="2152"/>
    <d v="2014-03-15T18:58:29"/>
    <n v="29.958333333328483"/>
    <b v="0"/>
    <n v="4"/>
    <n v="0.16666666666666669"/>
    <n v="12.5"/>
    <b v="0"/>
    <s v="games/video games"/>
    <x v="6"/>
    <x v="17"/>
  </r>
  <r>
    <n v="2153"/>
    <s v="It's The GOD Complex"/>
    <s v="Crowdfunding the Gamers Way. An online game with real world consequences.Do you dare to play? Can you turn the world around?"/>
    <n v="372625"/>
    <x v="1172"/>
    <x v="2"/>
    <x v="0"/>
    <x v="0"/>
    <n v="1420876740"/>
    <n v="1417470718"/>
    <x v="2153"/>
    <d v="2015-01-10T07:59:00"/>
    <n v="39.421550925930205"/>
    <b v="0"/>
    <n v="4"/>
    <n v="9.124454880912446E-3"/>
    <n v="8.5"/>
    <b v="0"/>
    <s v="games/video games"/>
    <x v="6"/>
    <x v="17"/>
  </r>
  <r>
    <n v="2154"/>
    <s v="Demigods - Rise of the Children - Part 1 (Design)"/>
    <s v="A Real Time Strategy game based on Greek mythology in a fictional world."/>
    <n v="250"/>
    <x v="369"/>
    <x v="2"/>
    <x v="0"/>
    <x v="0"/>
    <n v="1390921827"/>
    <n v="1389193827"/>
    <x v="2154"/>
    <d v="2014-01-28T15:10:27"/>
    <n v="20"/>
    <b v="0"/>
    <n v="2"/>
    <n v="0.8"/>
    <n v="1"/>
    <b v="0"/>
    <s v="games/video games"/>
    <x v="6"/>
    <x v="17"/>
  </r>
  <r>
    <n v="2155"/>
    <s v="VoxelMaze"/>
    <s v="A Level Editor, Turned up to eleven. Infinite creativity in one package, solo or with up to 16 of your friends."/>
    <n v="5000"/>
    <x v="129"/>
    <x v="2"/>
    <x v="1"/>
    <x v="1"/>
    <n v="1459443385"/>
    <n v="1456854985"/>
    <x v="2155"/>
    <d v="2016-03-31T16:56:25"/>
    <n v="29.958333333335759"/>
    <b v="0"/>
    <n v="5"/>
    <n v="2.2999999999999998"/>
    <n v="23"/>
    <b v="0"/>
    <s v="games/video games"/>
    <x v="6"/>
    <x v="17"/>
  </r>
  <r>
    <n v="2156"/>
    <s v="Beyond Black Space"/>
    <s v="Captain and manage your ship along with your crew in this deep space adventure! (PC/Linux/Mac)"/>
    <n v="56000"/>
    <x v="1498"/>
    <x v="2"/>
    <x v="0"/>
    <x v="0"/>
    <n v="1379363406"/>
    <n v="1375475406"/>
    <x v="2156"/>
    <d v="2013-09-16T20:30:06"/>
    <n v="45"/>
    <b v="0"/>
    <n v="83"/>
    <n v="2.6660714285714282"/>
    <n v="17.987951807228917"/>
    <b v="0"/>
    <s v="games/video games"/>
    <x v="6"/>
    <x v="17"/>
  </r>
  <r>
    <n v="2157"/>
    <s v="Nin"/>
    <s v="Gamers and 90's fans unite in this small tale of epic proportions!"/>
    <n v="75000"/>
    <x v="1499"/>
    <x v="2"/>
    <x v="0"/>
    <x v="0"/>
    <n v="1482479940"/>
    <n v="1479684783"/>
    <x v="2157"/>
    <d v="2016-12-23T07:59:00"/>
    <n v="32.351354166668898"/>
    <b v="0"/>
    <n v="57"/>
    <n v="28.192"/>
    <n v="370.94736842105266"/>
    <b v="0"/>
    <s v="games/video games"/>
    <x v="6"/>
    <x v="17"/>
  </r>
  <r>
    <n v="2158"/>
    <s v="PerfectGolf"/>
    <s v="A next generation golf game with a course designer and a massively multiplayer online tour. Join the fun and help us create it"/>
    <n v="300000"/>
    <x v="1500"/>
    <x v="2"/>
    <x v="0"/>
    <x v="0"/>
    <n v="1360009774"/>
    <n v="1356121774"/>
    <x v="2158"/>
    <d v="2013-02-04T20:29:34"/>
    <n v="45"/>
    <b v="0"/>
    <n v="311"/>
    <n v="6.5900366666666672"/>
    <n v="63.569485530546629"/>
    <b v="0"/>
    <s v="games/video games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x v="375"/>
    <x v="2"/>
    <x v="0"/>
    <x v="0"/>
    <n v="1310837574"/>
    <n v="1308245574"/>
    <x v="2159"/>
    <d v="2011-07-16T17:32:54"/>
    <n v="30"/>
    <b v="0"/>
    <n v="2"/>
    <n v="0.72222222222222221"/>
    <n v="13"/>
    <b v="0"/>
    <s v="games/video games"/>
    <x v="6"/>
    <x v="17"/>
  </r>
  <r>
    <n v="2160"/>
    <s v="Army vs Aliens - Currently in Alpha"/>
    <s v="An awesome side-scroller tower defense game.  Think &quot;Plants vs Zombies&quot; but from a side-on perspective."/>
    <n v="10000"/>
    <x v="1079"/>
    <x v="2"/>
    <x v="0"/>
    <x v="0"/>
    <n v="1337447105"/>
    <n v="1334855105"/>
    <x v="2160"/>
    <d v="2012-05-19T17:05:05"/>
    <n v="30"/>
    <b v="0"/>
    <n v="16"/>
    <n v="0.85000000000000009"/>
    <n v="5.3125"/>
    <b v="0"/>
    <s v="games/video games"/>
    <x v="6"/>
    <x v="17"/>
  </r>
  <r>
    <n v="2161"/>
    <s v="CallMeGhost DEBUT ALBUM preorder!"/>
    <s v="We're trying to fund hard copies of our debut album!"/>
    <n v="400"/>
    <x v="1501"/>
    <x v="0"/>
    <x v="0"/>
    <x v="0"/>
    <n v="1443040059"/>
    <n v="1440448059"/>
    <x v="2161"/>
    <d v="2015-09-23T20:27:39"/>
    <n v="30"/>
    <b v="0"/>
    <n v="13"/>
    <n v="115.75"/>
    <n v="35.615384615384613"/>
    <b v="1"/>
    <s v="music/rock"/>
    <x v="4"/>
    <x v="11"/>
  </r>
  <r>
    <n v="2162"/>
    <s v="&quot;Then &amp; Now&quot;"/>
    <s v="Then &amp; Now is the 1st Solo album from me Ian Stewart. To learn more about me, my music, and my life visit www.ianstewartlive.com"/>
    <n v="4500"/>
    <x v="1502"/>
    <x v="0"/>
    <x v="0"/>
    <x v="0"/>
    <n v="1406226191"/>
    <n v="1403547791"/>
    <x v="2162"/>
    <d v="2014-07-24T18:23:11"/>
    <n v="31"/>
    <b v="0"/>
    <n v="58"/>
    <n v="112.26666666666667"/>
    <n v="87.103448275862064"/>
    <b v="1"/>
    <s v="music/rock"/>
    <x v="4"/>
    <x v="11"/>
  </r>
  <r>
    <n v="2163"/>
    <s v="Help MONGREL record our new cd !"/>
    <s v="Mongrel is looking to hit the studio once again in June so we can bring you a new cd later this year and we need your help!"/>
    <n v="2500"/>
    <x v="1503"/>
    <x v="0"/>
    <x v="0"/>
    <x v="0"/>
    <n v="1433735400"/>
    <n v="1429306520"/>
    <x v="2163"/>
    <d v="2015-06-08T03:50:00"/>
    <n v="51.26018518517958"/>
    <b v="0"/>
    <n v="44"/>
    <n v="132.20000000000002"/>
    <n v="75.11363636363636"/>
    <b v="1"/>
    <s v="music/rock"/>
    <x v="4"/>
    <x v="11"/>
  </r>
  <r>
    <n v="2164"/>
    <s v="Rosaline debut record"/>
    <s v="South Florida roots country/rock outfit's long awaited debut record"/>
    <n v="5500"/>
    <x v="1504"/>
    <x v="0"/>
    <x v="0"/>
    <x v="0"/>
    <n v="1466827140"/>
    <n v="1464196414"/>
    <x v="2164"/>
    <d v="2016-06-25T03:59:00"/>
    <n v="30.448217592595029"/>
    <b v="0"/>
    <n v="83"/>
    <n v="102.63636363636364"/>
    <n v="68.01204819277109"/>
    <b v="1"/>
    <s v="music/rock"/>
    <x v="4"/>
    <x v="11"/>
  </r>
  <r>
    <n v="2165"/>
    <s v="Le Temps Nous Est ComtÃ©"/>
    <s v="Vous aimez le rock fort ? Aidez les Beat Cheese Ã  produire leur premier album ! Do you like cheese? Help us produce our first album!"/>
    <n v="2500"/>
    <x v="1505"/>
    <x v="0"/>
    <x v="6"/>
    <x v="3"/>
    <n v="1460127635"/>
    <n v="1457539235"/>
    <x v="2165"/>
    <d v="2016-04-08T15:00:35"/>
    <n v="29.958333333328483"/>
    <b v="0"/>
    <n v="117"/>
    <n v="138.64000000000001"/>
    <n v="29.623931623931625"/>
    <b v="1"/>
    <s v="music/rock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x v="1506"/>
    <x v="0"/>
    <x v="0"/>
    <x v="0"/>
    <n v="1417813618"/>
    <n v="1413922018"/>
    <x v="2166"/>
    <d v="2014-12-05T21:06:58"/>
    <n v="45.041666666664241"/>
    <b v="0"/>
    <n v="32"/>
    <n v="146.6"/>
    <n v="91.625"/>
    <b v="1"/>
    <s v="music/rock"/>
    <x v="4"/>
    <x v="11"/>
  </r>
  <r>
    <n v="2167"/>
    <s v="Planes and Planets needs to get their EP finished!!"/>
    <s v="We need YOUR HELP to take one more step to this make release sound amazing!"/>
    <n v="150"/>
    <x v="147"/>
    <x v="0"/>
    <x v="0"/>
    <x v="0"/>
    <n v="1347672937"/>
    <n v="1346463337"/>
    <x v="2167"/>
    <d v="2012-09-15T01:35:37"/>
    <n v="14"/>
    <b v="0"/>
    <n v="8"/>
    <n v="120"/>
    <n v="22.5"/>
    <b v="1"/>
    <s v="music/rock"/>
    <x v="4"/>
    <x v="11"/>
  </r>
  <r>
    <n v="2168"/>
    <s v="PIZAZZ: Pigeons Playing Ping Pong's New Album"/>
    <s v="We're hitting the studio to record our next album, &quot;Pizazz&quot;!! Help us put the FUN in FUNK!!"/>
    <n v="18000"/>
    <x v="1507"/>
    <x v="0"/>
    <x v="0"/>
    <x v="0"/>
    <n v="1486702800"/>
    <n v="1484058261"/>
    <x v="2168"/>
    <d v="2017-02-10T05:00:00"/>
    <n v="30.608090277775773"/>
    <b v="0"/>
    <n v="340"/>
    <n v="121.5816111111111"/>
    <n v="64.366735294117646"/>
    <b v="1"/>
    <s v="music/rock"/>
    <x v="4"/>
    <x v="11"/>
  </r>
  <r>
    <n v="2169"/>
    <s v="Pedals and Effects Arena Corner"/>
    <s v="An innovative new YouTube series reviewing the HOT new music technology that people love. For Rockers, Jazzers, Rappers and everyone"/>
    <n v="153"/>
    <x v="358"/>
    <x v="0"/>
    <x v="0"/>
    <x v="0"/>
    <n v="1488473351"/>
    <n v="1488214151"/>
    <x v="2169"/>
    <d v="2017-03-02T16:49:11"/>
    <n v="3"/>
    <b v="0"/>
    <n v="7"/>
    <n v="100"/>
    <n v="21.857142857142858"/>
    <b v="1"/>
    <s v="music/rock"/>
    <x v="4"/>
    <x v="11"/>
  </r>
  <r>
    <n v="2170"/>
    <s v="STETSON'S NEW EP"/>
    <s v="We are a hard rock band from Northern California trying to raise $350 for our next EP. Be a part of our journey!"/>
    <n v="350"/>
    <x v="1508"/>
    <x v="0"/>
    <x v="0"/>
    <x v="0"/>
    <n v="1440266422"/>
    <n v="1436810422"/>
    <x v="2170"/>
    <d v="2015-08-22T18:00:22"/>
    <n v="40"/>
    <b v="0"/>
    <n v="19"/>
    <n v="180.85714285714286"/>
    <n v="33.315789473684212"/>
    <b v="1"/>
    <s v="music/rock"/>
    <x v="4"/>
    <x v="11"/>
  </r>
  <r>
    <n v="2171"/>
    <s v="Brainspoonâ€™s New Record"/>
    <s v="Like records? We do, too! Help this Los Angeles based rock 'n' roll band get their new album out on vinyl!"/>
    <n v="4000"/>
    <x v="1509"/>
    <x v="0"/>
    <x v="0"/>
    <x v="0"/>
    <n v="1434949200"/>
    <n v="1431903495"/>
    <x v="2171"/>
    <d v="2015-06-22T05:00:00"/>
    <n v="35.251215277778101"/>
    <b v="0"/>
    <n v="47"/>
    <n v="106.075"/>
    <n v="90.276595744680847"/>
    <b v="1"/>
    <s v="music/rock"/>
    <x v="4"/>
    <x v="11"/>
  </r>
  <r>
    <n v="2172"/>
    <s v="Hollow point 9, Sins Of Yesterday CD"/>
    <s v="hey friends. We are Hollow Point 9._x000a_We are calling on you to help us._x000a_In our journey to make our debut album."/>
    <n v="1000"/>
    <x v="325"/>
    <x v="0"/>
    <x v="0"/>
    <x v="0"/>
    <n v="1429365320"/>
    <n v="1426773320"/>
    <x v="2172"/>
    <d v="2015-04-18T13:55:20"/>
    <n v="30"/>
    <b v="0"/>
    <n v="13"/>
    <n v="100"/>
    <n v="76.92307692307692"/>
    <b v="1"/>
    <s v="music/rock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x v="1510"/>
    <x v="0"/>
    <x v="0"/>
    <x v="0"/>
    <n v="1378785540"/>
    <n v="1376066243"/>
    <x v="2173"/>
    <d v="2013-09-10T03:59:00"/>
    <n v="31.473344907411956"/>
    <b v="0"/>
    <n v="90"/>
    <n v="126.92857142857143"/>
    <n v="59.233333333333334"/>
    <b v="1"/>
    <s v="music/rock"/>
    <x v="4"/>
    <x v="11"/>
  </r>
  <r>
    <n v="2174"/>
    <s v="Chivo Funge and the Extensions"/>
    <s v="Chivo and his band of miscreants present their debut album _x000a_'Blind Energy' ...we think you are going to like it."/>
    <n v="4000"/>
    <x v="1511"/>
    <x v="0"/>
    <x v="1"/>
    <x v="1"/>
    <n v="1462453307"/>
    <n v="1459861307"/>
    <x v="2174"/>
    <d v="2016-05-05T13:01:47"/>
    <n v="30"/>
    <b v="0"/>
    <n v="63"/>
    <n v="102.97499999999999"/>
    <n v="65.38095238095238"/>
    <b v="1"/>
    <s v="music/rock"/>
    <x v="4"/>
    <x v="11"/>
  </r>
  <r>
    <n v="2175"/>
    <s v="Repulsur's First Record"/>
    <s v="Trying to get the last bit of money together to finish recording the first full length Repulsur album, &quot;The After School Special&quot;."/>
    <n v="700"/>
    <x v="1512"/>
    <x v="0"/>
    <x v="0"/>
    <x v="0"/>
    <n v="1469059986"/>
    <n v="1468455186"/>
    <x v="2175"/>
    <d v="2016-07-21T00:13:06"/>
    <n v="7"/>
    <b v="0"/>
    <n v="26"/>
    <n v="250"/>
    <n v="67.307692307692307"/>
    <b v="1"/>
    <s v="music/rock"/>
    <x v="4"/>
    <x v="11"/>
  </r>
  <r>
    <n v="2176"/>
    <s v="Mike Farley Band - New Album!"/>
    <s v="The Mike Farley Band has re-assembled its original line up and needs your help to make a new full-length album!"/>
    <n v="5000"/>
    <x v="1513"/>
    <x v="0"/>
    <x v="0"/>
    <x v="0"/>
    <n v="1430579509"/>
    <n v="1427987509"/>
    <x v="2176"/>
    <d v="2015-05-02T15:11:49"/>
    <n v="30"/>
    <b v="0"/>
    <n v="71"/>
    <n v="126.02"/>
    <n v="88.74647887323944"/>
    <b v="1"/>
    <s v="music/rock"/>
    <x v="4"/>
    <x v="11"/>
  </r>
  <r>
    <n v="2177"/>
    <s v="Nobody Rides For Free ~ Stone Horse"/>
    <s v="Stone Horse ~ _x000a_Doing what they do best, laying down honest and _x000a_proper Rock-n-Roll guaranteed to soothe your soul!"/>
    <n v="2500"/>
    <x v="1514"/>
    <x v="0"/>
    <x v="0"/>
    <x v="0"/>
    <n v="1465192867"/>
    <n v="1463032867"/>
    <x v="2177"/>
    <d v="2016-06-06T06:01:07"/>
    <n v="25"/>
    <b v="0"/>
    <n v="38"/>
    <n v="100.12"/>
    <n v="65.868421052631575"/>
    <b v="1"/>
    <s v="music/rock"/>
    <x v="4"/>
    <x v="11"/>
  </r>
  <r>
    <n v="2178"/>
    <s v="The Letter Black - New Record"/>
    <s v="We are making our third studio album and no longer have a label telling us what we can/can't do. This record is for the fans."/>
    <n v="25000"/>
    <x v="1515"/>
    <x v="0"/>
    <x v="0"/>
    <x v="0"/>
    <n v="1484752597"/>
    <n v="1482160597"/>
    <x v="2178"/>
    <d v="2017-01-18T15:16:37"/>
    <n v="30"/>
    <b v="0"/>
    <n v="859"/>
    <n v="138.64000000000001"/>
    <n v="40.349243306169967"/>
    <b v="1"/>
    <s v="music/rock"/>
    <x v="4"/>
    <x v="11"/>
  </r>
  <r>
    <n v="2179"/>
    <s v="Woodhouse EP"/>
    <s v="Woodhouse is making an EP!  If you are a fan of whiskey and loud guitars, contribute to the cause!"/>
    <n v="1000"/>
    <x v="1516"/>
    <x v="0"/>
    <x v="0"/>
    <x v="0"/>
    <n v="1428725192"/>
    <n v="1426133192"/>
    <x v="2179"/>
    <d v="2015-04-11T04:06:32"/>
    <n v="30"/>
    <b v="0"/>
    <n v="21"/>
    <n v="161.4"/>
    <n v="76.857142857142861"/>
    <b v="1"/>
    <s v="music/rock"/>
    <x v="4"/>
    <x v="11"/>
  </r>
  <r>
    <n v="2180"/>
    <s v="FOUR STAR MARY &quot;PIECES&quot;"/>
    <s v="Help fund the new record by independent alternative rockers FOUR STAR MARY &quot;PIECES&quot;"/>
    <n v="5000"/>
    <x v="1517"/>
    <x v="0"/>
    <x v="0"/>
    <x v="0"/>
    <n v="1447434268"/>
    <n v="1443801868"/>
    <x v="2180"/>
    <d v="2015-11-13T17:04:28"/>
    <n v="42.041666666664241"/>
    <b v="0"/>
    <n v="78"/>
    <n v="107.18419999999999"/>
    <n v="68.707820512820518"/>
    <b v="1"/>
    <s v="music/rock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x v="1518"/>
    <x v="0"/>
    <x v="0"/>
    <x v="0"/>
    <n v="1487635653"/>
    <n v="1486426053"/>
    <x v="2181"/>
    <d v="2017-02-21T00:07:33"/>
    <n v="14"/>
    <b v="0"/>
    <n v="53"/>
    <n v="153.1"/>
    <n v="57.773584905660378"/>
    <b v="1"/>
    <s v="games/tabletop games"/>
    <x v="6"/>
    <x v="32"/>
  </r>
  <r>
    <n v="2182"/>
    <s v="Broken World - A Post-Apocalypse Tabletop RPG"/>
    <s v="An incredibly comprehensive tabletop rpg book for the post apocalypse, inspired by Dungeon World."/>
    <n v="3000"/>
    <x v="1519"/>
    <x v="0"/>
    <x v="5"/>
    <x v="5"/>
    <n v="1412285825"/>
    <n v="1409261825"/>
    <x v="2182"/>
    <d v="2014-10-02T21:37:05"/>
    <n v="35"/>
    <b v="0"/>
    <n v="356"/>
    <n v="524.16666666666663"/>
    <n v="44.171348314606739"/>
    <b v="1"/>
    <s v="games/tabletop games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x v="1520"/>
    <x v="0"/>
    <x v="0"/>
    <x v="0"/>
    <n v="1486616400"/>
    <n v="1484037977"/>
    <x v="2183"/>
    <d v="2017-02-09T05:00:00"/>
    <n v="29.842858796284418"/>
    <b v="0"/>
    <n v="279"/>
    <n v="489.27777777777777"/>
    <n v="31.566308243727597"/>
    <b v="1"/>
    <s v="games/tabletop games"/>
    <x v="6"/>
    <x v="32"/>
  </r>
  <r>
    <n v="2184"/>
    <s v="Liguria"/>
    <s v="Trading beautiful colors on behalf of the bishop! Become the best merchant of the Fresco World in this innovative game by Queen Games."/>
    <n v="10000"/>
    <x v="1521"/>
    <x v="0"/>
    <x v="0"/>
    <x v="0"/>
    <n v="1453737600"/>
    <n v="1452530041"/>
    <x v="2184"/>
    <d v="2016-01-25T16:00:00"/>
    <n v="13.976377314815181"/>
    <b v="1"/>
    <n v="266"/>
    <n v="284.74"/>
    <n v="107.04511278195488"/>
    <b v="1"/>
    <s v="games/tabletop games"/>
    <x v="6"/>
    <x v="32"/>
  </r>
  <r>
    <n v="2185"/>
    <s v="Empire of the Dead: REQUIEM"/>
    <s v="Empire of the Dead-Requiem is a miniatures expansion to our 28mm tabletop game set in a Dark and Gothic, Steampunk Victorian Empire."/>
    <n v="5000"/>
    <x v="1522"/>
    <x v="0"/>
    <x v="1"/>
    <x v="1"/>
    <n v="1364286239"/>
    <n v="1360830239"/>
    <x v="2185"/>
    <d v="2013-03-26T08:23:59"/>
    <n v="40"/>
    <b v="0"/>
    <n v="623"/>
    <n v="1856.97"/>
    <n v="149.03451043338683"/>
    <b v="1"/>
    <s v="games/tabletop games"/>
    <x v="6"/>
    <x v="32"/>
  </r>
  <r>
    <n v="2186"/>
    <s v="Latitude 90Â° : The Origin"/>
    <s v="The real-time digital social deduction game where there's no moderator, no sleeping, and no dying."/>
    <n v="20000"/>
    <x v="1523"/>
    <x v="0"/>
    <x v="0"/>
    <x v="0"/>
    <n v="1473213600"/>
    <n v="1470062743"/>
    <x v="2186"/>
    <d v="2016-09-07T02:00:00"/>
    <n v="36.468252314807614"/>
    <b v="0"/>
    <n v="392"/>
    <n v="109.67499999999998"/>
    <n v="55.956632653061227"/>
    <b v="1"/>
    <s v="games/tabletop games"/>
    <x v="6"/>
    <x v="32"/>
  </r>
  <r>
    <n v="2187"/>
    <s v="Tesla vs. Edison"/>
    <s v="The War of Currents! 2-5 electricity innovators build routes, grow tech trees, and play the stock market in 20 minutes per player."/>
    <n v="20000"/>
    <x v="1524"/>
    <x v="0"/>
    <x v="0"/>
    <x v="0"/>
    <n v="1428033540"/>
    <n v="1425531666"/>
    <x v="2187"/>
    <d v="2015-04-03T03:59:00"/>
    <n v="28.956875000003492"/>
    <b v="1"/>
    <n v="3562"/>
    <n v="1014.6425"/>
    <n v="56.970381807973048"/>
    <b v="1"/>
    <s v="games/tabletop games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x v="1525"/>
    <x v="0"/>
    <x v="2"/>
    <x v="2"/>
    <n v="1477414800"/>
    <n v="1474380241"/>
    <x v="2188"/>
    <d v="2016-10-25T17:00:00"/>
    <n v="35.122210648143664"/>
    <b v="0"/>
    <n v="514"/>
    <n v="412.17692027666544"/>
    <n v="44.056420233463037"/>
    <b v="1"/>
    <s v="games/tabletop games"/>
    <x v="6"/>
    <x v="32"/>
  </r>
  <r>
    <n v="2189"/>
    <s v="Odyssey: ARGONAUTS"/>
    <s v="Help me fund the Argonauts! Sculpted by Dave Kidd, based on concept art from Roberto Cirillo, created by Fet Milner and myself!"/>
    <n v="1200"/>
    <x v="1526"/>
    <x v="0"/>
    <x v="1"/>
    <x v="1"/>
    <n v="1461276000"/>
    <n v="1460055300"/>
    <x v="2189"/>
    <d v="2016-04-21T22:00:00"/>
    <n v="14.128472222226264"/>
    <b v="0"/>
    <n v="88"/>
    <n v="503.25"/>
    <n v="68.625"/>
    <b v="1"/>
    <s v="games/tabletop games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x v="1527"/>
    <x v="0"/>
    <x v="0"/>
    <x v="0"/>
    <n v="1458716340"/>
    <n v="1455721204"/>
    <x v="2190"/>
    <d v="2016-03-23T06:59:00"/>
    <n v="34.665925925932243"/>
    <b v="0"/>
    <n v="537"/>
    <n v="184.61052631578946"/>
    <n v="65.318435754189949"/>
    <b v="1"/>
    <s v="games/tabletop games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x v="1528"/>
    <x v="0"/>
    <x v="1"/>
    <x v="1"/>
    <n v="1487102427"/>
    <n v="1486065627"/>
    <x v="2191"/>
    <d v="2017-02-14T20:00:27"/>
    <n v="12"/>
    <b v="0"/>
    <n v="25"/>
    <n v="119.73333333333333"/>
    <n v="35.92"/>
    <b v="1"/>
    <s v="games/tabletop games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x v="1529"/>
    <x v="0"/>
    <x v="1"/>
    <x v="1"/>
    <n v="1481842800"/>
    <n v="1479414344"/>
    <x v="2192"/>
    <d v="2016-12-15T23:00:00"/>
    <n v="28.107129629628616"/>
    <b v="0"/>
    <n v="3238"/>
    <n v="1081.2401666666667"/>
    <n v="40.070667078443485"/>
    <b v="1"/>
    <s v="games/tabletop games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x v="1530"/>
    <x v="0"/>
    <x v="0"/>
    <x v="0"/>
    <n v="1479704340"/>
    <n v="1477043072"/>
    <x v="2193"/>
    <d v="2016-11-21T04:59:00"/>
    <n v="30.801712962966121"/>
    <b v="0"/>
    <n v="897"/>
    <n v="452.37333333333333"/>
    <n v="75.647714604236342"/>
    <b v="1"/>
    <s v="games/tabletop games"/>
    <x v="6"/>
    <x v="32"/>
  </r>
  <r>
    <n v="2194"/>
    <s v="Monster Lab"/>
    <s v="LAST CHANCE! A fast paced card game for people who like to play god, build hybrid cat monsters and add flamethrowers to space dragons."/>
    <n v="10000"/>
    <x v="1531"/>
    <x v="0"/>
    <x v="0"/>
    <x v="0"/>
    <n v="1459012290"/>
    <n v="1456423890"/>
    <x v="2194"/>
    <d v="2016-03-26T17:11:30"/>
    <n v="29.958333333328483"/>
    <b v="0"/>
    <n v="878"/>
    <n v="537.37"/>
    <n v="61.203872437357631"/>
    <b v="1"/>
    <s v="games/tabletop games"/>
    <x v="6"/>
    <x v="32"/>
  </r>
  <r>
    <n v="2195"/>
    <s v="Purgatoria: City of Angels"/>
    <s v="A gritty, noir tabletop RPG with a fast-paced combo-based battle system."/>
    <n v="4600"/>
    <x v="968"/>
    <x v="0"/>
    <x v="0"/>
    <x v="0"/>
    <n v="1439317900"/>
    <n v="1436725900"/>
    <x v="2195"/>
    <d v="2015-08-11T18:31:40"/>
    <n v="30"/>
    <b v="0"/>
    <n v="115"/>
    <n v="120.32608695652173"/>
    <n v="48.130434782608695"/>
    <b v="1"/>
    <s v="games/tabletop games"/>
    <x v="6"/>
    <x v="32"/>
  </r>
  <r>
    <n v="2196"/>
    <s v="LACORSA Grand Prix Game (relaunch)"/>
    <s v="Race your friends in style with this classic Grand Prix game."/>
    <n v="14000"/>
    <x v="1532"/>
    <x v="0"/>
    <x v="0"/>
    <x v="0"/>
    <n v="1480662000"/>
    <n v="1478000502"/>
    <x v="2196"/>
    <d v="2016-12-02T07:00:00"/>
    <n v="30.804375000006985"/>
    <b v="0"/>
    <n v="234"/>
    <n v="113.83571428571429"/>
    <n v="68.106837606837601"/>
    <b v="1"/>
    <s v="games/tabletop games"/>
    <x v="6"/>
    <x v="32"/>
  </r>
  <r>
    <n v="2197"/>
    <s v="Trickerion - Legends of Illusion"/>
    <s v="A strategy game of magic and deception, where aspiring  Illusionists clash in a grand contest for fame and fortune."/>
    <n v="30000"/>
    <x v="1533"/>
    <x v="0"/>
    <x v="0"/>
    <x v="0"/>
    <n v="1425132059"/>
    <n v="1422540059"/>
    <x v="2197"/>
    <d v="2015-02-28T14:00:59"/>
    <n v="30"/>
    <b v="0"/>
    <n v="4330"/>
    <n v="951.03109999999992"/>
    <n v="65.891300230946882"/>
    <b v="1"/>
    <s v="games/tabletop games"/>
    <x v="6"/>
    <x v="32"/>
  </r>
  <r>
    <n v="2198"/>
    <s v="Rivals: Masters of the Deep"/>
    <s v="A tactical Miniatures board game for 2-4 players set in a mysterious underwater realm where 4 factions battle for supremacy."/>
    <n v="40000"/>
    <x v="1534"/>
    <x v="0"/>
    <x v="0"/>
    <x v="0"/>
    <n v="1447507200"/>
    <n v="1444911600"/>
    <x v="2198"/>
    <d v="2015-11-14T13:20:00"/>
    <n v="30.041666666664241"/>
    <b v="0"/>
    <n v="651"/>
    <n v="132.89249999999998"/>
    <n v="81.654377880184327"/>
    <b v="1"/>
    <s v="games/tabletop games"/>
    <x v="6"/>
    <x v="32"/>
  </r>
  <r>
    <n v="2199"/>
    <s v="Decadolo. Flip it!"/>
    <s v="A new strategic board game designed to flip out your opponent."/>
    <n v="9000"/>
    <x v="1535"/>
    <x v="0"/>
    <x v="17"/>
    <x v="3"/>
    <n v="1444903198"/>
    <n v="1442311198"/>
    <x v="2199"/>
    <d v="2015-10-15T09:59:58"/>
    <n v="30"/>
    <b v="1"/>
    <n v="251"/>
    <n v="146.97777777777779"/>
    <n v="52.701195219123505"/>
    <b v="1"/>
    <s v="games/tabletop games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x v="1536"/>
    <x v="0"/>
    <x v="1"/>
    <x v="1"/>
    <n v="1436151600"/>
    <n v="1433775668"/>
    <x v="2200"/>
    <d v="2015-07-06T03:00:00"/>
    <n v="27.499212962968159"/>
    <b v="0"/>
    <n v="263"/>
    <n v="542.15"/>
    <n v="41.228136882129277"/>
    <b v="1"/>
    <s v="games/tabletop games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x v="1537"/>
    <x v="0"/>
    <x v="1"/>
    <x v="1"/>
    <n v="1358367565"/>
    <n v="1357157965"/>
    <x v="2201"/>
    <d v="2013-01-16T20:19:25"/>
    <n v="14"/>
    <b v="0"/>
    <n v="28"/>
    <n v="382.71818181818185"/>
    <n v="15.035357142857142"/>
    <b v="1"/>
    <s v="music/electronic music"/>
    <x v="4"/>
    <x v="15"/>
  </r>
  <r>
    <n v="2202"/>
    <s v="zircon - &quot;Identity Sequence&quot;: A cyberpunk-inspired journey"/>
    <s v="An electro-organic album of evolved dance music inspired by seminal cyberpunk works."/>
    <n v="4000"/>
    <x v="1538"/>
    <x v="0"/>
    <x v="0"/>
    <x v="0"/>
    <n v="1351801368"/>
    <n v="1349209368"/>
    <x v="2202"/>
    <d v="2012-11-01T20:22:48"/>
    <n v="30"/>
    <b v="0"/>
    <n v="721"/>
    <n v="704.18124999999998"/>
    <n v="39.066920943134534"/>
    <b v="1"/>
    <s v="music/electronic music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x v="1539"/>
    <x v="0"/>
    <x v="5"/>
    <x v="5"/>
    <n v="1443127082"/>
    <n v="1440535082"/>
    <x v="2203"/>
    <d v="2015-09-24T20:38:02"/>
    <n v="30"/>
    <b v="0"/>
    <n v="50"/>
    <n v="109.55"/>
    <n v="43.82"/>
    <b v="1"/>
    <s v="music/electronic music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x v="1540"/>
    <x v="0"/>
    <x v="0"/>
    <x v="0"/>
    <n v="1362814119"/>
    <n v="1360222119"/>
    <x v="2204"/>
    <d v="2013-03-09T07:28:39"/>
    <n v="30"/>
    <b v="0"/>
    <n v="73"/>
    <n v="132.86666666666667"/>
    <n v="27.301369863013697"/>
    <b v="1"/>
    <s v="music/electronic music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x v="1541"/>
    <x v="0"/>
    <x v="0"/>
    <x v="0"/>
    <n v="1338579789"/>
    <n v="1335987789"/>
    <x v="2205"/>
    <d v="2012-06-01T19:43:09"/>
    <n v="30"/>
    <b v="0"/>
    <n v="27"/>
    <n v="152"/>
    <n v="42.222222222222221"/>
    <b v="1"/>
    <s v="music/electronic music"/>
    <x v="4"/>
    <x v="15"/>
  </r>
  <r>
    <n v="2206"/>
    <s v="Arbor Oasis's First Album!"/>
    <s v="We really think we might have what it takes to make it someday! But we really need help to take the first step and release this album!"/>
    <n v="1100"/>
    <x v="932"/>
    <x v="0"/>
    <x v="0"/>
    <x v="0"/>
    <n v="1334556624"/>
    <n v="1333001424"/>
    <x v="2206"/>
    <d v="2012-04-16T06:10:24"/>
    <n v="18"/>
    <b v="0"/>
    <n v="34"/>
    <n v="102.72727272727273"/>
    <n v="33.235294117647058"/>
    <b v="1"/>
    <s v="music/electronic music"/>
    <x v="4"/>
    <x v="15"/>
  </r>
  <r>
    <n v="2207"/>
    <s v="Piece of Happy"/>
    <s v="Each piece has a story behind it. Not of some life drama but of an experience you live whilst listening; Happiness evoking"/>
    <n v="2000"/>
    <x v="41"/>
    <x v="0"/>
    <x v="0"/>
    <x v="0"/>
    <n v="1384580373"/>
    <n v="1381984773"/>
    <x v="2207"/>
    <d v="2013-11-16T05:39:33"/>
    <n v="30.041666666664241"/>
    <b v="0"/>
    <n v="7"/>
    <n v="100"/>
    <n v="285.71428571428572"/>
    <b v="1"/>
    <s v="music/electronic music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x v="1542"/>
    <x v="0"/>
    <x v="0"/>
    <x v="0"/>
    <n v="1333771200"/>
    <n v="1328649026"/>
    <x v="2208"/>
    <d v="2012-04-07T04:00:00"/>
    <n v="59.284421296295477"/>
    <b v="0"/>
    <n v="24"/>
    <n v="101.6"/>
    <n v="42.333333333333336"/>
    <b v="1"/>
    <s v="music/electronic music"/>
    <x v="4"/>
    <x v="15"/>
  </r>
  <r>
    <n v="2209"/>
    <s v="NYPC's North American (+ Colombia!) Tour May 2014 - Part 2"/>
    <s v="Support us and pledge for rewards on our new bigger Tour of the US, Canada and Colombia!"/>
    <n v="500"/>
    <x v="1543"/>
    <x v="0"/>
    <x v="1"/>
    <x v="1"/>
    <n v="1397516400"/>
    <n v="1396524644"/>
    <x v="2209"/>
    <d v="2014-04-14T23:00:00"/>
    <n v="11.478657407409628"/>
    <b v="0"/>
    <n v="15"/>
    <n v="150.80000000000001"/>
    <n v="50.266666666666666"/>
    <b v="1"/>
    <s v="music/electronic music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x v="1544"/>
    <x v="0"/>
    <x v="0"/>
    <x v="0"/>
    <n v="1334424960"/>
    <n v="1329442510"/>
    <x v="2210"/>
    <d v="2012-04-14T17:36:00"/>
    <n v="57.667245370364981"/>
    <b v="0"/>
    <n v="72"/>
    <n v="111.425"/>
    <n v="61.902777777777779"/>
    <b v="1"/>
    <s v="music/electronic music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x v="1545"/>
    <x v="0"/>
    <x v="0"/>
    <x v="0"/>
    <n v="1397113140"/>
    <n v="1395168625"/>
    <x v="2211"/>
    <d v="2014-04-10T06:59:00"/>
    <n v="22.505960648151813"/>
    <b v="0"/>
    <n v="120"/>
    <n v="195.6"/>
    <n v="40.75"/>
    <b v="1"/>
    <s v="music/electronic music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x v="1546"/>
    <x v="0"/>
    <x v="0"/>
    <x v="0"/>
    <n v="1383526800"/>
    <n v="1380650177"/>
    <x v="2212"/>
    <d v="2013-11-04T01:00:00"/>
    <n v="33.294247685182199"/>
    <b v="0"/>
    <n v="123"/>
    <n v="114.38333333333333"/>
    <n v="55.796747967479675"/>
    <b v="1"/>
    <s v="music/electronic music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x v="115"/>
    <x v="0"/>
    <x v="0"/>
    <x v="0"/>
    <n v="1431719379"/>
    <n v="1429127379"/>
    <x v="2213"/>
    <d v="2015-05-15T19:49:39"/>
    <n v="30"/>
    <b v="0"/>
    <n v="1"/>
    <n v="200"/>
    <n v="10"/>
    <b v="1"/>
    <s v="music/electronic music"/>
    <x v="4"/>
    <x v="15"/>
  </r>
  <r>
    <n v="2214"/>
    <s v="Spiff is ready to join the digital age!"/>
    <s v="Join this Kickstarter project today to assist Spiff in converting his analog recordings from the 80's to digital!"/>
    <n v="600"/>
    <x v="1547"/>
    <x v="0"/>
    <x v="0"/>
    <x v="0"/>
    <n v="1391713248"/>
    <n v="1389121248"/>
    <x v="2214"/>
    <d v="2014-02-06T19:00:48"/>
    <n v="30"/>
    <b v="0"/>
    <n v="24"/>
    <n v="292.50166666666667"/>
    <n v="73.125416666666666"/>
    <b v="1"/>
    <s v="music/electronic music"/>
    <x v="4"/>
    <x v="15"/>
  </r>
  <r>
    <n v="2215"/>
    <s v="&quot;Something to See, Not to Say&quot; - Anemometer's First EP Album"/>
    <s v="Ambient Electro Grind-fest!"/>
    <n v="550"/>
    <x v="1548"/>
    <x v="0"/>
    <x v="0"/>
    <x v="0"/>
    <n v="1331621940"/>
    <n v="1329671572"/>
    <x v="2215"/>
    <d v="2012-03-13T06:59:00"/>
    <n v="22.573703703703359"/>
    <b v="0"/>
    <n v="33"/>
    <n v="156.36363636363637"/>
    <n v="26.060606060606062"/>
    <b v="1"/>
    <s v="music/electronic music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x v="1549"/>
    <x v="0"/>
    <x v="0"/>
    <x v="0"/>
    <n v="1437674545"/>
    <n v="1436464945"/>
    <x v="2216"/>
    <d v="2015-07-23T18:02:25"/>
    <n v="14"/>
    <b v="0"/>
    <n v="14"/>
    <n v="105.66666666666666"/>
    <n v="22.642857142857142"/>
    <b v="1"/>
    <s v="music/electronic music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x v="94"/>
    <x v="0"/>
    <x v="0"/>
    <x v="0"/>
    <n v="1446451200"/>
    <n v="1445539113"/>
    <x v="2217"/>
    <d v="2015-11-02T08:00:00"/>
    <n v="10.55656249999447"/>
    <b v="0"/>
    <n v="9"/>
    <n v="101.19047619047619"/>
    <n v="47.222222222222221"/>
    <b v="1"/>
    <s v="music/electronic music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x v="1550"/>
    <x v="0"/>
    <x v="0"/>
    <x v="0"/>
    <n v="1346198400"/>
    <n v="1344281383"/>
    <x v="2218"/>
    <d v="2012-08-29T00:00:00"/>
    <n v="22.187696759261598"/>
    <b v="0"/>
    <n v="76"/>
    <n v="122.833"/>
    <n v="32.324473684210524"/>
    <b v="1"/>
    <s v="music/electronic music"/>
    <x v="4"/>
    <x v="15"/>
  </r>
  <r>
    <n v="2219"/>
    <s v="Moments by eBurner"/>
    <s v="An album that illustrates events in our lives, whether trivial or significant, through the tones of electronic music."/>
    <n v="1000"/>
    <x v="1101"/>
    <x v="0"/>
    <x v="0"/>
    <x v="0"/>
    <n v="1440004512"/>
    <n v="1437412512"/>
    <x v="2219"/>
    <d v="2015-08-19T17:15:12"/>
    <n v="30"/>
    <b v="0"/>
    <n v="19"/>
    <n v="101.49999999999999"/>
    <n v="53.421052631578945"/>
    <b v="1"/>
    <s v="music/electronic music"/>
    <x v="4"/>
    <x v="15"/>
  </r>
  <r>
    <n v="2220"/>
    <s v="Be Part of Darkpine's Debut EP"/>
    <s v="Darkpine is recording and releasing a 5-track EP within the coming months this summer and hopes for your support."/>
    <n v="3500"/>
    <x v="1551"/>
    <x v="0"/>
    <x v="0"/>
    <x v="0"/>
    <n v="1374888436"/>
    <n v="1372296436"/>
    <x v="2220"/>
    <d v="2013-07-27T01:27:16"/>
    <n v="30"/>
    <b v="0"/>
    <n v="69"/>
    <n v="101.14285714285714"/>
    <n v="51.304347826086953"/>
    <b v="1"/>
    <s v="music/electronic music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x v="1552"/>
    <x v="0"/>
    <x v="0"/>
    <x v="0"/>
    <n v="1461369600"/>
    <n v="1458748809"/>
    <x v="2221"/>
    <d v="2016-04-23T00:00:00"/>
    <n v="30.33322916666657"/>
    <b v="0"/>
    <n v="218"/>
    <n v="108.11999999999999"/>
    <n v="37.197247706422019"/>
    <b v="1"/>
    <s v="games/tabletop games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x v="1553"/>
    <x v="0"/>
    <x v="0"/>
    <x v="0"/>
    <n v="1327776847"/>
    <n v="1325184847"/>
    <x v="2222"/>
    <d v="2012-01-28T18:54:07"/>
    <n v="30"/>
    <b v="0"/>
    <n v="30"/>
    <n v="162.6"/>
    <n v="27.1"/>
    <b v="1"/>
    <s v="games/tabletop games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x v="1554"/>
    <x v="0"/>
    <x v="5"/>
    <x v="5"/>
    <n v="1435418568"/>
    <n v="1432826568"/>
    <x v="2223"/>
    <d v="2015-06-27T15:22:48"/>
    <n v="30"/>
    <b v="0"/>
    <n v="100"/>
    <n v="105.80000000000001"/>
    <n v="206.31"/>
    <b v="1"/>
    <s v="games/tabletop games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x v="1555"/>
    <x v="0"/>
    <x v="0"/>
    <x v="0"/>
    <n v="1477767600"/>
    <n v="1475337675"/>
    <x v="2224"/>
    <d v="2016-10-29T19:00:00"/>
    <n v="28.124131944452529"/>
    <b v="0"/>
    <n v="296"/>
    <n v="243.15000000000003"/>
    <n v="82.145270270270274"/>
    <b v="1"/>
    <s v="games/tabletop games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x v="1556"/>
    <x v="0"/>
    <x v="1"/>
    <x v="1"/>
    <n v="1411326015"/>
    <n v="1408734015"/>
    <x v="2225"/>
    <d v="2014-09-21T19:00:15"/>
    <n v="30"/>
    <b v="0"/>
    <n v="1204"/>
    <n v="944.83338095238094"/>
    <n v="164.79651993355483"/>
    <b v="1"/>
    <s v="games/tabletop games"/>
    <x v="6"/>
    <x v="32"/>
  </r>
  <r>
    <n v="2226"/>
    <s v="Street Kings Boardgame"/>
    <s v="Missed the Kickstarter? Contact your local gaming store before going online. Or click on the order button. Thanks for the support!"/>
    <n v="18000"/>
    <x v="1557"/>
    <x v="0"/>
    <x v="0"/>
    <x v="0"/>
    <n v="1455253140"/>
    <n v="1452625822"/>
    <x v="2226"/>
    <d v="2016-02-12T04:59:00"/>
    <n v="30.408773148148612"/>
    <b v="0"/>
    <n v="321"/>
    <n v="108.46283333333334"/>
    <n v="60.820280373831778"/>
    <b v="1"/>
    <s v="games/tabletop games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x v="1558"/>
    <x v="0"/>
    <x v="1"/>
    <x v="1"/>
    <n v="1384374155"/>
    <n v="1381778555"/>
    <x v="2227"/>
    <d v="2013-11-13T20:22:35"/>
    <n v="30.041666666671517"/>
    <b v="0"/>
    <n v="301"/>
    <n v="157.37692307692308"/>
    <n v="67.970099667774093"/>
    <b v="1"/>
    <s v="games/tabletop games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x v="1559"/>
    <x v="0"/>
    <x v="12"/>
    <x v="3"/>
    <n v="1439707236"/>
    <n v="1437115236"/>
    <x v="2228"/>
    <d v="2015-08-16T06:40:36"/>
    <n v="30"/>
    <b v="0"/>
    <n v="144"/>
    <n v="1174.49"/>
    <n v="81.561805555555551"/>
    <b v="1"/>
    <s v="games/tabletop games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x v="1560"/>
    <x v="0"/>
    <x v="0"/>
    <x v="0"/>
    <n v="1378180800"/>
    <n v="1375113391"/>
    <x v="2229"/>
    <d v="2013-09-03T04:00:00"/>
    <n v="35.502418981479423"/>
    <b v="0"/>
    <n v="539"/>
    <n v="171.04755366949576"/>
    <n v="25.42547309833024"/>
    <b v="1"/>
    <s v="games/tabletop games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x v="1561"/>
    <x v="0"/>
    <x v="0"/>
    <x v="0"/>
    <n v="1398460127"/>
    <n v="1395868127"/>
    <x v="2230"/>
    <d v="2014-04-25T21:08:47"/>
    <n v="30"/>
    <b v="0"/>
    <n v="498"/>
    <n v="125.95294117647057"/>
    <n v="21.497991967871485"/>
    <b v="1"/>
    <s v="games/tabletop games"/>
    <x v="6"/>
    <x v="32"/>
  </r>
  <r>
    <n v="2231"/>
    <s v="Kingdom"/>
    <s v="A game about communities by Ben Robbins, creator of Microscope. Do you change the Kingdom or does the Kingdom change you?"/>
    <n v="2500"/>
    <x v="1562"/>
    <x v="0"/>
    <x v="0"/>
    <x v="0"/>
    <n v="1372136400"/>
    <n v="1369864301"/>
    <x v="2231"/>
    <d v="2013-06-25T05:00:00"/>
    <n v="26.297442129631236"/>
    <b v="0"/>
    <n v="1113"/>
    <n v="1212.1296000000002"/>
    <n v="27.226630727762803"/>
    <b v="1"/>
    <s v="games/tabletop games"/>
    <x v="6"/>
    <x v="32"/>
  </r>
  <r>
    <n v="2232"/>
    <s v="Backstory Cards"/>
    <s v="Backstory Cards help you and your friends create vibrant backstories for roleplaying games, no matter the system or genre."/>
    <n v="5000"/>
    <x v="1563"/>
    <x v="0"/>
    <x v="0"/>
    <x v="0"/>
    <n v="1405738800"/>
    <n v="1402945408"/>
    <x v="2232"/>
    <d v="2014-07-19T03:00:00"/>
    <n v="32.33092592592584"/>
    <b v="0"/>
    <n v="988"/>
    <n v="495.8"/>
    <n v="25.091093117408906"/>
    <b v="1"/>
    <s v="games/tabletop games"/>
    <x v="6"/>
    <x v="32"/>
  </r>
  <r>
    <n v="2233"/>
    <s v="Cadaver - A Card Game For Aspiring Necromancers"/>
    <s v="Cadaver is a lighthearted game of friendly necromancy! Players compete to resurrect as many bodies as possible!"/>
    <n v="2500"/>
    <x v="1564"/>
    <x v="0"/>
    <x v="1"/>
    <x v="1"/>
    <n v="1450051200"/>
    <n v="1448269539"/>
    <x v="2233"/>
    <d v="2015-12-14T00:00:00"/>
    <n v="20.621076388895744"/>
    <b v="0"/>
    <n v="391"/>
    <n v="332.03999999999996"/>
    <n v="21.230179028132991"/>
    <b v="1"/>
    <s v="games/tabletop games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x v="1565"/>
    <x v="0"/>
    <x v="0"/>
    <x v="0"/>
    <n v="1483645647"/>
    <n v="1481053647"/>
    <x v="2234"/>
    <d v="2017-01-05T19:47:27"/>
    <n v="30"/>
    <b v="0"/>
    <n v="28"/>
    <n v="1165"/>
    <n v="41.607142857142854"/>
    <b v="1"/>
    <s v="games/tabletop games"/>
    <x v="6"/>
    <x v="32"/>
  </r>
  <r>
    <n v="2235"/>
    <s v="Miniature Scenery Terrain for Tabletop gaming and Wargames"/>
    <s v="An amazing set of sceneries to create unique atmospheres for your tabletop gaming."/>
    <n v="13000"/>
    <x v="1566"/>
    <x v="0"/>
    <x v="5"/>
    <x v="5"/>
    <n v="1427585511"/>
    <n v="1424997111"/>
    <x v="2235"/>
    <d v="2015-03-28T23:31:51"/>
    <n v="29.958333333343035"/>
    <b v="0"/>
    <n v="147"/>
    <n v="153.3153846153846"/>
    <n v="135.58503401360545"/>
    <b v="1"/>
    <s v="games/tabletop games"/>
    <x v="6"/>
    <x v="32"/>
  </r>
  <r>
    <n v="2236"/>
    <s v="Alienation - an intergalactic card drafting game"/>
    <s v="Assume the role of an intergalactic real-estate agent attempting to satisfy various creature clientele!"/>
    <n v="2800"/>
    <x v="1567"/>
    <x v="0"/>
    <x v="0"/>
    <x v="0"/>
    <n v="1454338123"/>
    <n v="1451746123"/>
    <x v="2236"/>
    <d v="2016-02-01T14:48:43"/>
    <n v="30"/>
    <b v="0"/>
    <n v="680"/>
    <n v="537.10714285714289"/>
    <n v="22.116176470588236"/>
    <b v="1"/>
    <s v="games/tabletop games"/>
    <x v="6"/>
    <x v="32"/>
  </r>
  <r>
    <n v="2237"/>
    <s v="Monster Mansion"/>
    <s v="A real-time cooperative adventure for 2-8 players. Defeat legendary monsters to earn gold and escape before the time RUNS OUT!"/>
    <n v="18000"/>
    <x v="1568"/>
    <x v="0"/>
    <x v="0"/>
    <x v="0"/>
    <n v="1415779140"/>
    <n v="1412294683"/>
    <x v="2237"/>
    <d v="2014-11-12T07:59:00"/>
    <n v="40.329363425924385"/>
    <b v="0"/>
    <n v="983"/>
    <n v="352.92777777777775"/>
    <n v="64.625635808748726"/>
    <b v="1"/>
    <s v="games/tabletop games"/>
    <x v="6"/>
    <x v="32"/>
  </r>
  <r>
    <n v="2238"/>
    <s v="28mm Fantasy Miniature range Feral Orcs!"/>
    <s v="28mm Fantasy Miniature Range in leadfree white metal: Orcs, wolves and more."/>
    <n v="4000"/>
    <x v="1569"/>
    <x v="0"/>
    <x v="12"/>
    <x v="3"/>
    <n v="1489157716"/>
    <n v="1486565716"/>
    <x v="2238"/>
    <d v="2017-03-10T14:55:16"/>
    <n v="30"/>
    <b v="0"/>
    <n v="79"/>
    <n v="137.4"/>
    <n v="69.569620253164558"/>
    <b v="1"/>
    <s v="games/tabletop games"/>
    <x v="6"/>
    <x v="32"/>
  </r>
  <r>
    <n v="2239"/>
    <s v="Pro Tabletop Gaming Audio Collection"/>
    <s v="Next stretch goal unlocks at $33,000 and/or 500 backers unlocks 2 bonus stretch goals."/>
    <n v="25000"/>
    <x v="1570"/>
    <x v="0"/>
    <x v="0"/>
    <x v="0"/>
    <n v="1385870520"/>
    <n v="1382742014"/>
    <x v="2239"/>
    <d v="2013-12-01T04:02:00"/>
    <n v="36.209560185183364"/>
    <b v="0"/>
    <n v="426"/>
    <n v="128.02668"/>
    <n v="75.133028169014082"/>
    <b v="1"/>
    <s v="games/tabletop games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x v="1571"/>
    <x v="0"/>
    <x v="0"/>
    <x v="0"/>
    <n v="1461354544"/>
    <n v="1458762544"/>
    <x v="2240"/>
    <d v="2016-04-22T19:49:04"/>
    <n v="30"/>
    <b v="0"/>
    <n v="96"/>
    <n v="270.68"/>
    <n v="140.97916666666666"/>
    <b v="1"/>
    <s v="games/tabletop games"/>
    <x v="6"/>
    <x v="32"/>
  </r>
  <r>
    <n v="2241"/>
    <s v="Savage Worlds Zombie Squad"/>
    <s v="You are Ex- Military criminals sent on suicide missions on the edge of space. Science Fiction Tabletop RPG using Savage Worlds"/>
    <n v="1000"/>
    <x v="1572"/>
    <x v="0"/>
    <x v="1"/>
    <x v="1"/>
    <n v="1488484300"/>
    <n v="1485892300"/>
    <x v="2241"/>
    <d v="2017-03-02T19:51:40"/>
    <n v="30"/>
    <b v="0"/>
    <n v="163"/>
    <n v="806.4"/>
    <n v="49.472392638036808"/>
    <b v="1"/>
    <s v="games/tabletop games"/>
    <x v="6"/>
    <x v="32"/>
  </r>
  <r>
    <n v="2242"/>
    <s v="The Princess Bride Playing Cards from USPCC"/>
    <s v="Inconceivable! An amazing new illustrative deck based on The Princess Bride movie."/>
    <n v="10000"/>
    <x v="1573"/>
    <x v="0"/>
    <x v="0"/>
    <x v="0"/>
    <n v="1385521320"/>
    <n v="1382449733"/>
    <x v="2242"/>
    <d v="2013-11-27T03:02:00"/>
    <n v="35.550775462957972"/>
    <b v="0"/>
    <n v="2525"/>
    <n v="1360.0976000000001"/>
    <n v="53.865251485148519"/>
    <b v="1"/>
    <s v="games/tabletop games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x v="1574"/>
    <x v="0"/>
    <x v="0"/>
    <x v="0"/>
    <n v="1489374000"/>
    <n v="1488823290"/>
    <x v="2243"/>
    <d v="2017-03-13T03:00:00"/>
    <n v="6.3739583333372138"/>
    <b v="0"/>
    <n v="2035"/>
    <n v="930250"/>
    <n v="4.5712530712530715"/>
    <b v="1"/>
    <s v="games/tabletop games"/>
    <x v="6"/>
    <x v="32"/>
  </r>
  <r>
    <n v="2244"/>
    <s v="Warbands of the Cold North III"/>
    <s v="Finely sculpted 28mm Classic Fantasy metal and resin miniatures perfectly themed for use as a warband or adventuring party."/>
    <n v="5000"/>
    <x v="1575"/>
    <x v="0"/>
    <x v="0"/>
    <x v="0"/>
    <n v="1476649800"/>
    <n v="1475609946"/>
    <x v="2244"/>
    <d v="2016-10-16T20:30:00"/>
    <n v="12.035347222226846"/>
    <b v="0"/>
    <n v="290"/>
    <n v="377.02"/>
    <n v="65.00344827586207"/>
    <b v="1"/>
    <s v="games/tabletop games"/>
    <x v="6"/>
    <x v="32"/>
  </r>
  <r>
    <n v="2245"/>
    <s v="TimeWatch: GUMSHOE Investigative Time Travel RPG"/>
    <s v="You've got a time machine, high-powered weapons and a whole lot of history to save. Welcome to TimeWatch!"/>
    <n v="4000"/>
    <x v="1576"/>
    <x v="0"/>
    <x v="0"/>
    <x v="0"/>
    <n v="1393005600"/>
    <n v="1390323617"/>
    <x v="2245"/>
    <d v="2014-02-21T18:00:00"/>
    <n v="31.041469907402643"/>
    <b v="0"/>
    <n v="1980"/>
    <n v="2647.0250000000001"/>
    <n v="53.475252525252522"/>
    <b v="1"/>
    <s v="games/tabletop games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x v="1514"/>
    <x v="0"/>
    <x v="1"/>
    <x v="1"/>
    <n v="1441393210"/>
    <n v="1438801210"/>
    <x v="2246"/>
    <d v="2015-09-04T19:00:10"/>
    <n v="30"/>
    <b v="0"/>
    <n v="57"/>
    <n v="100.12"/>
    <n v="43.912280701754383"/>
    <b v="1"/>
    <s v="games/tabletop games"/>
    <x v="6"/>
    <x v="32"/>
  </r>
  <r>
    <n v="2247"/>
    <s v="Foragers"/>
    <s v="Take on the role of an ancient forager in this fun strategy game from the designer of Biblios."/>
    <n v="18500"/>
    <x v="1577"/>
    <x v="0"/>
    <x v="0"/>
    <x v="0"/>
    <n v="1438185565"/>
    <n v="1436975965"/>
    <x v="2247"/>
    <d v="2015-07-29T15:59:25"/>
    <n v="14"/>
    <b v="0"/>
    <n v="380"/>
    <n v="104.45405405405405"/>
    <n v="50.852631578947367"/>
    <b v="1"/>
    <s v="games/tabletop games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x v="1578"/>
    <x v="0"/>
    <x v="1"/>
    <x v="1"/>
    <n v="1481749278"/>
    <n v="1479157278"/>
    <x v="2248"/>
    <d v="2016-12-14T21:01:18"/>
    <n v="30"/>
    <b v="0"/>
    <n v="128"/>
    <n v="107.21428571428571"/>
    <n v="58.6328125"/>
    <b v="1"/>
    <s v="games/tabletop games"/>
    <x v="6"/>
    <x v="32"/>
  </r>
  <r>
    <n v="2249"/>
    <s v="Centurion: Legionaries of Rome"/>
    <s v="March with the legions against the enemies of Rome in this role-playing game of military adventures."/>
    <n v="3500"/>
    <x v="1579"/>
    <x v="0"/>
    <x v="0"/>
    <x v="0"/>
    <n v="1364917965"/>
    <n v="1362329565"/>
    <x v="2249"/>
    <d v="2013-04-02T15:52:45"/>
    <n v="29.958333333335759"/>
    <b v="0"/>
    <n v="180"/>
    <n v="168.77142857142857"/>
    <n v="32.81666666666667"/>
    <b v="1"/>
    <s v="games/tabletop games"/>
    <x v="6"/>
    <x v="32"/>
  </r>
  <r>
    <n v="2250"/>
    <s v="The Game Anywhere Table"/>
    <s v="A customizable gaming table, for the best gaming experience, portable, storable and lightweight, that can be taken anywhere"/>
    <n v="25000"/>
    <x v="1580"/>
    <x v="0"/>
    <x v="0"/>
    <x v="0"/>
    <n v="1480727273"/>
    <n v="1478131673"/>
    <x v="2250"/>
    <d v="2016-12-03T01:07:53"/>
    <n v="30.041666666664241"/>
    <b v="0"/>
    <n v="571"/>
    <n v="975.11200000000008"/>
    <n v="426.93169877408059"/>
    <b v="1"/>
    <s v="games/tabletop games"/>
    <x v="6"/>
    <x v="32"/>
  </r>
  <r>
    <n v="2251"/>
    <s v="Werewolf: Full Moon Expansion"/>
    <s v="A great game full of lying, scheming, and werewolves.  Now with additional characters to add even more mayhem!"/>
    <n v="8500"/>
    <x v="1581"/>
    <x v="0"/>
    <x v="0"/>
    <x v="0"/>
    <n v="1408177077"/>
    <n v="1406362677"/>
    <x v="2251"/>
    <d v="2014-08-16T08:17:57"/>
    <n v="21"/>
    <b v="0"/>
    <n v="480"/>
    <n v="134.44929411764704"/>
    <n v="23.808729166666669"/>
    <b v="1"/>
    <s v="games/tabletop games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x v="1582"/>
    <x v="0"/>
    <x v="3"/>
    <x v="3"/>
    <n v="1470469938"/>
    <n v="1469173938"/>
    <x v="2252"/>
    <d v="2016-08-06T07:52:18"/>
    <n v="15"/>
    <b v="0"/>
    <n v="249"/>
    <n v="272.27777777777777"/>
    <n v="98.413654618473899"/>
    <b v="1"/>
    <s v="games/tabletop games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x v="1583"/>
    <x v="0"/>
    <x v="0"/>
    <x v="0"/>
    <n v="1447862947"/>
    <n v="1445267347"/>
    <x v="2253"/>
    <d v="2015-11-18T16:09:07"/>
    <n v="30.041666666664241"/>
    <b v="0"/>
    <n v="84"/>
    <n v="112.6875"/>
    <n v="107.32142857142857"/>
    <b v="1"/>
    <s v="games/tabletop games"/>
    <x v="6"/>
    <x v="32"/>
  </r>
  <r>
    <n v="2254"/>
    <s v="Green Couch Games Limited: FrogFlip!"/>
    <s v="A dexterity microgame by father/daughter team, Jason and Claire Kotarski. Make 100 project."/>
    <n v="500"/>
    <x v="1584"/>
    <x v="0"/>
    <x v="0"/>
    <x v="0"/>
    <n v="1485271968"/>
    <n v="1484667168"/>
    <x v="2254"/>
    <d v="2017-01-24T15:32:48"/>
    <n v="7"/>
    <b v="0"/>
    <n v="197"/>
    <n v="459.8"/>
    <n v="11.67005076142132"/>
    <b v="1"/>
    <s v="games/tabletop games"/>
    <x v="6"/>
    <x v="32"/>
  </r>
  <r>
    <n v="2255"/>
    <s v="Jumbo Jets - Jet Set Expansion Set #2"/>
    <s v="This is the second set of 5 expansions for our route-building game, Jet Set!"/>
    <n v="3950"/>
    <x v="1585"/>
    <x v="0"/>
    <x v="0"/>
    <x v="0"/>
    <n v="1462661451"/>
    <n v="1460069451"/>
    <x v="2255"/>
    <d v="2016-05-07T22:50:51"/>
    <n v="30"/>
    <b v="0"/>
    <n v="271"/>
    <n v="286.65822784810126"/>
    <n v="41.782287822878232"/>
    <b v="1"/>
    <s v="games/tabletop games"/>
    <x v="6"/>
    <x v="32"/>
  </r>
  <r>
    <n v="2256"/>
    <s v="Bitcoin Empire"/>
    <s v="Build your crypto-currency empire and sabotage your opponents. A deck building, card game. 2-4 players. 15 minutes."/>
    <n v="480"/>
    <x v="1586"/>
    <x v="0"/>
    <x v="1"/>
    <x v="1"/>
    <n v="1479811846"/>
    <n v="1478602246"/>
    <x v="2256"/>
    <d v="2016-11-22T10:50:46"/>
    <n v="14"/>
    <b v="0"/>
    <n v="50"/>
    <n v="222.70833333333334"/>
    <n v="21.38"/>
    <b v="1"/>
    <s v="games/tabletop games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x v="1587"/>
    <x v="0"/>
    <x v="1"/>
    <x v="1"/>
    <n v="1466377200"/>
    <n v="1463351329"/>
    <x v="2257"/>
    <d v="2016-06-19T23:00:00"/>
    <n v="35.021655092583387"/>
    <b v="0"/>
    <n v="169"/>
    <n v="636.14"/>
    <n v="94.103550295857985"/>
    <b v="1"/>
    <s v="games/tabletop games"/>
    <x v="6"/>
    <x v="32"/>
  </r>
  <r>
    <n v="2258"/>
    <s v="A Sundered World"/>
    <s v="A Dungeon World campaign setting that takes place after the end of the worlds."/>
    <n v="2200"/>
    <x v="1588"/>
    <x v="0"/>
    <x v="0"/>
    <x v="0"/>
    <n v="1434045687"/>
    <n v="1431453687"/>
    <x v="2258"/>
    <d v="2015-06-11T18:01:27"/>
    <n v="30"/>
    <b v="0"/>
    <n v="205"/>
    <n v="146.5"/>
    <n v="15.721951219512196"/>
    <b v="1"/>
    <s v="games/tabletop games"/>
    <x v="6"/>
    <x v="32"/>
  </r>
  <r>
    <n v="2259"/>
    <s v="The Second Breakfast"/>
    <s v="More Halfmen, more goats, more guns, and most of all some neat buildings and structures for the little fellas to hang out in!"/>
    <n v="1000"/>
    <x v="1589"/>
    <x v="0"/>
    <x v="1"/>
    <x v="1"/>
    <n v="1481224736"/>
    <n v="1480360736"/>
    <x v="2259"/>
    <d v="2016-12-08T19:18:56"/>
    <n v="10"/>
    <b v="0"/>
    <n v="206"/>
    <n v="1867.1"/>
    <n v="90.635922330097088"/>
    <b v="1"/>
    <s v="games/tabletop games"/>
    <x v="6"/>
    <x v="32"/>
  </r>
  <r>
    <n v="2260"/>
    <s v="Cryptex Dice Vault"/>
    <s v="A fine wood cryptex dice vault to store your favorite dice. Designed to hold a standard set of 7 polyhedrals for your favorite RPG."/>
    <n v="2500"/>
    <x v="1590"/>
    <x v="0"/>
    <x v="0"/>
    <x v="0"/>
    <n v="1395876250"/>
    <n v="1393287850"/>
    <x v="2260"/>
    <d v="2014-03-26T23:24:10"/>
    <n v="29.958333333335759"/>
    <b v="0"/>
    <n v="84"/>
    <n v="326.92"/>
    <n v="97.297619047619051"/>
    <b v="1"/>
    <s v="games/tabletop games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x v="1591"/>
    <x v="0"/>
    <x v="2"/>
    <x v="2"/>
    <n v="1487093020"/>
    <n v="1485278620"/>
    <x v="2261"/>
    <d v="2017-02-14T17:23:40"/>
    <n v="21"/>
    <b v="0"/>
    <n v="210"/>
    <n v="779.5"/>
    <n v="37.11904761904762"/>
    <b v="1"/>
    <s v="games/tabletop games"/>
    <x v="6"/>
    <x v="32"/>
  </r>
  <r>
    <n v="2262"/>
    <s v="Riders: A Game About Cheating Doomsday"/>
    <s v="An RPG about mortal servants of the Horsemen of the Apocalypse deciding to not end the world."/>
    <n v="3300"/>
    <x v="1592"/>
    <x v="0"/>
    <x v="0"/>
    <x v="0"/>
    <n v="1416268800"/>
    <n v="1413295358"/>
    <x v="2262"/>
    <d v="2014-11-18T00:00:00"/>
    <n v="34.414837962962338"/>
    <b v="0"/>
    <n v="181"/>
    <n v="154.15151515151516"/>
    <n v="28.104972375690608"/>
    <b v="1"/>
    <s v="games/tabletop games"/>
    <x v="6"/>
    <x v="32"/>
  </r>
  <r>
    <n v="2263"/>
    <s v="Corvus Corax Miniatures - Outcasts"/>
    <s v="These are degenerated men who have, since birth, suffered the effect of mutation and turned into something wicked!"/>
    <n v="7500"/>
    <x v="1593"/>
    <x v="0"/>
    <x v="11"/>
    <x v="9"/>
    <n v="1422734313"/>
    <n v="1420919913"/>
    <x v="2263"/>
    <d v="2015-01-31T19:58:33"/>
    <n v="21"/>
    <b v="0"/>
    <n v="60"/>
    <n v="115.54666666666667"/>
    <n v="144.43333333333334"/>
    <b v="1"/>
    <s v="games/tabletop games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x v="1594"/>
    <x v="0"/>
    <x v="0"/>
    <x v="0"/>
    <n v="1463972400"/>
    <n v="1462543114"/>
    <x v="2264"/>
    <d v="2016-05-23T03:00:00"/>
    <n v="16.542662037041737"/>
    <b v="0"/>
    <n v="445"/>
    <n v="180.03333333333333"/>
    <n v="24.274157303370785"/>
    <b v="1"/>
    <s v="games/tabletop games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x v="1595"/>
    <x v="0"/>
    <x v="1"/>
    <x v="1"/>
    <n v="1479846507"/>
    <n v="1479241707"/>
    <x v="2265"/>
    <d v="2016-11-22T20:28:27"/>
    <n v="7"/>
    <b v="0"/>
    <n v="17"/>
    <n v="298.5"/>
    <n v="35.117647058823529"/>
    <b v="1"/>
    <s v="games/tabletop games"/>
    <x v="6"/>
    <x v="32"/>
  </r>
  <r>
    <n v="2266"/>
    <s v="GOAT LORDS."/>
    <s v="Want to be LORD OF THE GOATS? Start building your herd using thievery, magic, bombs and mostly goats."/>
    <n v="1500"/>
    <x v="1596"/>
    <x v="0"/>
    <x v="0"/>
    <x v="0"/>
    <n v="1461722400"/>
    <n v="1460235592"/>
    <x v="2266"/>
    <d v="2016-04-27T02:00:00"/>
    <n v="17.208425925920892"/>
    <b v="0"/>
    <n v="194"/>
    <n v="320.26666666666665"/>
    <n v="24.762886597938145"/>
    <b v="1"/>
    <s v="games/tabletop games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x v="1597"/>
    <x v="0"/>
    <x v="0"/>
    <x v="0"/>
    <n v="1419123600"/>
    <n v="1416945297"/>
    <x v="2267"/>
    <d v="2014-12-21T01:00:00"/>
    <n v="25.211840277785086"/>
    <b v="0"/>
    <n v="404"/>
    <n v="380.52499999999998"/>
    <n v="188.37871287128712"/>
    <b v="1"/>
    <s v="games/tabletop games"/>
    <x v="6"/>
    <x v="32"/>
  </r>
  <r>
    <n v="2268"/>
    <s v="Chardonnay Go"/>
    <s v="Chardonnay Go, the viral video with 23 million views, is now a hilarious board game for wine lovers, moms and other shameless people."/>
    <n v="28000"/>
    <x v="1598"/>
    <x v="0"/>
    <x v="0"/>
    <x v="0"/>
    <n v="1489283915"/>
    <n v="1486691915"/>
    <x v="2268"/>
    <d v="2017-03-12T01:58:35"/>
    <n v="30"/>
    <b v="0"/>
    <n v="194"/>
    <n v="102.60000000000001"/>
    <n v="148.08247422680412"/>
    <b v="1"/>
    <s v="games/tabletop games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x v="1599"/>
    <x v="0"/>
    <x v="0"/>
    <x v="0"/>
    <n v="1488862800"/>
    <n v="1486745663"/>
    <x v="2269"/>
    <d v="2017-03-07T05:00:00"/>
    <n v="24.503900462957972"/>
    <b v="0"/>
    <n v="902"/>
    <n v="1801.64"/>
    <n v="49.934589800443462"/>
    <b v="1"/>
    <s v="games/tabletop games"/>
    <x v="6"/>
    <x v="32"/>
  </r>
  <r>
    <n v="2270"/>
    <s v="MCG Premium Sleeves &amp; Accessories"/>
    <s v="MCG Premium Sleeves offer excellent protection for your cards. This line is about to be expanded with new sleeves sizes!"/>
    <n v="25000"/>
    <x v="1600"/>
    <x v="0"/>
    <x v="0"/>
    <x v="0"/>
    <n v="1484085540"/>
    <n v="1482353513"/>
    <x v="2270"/>
    <d v="2017-01-10T21:59:00"/>
    <n v="20.046608796299552"/>
    <b v="0"/>
    <n v="1670"/>
    <n v="720.24800000000005"/>
    <n v="107.82155688622754"/>
    <b v="1"/>
    <s v="games/tabletop games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x v="1601"/>
    <x v="0"/>
    <x v="0"/>
    <x v="0"/>
    <n v="1481328004"/>
    <n v="1478736004"/>
    <x v="2271"/>
    <d v="2016-12-10T00:00:04"/>
    <n v="30"/>
    <b v="0"/>
    <n v="1328"/>
    <n v="283.09000000000003"/>
    <n v="42.63403614457831"/>
    <b v="1"/>
    <s v="games/tabletop games"/>
    <x v="6"/>
    <x v="32"/>
  </r>
  <r>
    <n v="2272"/>
    <s v="Pick the Lock"/>
    <s v="Pick the Lock is a game of chance and strategy. Attempt to obtain priceless treasures and outwit the other players."/>
    <n v="1000"/>
    <x v="1602"/>
    <x v="0"/>
    <x v="0"/>
    <x v="0"/>
    <n v="1449506836"/>
    <n v="1446914836"/>
    <x v="2272"/>
    <d v="2015-12-07T16:47:16"/>
    <n v="30"/>
    <b v="0"/>
    <n v="944"/>
    <n v="1356.6000000000001"/>
    <n v="14.370762711864407"/>
    <b v="1"/>
    <s v="games/tabletop games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x v="1603"/>
    <x v="0"/>
    <x v="5"/>
    <x v="5"/>
    <n v="1489320642"/>
    <n v="1487164242"/>
    <x v="2273"/>
    <d v="2017-03-12T12:10:42"/>
    <n v="24.958333333343035"/>
    <b v="0"/>
    <n v="147"/>
    <n v="220.35999999999999"/>
    <n v="37.476190476190474"/>
    <b v="1"/>
    <s v="games/tabletop games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x v="1604"/>
    <x v="0"/>
    <x v="0"/>
    <x v="0"/>
    <n v="1393156857"/>
    <n v="1390564857"/>
    <x v="2274"/>
    <d v="2014-02-23T12:00:57"/>
    <n v="30"/>
    <b v="0"/>
    <n v="99"/>
    <n v="119.6"/>
    <n v="30.202020202020201"/>
    <b v="1"/>
    <s v="games/tabletop games"/>
    <x v="6"/>
    <x v="32"/>
  </r>
  <r>
    <n v="2275"/>
    <s v="Samurai Dwarves (Korobokuru)"/>
    <s v="The aim of this project is to extend our existing Samurai Dwarf range from 6 to 9. The new sculpts will be done by Bob Olley."/>
    <n v="650"/>
    <x v="1605"/>
    <x v="0"/>
    <x v="1"/>
    <x v="1"/>
    <n v="1419259679"/>
    <n v="1416667679"/>
    <x v="2275"/>
    <d v="2014-12-22T14:47:59"/>
    <n v="30"/>
    <b v="0"/>
    <n v="79"/>
    <n v="407.76923076923077"/>
    <n v="33.550632911392405"/>
    <b v="1"/>
    <s v="games/tabletop games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x v="1606"/>
    <x v="0"/>
    <x v="0"/>
    <x v="0"/>
    <n v="1388936289"/>
    <n v="1386344289"/>
    <x v="2276"/>
    <d v="2014-01-05T15:38:09"/>
    <n v="30"/>
    <b v="0"/>
    <n v="75"/>
    <n v="105.81826105905425"/>
    <n v="64.74666666666667"/>
    <b v="1"/>
    <s v="games/tabletop games"/>
    <x v="6"/>
    <x v="32"/>
  </r>
  <r>
    <n v="2277"/>
    <s v="Police Precinct"/>
    <s v="Police Precinct is a cooperative game where the players take on the roles as police officers, with different areas of expertise."/>
    <n v="8500"/>
    <x v="1607"/>
    <x v="0"/>
    <x v="0"/>
    <x v="0"/>
    <n v="1330359423"/>
    <n v="1327767423"/>
    <x v="2277"/>
    <d v="2012-02-27T16:17:03"/>
    <n v="30"/>
    <b v="0"/>
    <n v="207"/>
    <n v="141.08235294117648"/>
    <n v="57.932367149758456"/>
    <b v="1"/>
    <s v="games/tabletop games"/>
    <x v="6"/>
    <x v="32"/>
  </r>
  <r>
    <n v="2278"/>
    <s v="Eternity Dice - Regular and D6 Charms Edition"/>
    <s v="Dice forged from stone one by one entirely by hand for demanding Gamers and Collectors."/>
    <n v="2000"/>
    <x v="1608"/>
    <x v="0"/>
    <x v="13"/>
    <x v="3"/>
    <n v="1451861940"/>
    <n v="1448902867"/>
    <x v="2278"/>
    <d v="2016-01-03T22:59:00"/>
    <n v="34.24853009259823"/>
    <b v="0"/>
    <n v="102"/>
    <n v="270.7"/>
    <n v="53.078431372549019"/>
    <b v="1"/>
    <s v="games/tabletop games"/>
    <x v="6"/>
    <x v="32"/>
  </r>
  <r>
    <n v="2279"/>
    <s v="Zombie Apocalypse Geocaching"/>
    <s v="The Zombie Apocalypse has begun! Fortunately, YOU have your priorities straight. What could be more important than Geocaching?"/>
    <n v="1000"/>
    <x v="1609"/>
    <x v="0"/>
    <x v="0"/>
    <x v="0"/>
    <n v="1423022400"/>
    <n v="1421436099"/>
    <x v="2279"/>
    <d v="2015-02-04T04:00:00"/>
    <n v="18.359965277784795"/>
    <b v="0"/>
    <n v="32"/>
    <n v="153.80000000000001"/>
    <n v="48.0625"/>
    <b v="1"/>
    <s v="games/tabletop games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x v="1610"/>
    <x v="0"/>
    <x v="0"/>
    <x v="0"/>
    <n v="1442501991"/>
    <n v="1439909991"/>
    <x v="2280"/>
    <d v="2015-09-17T14:59:51"/>
    <n v="30"/>
    <b v="0"/>
    <n v="480"/>
    <n v="403.57653061224488"/>
    <n v="82.396874999999994"/>
    <b v="1"/>
    <s v="games/tabletop games"/>
    <x v="6"/>
    <x v="32"/>
  </r>
  <r>
    <n v="2281"/>
    <s v="Lewis Robertson Band EP!"/>
    <s v="I am trying to get a new band off the ground, and in order to be taken seriously and get gigs, we need some killer recordings!"/>
    <n v="300"/>
    <x v="1611"/>
    <x v="0"/>
    <x v="0"/>
    <x v="0"/>
    <n v="1311576600"/>
    <n v="1306219897"/>
    <x v="2281"/>
    <d v="2011-07-25T06:50:00"/>
    <n v="61.998877314814308"/>
    <b v="0"/>
    <n v="11"/>
    <n v="185"/>
    <n v="50.454545454545453"/>
    <b v="1"/>
    <s v="music/rock"/>
    <x v="4"/>
    <x v="11"/>
  </r>
  <r>
    <n v="2282"/>
    <s v="Sage King's Debut Album"/>
    <s v="Sage King is recording his debut album and wants YOU to be a part of the creation process"/>
    <n v="750"/>
    <x v="1612"/>
    <x v="0"/>
    <x v="0"/>
    <x v="0"/>
    <n v="1452744686"/>
    <n v="1447560686"/>
    <x v="2282"/>
    <d v="2016-01-14T04:11:26"/>
    <n v="60"/>
    <b v="0"/>
    <n v="12"/>
    <n v="185.33333333333331"/>
    <n v="115.83333333333333"/>
    <b v="1"/>
    <s v="music/rock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x v="1613"/>
    <x v="0"/>
    <x v="0"/>
    <x v="0"/>
    <n v="1336528804"/>
    <n v="1331348404"/>
    <x v="2283"/>
    <d v="2012-05-09T02:00:04"/>
    <n v="59.958333333335759"/>
    <b v="0"/>
    <n v="48"/>
    <n v="100.85533333333332"/>
    <n v="63.03458333333333"/>
    <b v="1"/>
    <s v="music/rock"/>
    <x v="4"/>
    <x v="11"/>
  </r>
  <r>
    <n v="2284"/>
    <s v="Make a record, write a song, take the Vinyl Skyway. "/>
    <s v="The Vinyl Skyway reunite to make a third album. "/>
    <n v="6000"/>
    <x v="1614"/>
    <x v="0"/>
    <x v="0"/>
    <x v="0"/>
    <n v="1299902400"/>
    <n v="1297451245"/>
    <x v="2284"/>
    <d v="2011-03-12T04:00:00"/>
    <n v="28.369849537033588"/>
    <b v="0"/>
    <n v="59"/>
    <n v="106.22116666666668"/>
    <n v="108.02152542372882"/>
    <b v="1"/>
    <s v="music/rock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x v="1615"/>
    <x v="0"/>
    <x v="0"/>
    <x v="0"/>
    <n v="1340944043"/>
    <n v="1338352043"/>
    <x v="2285"/>
    <d v="2012-06-29T04:27:23"/>
    <n v="30"/>
    <b v="0"/>
    <n v="79"/>
    <n v="121.36666666666667"/>
    <n v="46.088607594936711"/>
    <b v="1"/>
    <s v="music/rock"/>
    <x v="4"/>
    <x v="11"/>
  </r>
  <r>
    <n v="2286"/>
    <s v="Arson In The Suburbs"/>
    <s v="Arson In The Suburbs is ready to release its FIRST three song E.P. and looking to raise funds to get back in the studio! RnFnR!"/>
    <n v="1500"/>
    <x v="1616"/>
    <x v="0"/>
    <x v="0"/>
    <x v="0"/>
    <n v="1378439940"/>
    <n v="1376003254"/>
    <x v="2286"/>
    <d v="2013-09-06T03:59:00"/>
    <n v="28.202384259260725"/>
    <b v="0"/>
    <n v="14"/>
    <n v="100.06666666666666"/>
    <n v="107.21428571428571"/>
    <b v="1"/>
    <s v="music/rock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x v="1617"/>
    <x v="0"/>
    <x v="0"/>
    <x v="0"/>
    <n v="1403539260"/>
    <n v="1401724860"/>
    <x v="2287"/>
    <d v="2014-06-23T16:01:00"/>
    <n v="21"/>
    <b v="0"/>
    <n v="106"/>
    <n v="119.97755555555555"/>
    <n v="50.9338679245283"/>
    <b v="1"/>
    <s v="music/rock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x v="1099"/>
    <x v="0"/>
    <x v="0"/>
    <x v="0"/>
    <n v="1340733600"/>
    <n v="1339098689"/>
    <x v="2288"/>
    <d v="2012-06-26T18:00:00"/>
    <n v="18.922581018516212"/>
    <b v="0"/>
    <n v="25"/>
    <n v="100.1"/>
    <n v="40.04"/>
    <b v="1"/>
    <s v="music/rock"/>
    <x v="4"/>
    <x v="11"/>
  </r>
  <r>
    <n v="2289"/>
    <s v="Blind Man Deaf Boy Tour!"/>
    <s v="Blind Man Deaf Boy is a Folk Punk band from Denver, we need money to get ourselves a van and take it on tour around the west coast."/>
    <n v="1500"/>
    <x v="1618"/>
    <x v="0"/>
    <x v="0"/>
    <x v="0"/>
    <n v="1386372120"/>
    <n v="1382659060"/>
    <x v="2289"/>
    <d v="2013-12-06T23:22:00"/>
    <n v="42.975231481483206"/>
    <b v="0"/>
    <n v="25"/>
    <n v="107.4"/>
    <n v="64.44"/>
    <b v="1"/>
    <s v="music/rock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x v="1619"/>
    <x v="0"/>
    <x v="0"/>
    <x v="0"/>
    <n v="1259686800"/>
    <n v="1252908330"/>
    <x v="2290"/>
    <d v="2009-12-01T17:00:00"/>
    <n v="78.454513888893416"/>
    <b v="0"/>
    <n v="29"/>
    <n v="104.06666666666666"/>
    <n v="53.827586206896555"/>
    <b v="1"/>
    <s v="music/rock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x v="1620"/>
    <x v="0"/>
    <x v="0"/>
    <x v="0"/>
    <n v="1335153600"/>
    <n v="1332199618"/>
    <x v="2291"/>
    <d v="2012-04-23T04:00:00"/>
    <n v="34.189606481479132"/>
    <b v="0"/>
    <n v="43"/>
    <n v="172.8"/>
    <n v="100.46511627906976"/>
    <b v="1"/>
    <s v="music/rock"/>
    <x v="4"/>
    <x v="11"/>
  </r>
  <r>
    <n v="2292"/>
    <s v="BE A PART OF HISTORY!"/>
    <s v="Aiding Contra in the telling of the &quot;Blue Planet Chronicles&quot;, a concept about the history of our beautiful home; Planet Earth!"/>
    <n v="2000"/>
    <x v="1621"/>
    <x v="0"/>
    <x v="0"/>
    <x v="0"/>
    <n v="1334767476"/>
    <n v="1332175476"/>
    <x v="2292"/>
    <d v="2012-04-18T16:44:36"/>
    <n v="30"/>
    <b v="0"/>
    <n v="46"/>
    <n v="107.2505"/>
    <n v="46.630652173913049"/>
    <b v="1"/>
    <s v="music/rock"/>
    <x v="4"/>
    <x v="11"/>
  </r>
  <r>
    <n v="2293"/>
    <s v="&quot;Hurt N' Wrong&quot; New Album Fundraiser!"/>
    <s v="Donate here to be a part of the upcoming album. Every little bit helps!"/>
    <n v="850"/>
    <x v="1622"/>
    <x v="0"/>
    <x v="0"/>
    <x v="0"/>
    <n v="1348545540"/>
    <n v="1346345999"/>
    <x v="2293"/>
    <d v="2012-09-25T03:59:00"/>
    <n v="25.45765046296583"/>
    <b v="0"/>
    <n v="27"/>
    <n v="108.23529411764706"/>
    <n v="34.074074074074076"/>
    <b v="1"/>
    <s v="music/rock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x v="1623"/>
    <x v="0"/>
    <x v="0"/>
    <x v="0"/>
    <n v="1358702480"/>
    <n v="1356110480"/>
    <x v="2294"/>
    <d v="2013-01-20T17:21:20"/>
    <n v="30"/>
    <b v="0"/>
    <n v="112"/>
    <n v="146.08079999999998"/>
    <n v="65.214642857142863"/>
    <b v="1"/>
    <s v="music/rock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x v="1624"/>
    <x v="0"/>
    <x v="0"/>
    <x v="0"/>
    <n v="1359240856"/>
    <n v="1356648856"/>
    <x v="2295"/>
    <d v="2013-01-26T22:54:16"/>
    <n v="30"/>
    <b v="0"/>
    <n v="34"/>
    <n v="125.25"/>
    <n v="44.205882352941174"/>
    <b v="1"/>
    <s v="music/rock"/>
    <x v="4"/>
    <x v="11"/>
  </r>
  <r>
    <n v="2296"/>
    <s v="HAMELL ON TRIAL IS RECORDING AN ALBUM"/>
    <s v="Ed Hamell AKA Hamell on Trial is recording an album titled The Happiest Man in the World. He needs your help."/>
    <n v="7000"/>
    <x v="1625"/>
    <x v="0"/>
    <x v="0"/>
    <x v="0"/>
    <n v="1330018426"/>
    <n v="1326994426"/>
    <x v="2296"/>
    <d v="2012-02-23T17:33:46"/>
    <n v="35"/>
    <b v="0"/>
    <n v="145"/>
    <n v="149.07142857142856"/>
    <n v="71.965517241379317"/>
    <b v="1"/>
    <s v="music/rock"/>
    <x v="4"/>
    <x v="11"/>
  </r>
  <r>
    <n v="2297"/>
    <s v="Company Company: Debut EP"/>
    <s v="New Jersey Alternative Rock band COCO needs YOUR help self-releasing debut EP!"/>
    <n v="1000"/>
    <x v="1626"/>
    <x v="0"/>
    <x v="0"/>
    <x v="0"/>
    <n v="1331697540"/>
    <n v="1328749249"/>
    <x v="2297"/>
    <d v="2012-03-14T03:59:00"/>
    <n v="34.123738425929332"/>
    <b v="0"/>
    <n v="19"/>
    <n v="100.6"/>
    <n v="52.94736842105263"/>
    <b v="1"/>
    <s v="music/rock"/>
    <x v="4"/>
    <x v="11"/>
  </r>
  <r>
    <n v="2298"/>
    <s v="Jonny Gray: First Full Length Album"/>
    <s v="My name is Jonny Gray, and my friends and I are working together to raise funds for my debut album"/>
    <n v="30000"/>
    <x v="1627"/>
    <x v="0"/>
    <x v="0"/>
    <x v="0"/>
    <n v="1395861033"/>
    <n v="1393272633"/>
    <x v="2298"/>
    <d v="2014-03-26T19:10:33"/>
    <n v="29.958333333335759"/>
    <b v="0"/>
    <n v="288"/>
    <n v="105.07333333333332"/>
    <n v="109.45138888888889"/>
    <b v="1"/>
    <s v="music/rock"/>
    <x v="4"/>
    <x v="11"/>
  </r>
  <r>
    <n v="2299"/>
    <s v="HELP FLY RADIO FINISH THEIR FULL LENGTH ALBUM!"/>
    <s v="Fly Radio has finished tracking their album now all that is left is the mixing/mastering and duplication!"/>
    <n v="300"/>
    <x v="1628"/>
    <x v="0"/>
    <x v="0"/>
    <x v="0"/>
    <n v="1296953209"/>
    <n v="1295657209"/>
    <x v="2299"/>
    <d v="2011-02-06T00:46:49"/>
    <n v="15"/>
    <b v="0"/>
    <n v="14"/>
    <n v="350.16666666666663"/>
    <n v="75.035714285714292"/>
    <b v="1"/>
    <s v="music/rock"/>
    <x v="4"/>
    <x v="11"/>
  </r>
  <r>
    <n v="2300"/>
    <s v="Keep The Prison Van Rolling"/>
    <s v="Big Fiction leaves for tour on 6/27 but the Prison Van needs some work!  New brakes, transmission repair, tires... it needs a bit."/>
    <n v="800"/>
    <x v="1629"/>
    <x v="0"/>
    <x v="0"/>
    <x v="0"/>
    <n v="1340904416"/>
    <n v="1339694816"/>
    <x v="2300"/>
    <d v="2012-06-28T17:26:56"/>
    <n v="14"/>
    <b v="0"/>
    <n v="7"/>
    <n v="101.25"/>
    <n v="115.71428571428571"/>
    <b v="1"/>
    <s v="music/rock"/>
    <x v="4"/>
    <x v="11"/>
  </r>
  <r>
    <n v="2301"/>
    <s v="Time Crash"/>
    <s v="We are America's first trock band, and we're ready to bring you our first album!"/>
    <n v="5000"/>
    <x v="1630"/>
    <x v="0"/>
    <x v="0"/>
    <x v="0"/>
    <n v="1371785496"/>
    <n v="1369193496"/>
    <x v="2301"/>
    <d v="2013-06-21T03:31:36"/>
    <n v="30"/>
    <b v="1"/>
    <n v="211"/>
    <n v="133.6044"/>
    <n v="31.659810426540286"/>
    <b v="1"/>
    <s v="music/indie rock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x v="1631"/>
    <x v="0"/>
    <x v="0"/>
    <x v="0"/>
    <n v="1388473200"/>
    <n v="1385585434"/>
    <x v="2302"/>
    <d v="2013-12-31T07:00:00"/>
    <n v="33.423217592593573"/>
    <b v="1"/>
    <n v="85"/>
    <n v="170.65217391304347"/>
    <n v="46.176470588235297"/>
    <b v="1"/>
    <s v="music/indie rock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x v="1632"/>
    <x v="0"/>
    <x v="0"/>
    <x v="0"/>
    <n v="1323747596"/>
    <n v="1320287996"/>
    <x v="2303"/>
    <d v="2011-12-13T03:39:56"/>
    <n v="40.041666666664241"/>
    <b v="1"/>
    <n v="103"/>
    <n v="109.35829457364341"/>
    <n v="68.481650485436887"/>
    <b v="1"/>
    <s v="music/indie rock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x v="1633"/>
    <x v="0"/>
    <x v="0"/>
    <x v="0"/>
    <n v="1293857940"/>
    <n v="1290281691"/>
    <x v="2304"/>
    <d v="2011-01-01T04:59:00"/>
    <n v="41.391770833331975"/>
    <b v="1"/>
    <n v="113"/>
    <n v="100.70033333333335"/>
    <n v="53.469203539823013"/>
    <b v="1"/>
    <s v="music/indie rock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x v="1634"/>
    <x v="0"/>
    <x v="0"/>
    <x v="0"/>
    <n v="1407520800"/>
    <n v="1405356072"/>
    <x v="2305"/>
    <d v="2014-08-08T18:00:00"/>
    <n v="25.054722222223063"/>
    <b v="1"/>
    <n v="167"/>
    <n v="101.22777777777779"/>
    <n v="109.10778443113773"/>
    <b v="1"/>
    <s v="music/indie rock"/>
    <x v="4"/>
    <x v="14"/>
  </r>
  <r>
    <n v="2306"/>
    <s v="Cook Up a Record with Dewveall"/>
    <s v="Indie rockers, Dewveall, are recording new music. Take a seat at the table; let them cook you a meal and sing you some songs."/>
    <n v="3500"/>
    <x v="1635"/>
    <x v="0"/>
    <x v="0"/>
    <x v="0"/>
    <n v="1331352129"/>
    <n v="1328760129"/>
    <x v="2306"/>
    <d v="2012-03-10T04:02:09"/>
    <n v="30"/>
    <b v="1"/>
    <n v="73"/>
    <n v="106.75857142857143"/>
    <n v="51.185616438356163"/>
    <b v="1"/>
    <s v="music/indie rock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x v="1636"/>
    <x v="0"/>
    <x v="0"/>
    <x v="0"/>
    <n v="1336245328"/>
    <n v="1333653333"/>
    <x v="2307"/>
    <d v="2012-05-05T19:15:28"/>
    <n v="29.999942129630654"/>
    <b v="1"/>
    <n v="75"/>
    <n v="106.65777537961894"/>
    <n v="27.936800000000002"/>
    <b v="1"/>
    <s v="music/indie rock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x v="1637"/>
    <x v="0"/>
    <x v="0"/>
    <x v="0"/>
    <n v="1409274000"/>
    <n v="1406847996"/>
    <x v="2308"/>
    <d v="2014-08-29T01:00:00"/>
    <n v="28.078749999993306"/>
    <b v="1"/>
    <n v="614"/>
    <n v="101.30622"/>
    <n v="82.496921824104234"/>
    <b v="1"/>
    <s v="music/indie rock"/>
    <x v="4"/>
    <x v="14"/>
  </r>
  <r>
    <n v="2309"/>
    <s v="// Marny Lion Proudfit /\/\/\ Album Release \\"/>
    <s v="|| HELP MARNY LION PROUDFIT RECORD HER SECOND INDIE FOLK ALBUM THIS MARCH â€“ THE BARN IS WAITING ||"/>
    <n v="6000"/>
    <x v="1638"/>
    <x v="0"/>
    <x v="0"/>
    <x v="0"/>
    <n v="1362872537"/>
    <n v="1359848537"/>
    <x v="2309"/>
    <d v="2013-03-09T23:42:17"/>
    <n v="35"/>
    <b v="1"/>
    <n v="107"/>
    <n v="106.67450000000001"/>
    <n v="59.817476635514019"/>
    <b v="1"/>
    <s v="music/indie rock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x v="1639"/>
    <x v="0"/>
    <x v="0"/>
    <x v="0"/>
    <n v="1363889015"/>
    <n v="1361300615"/>
    <x v="2310"/>
    <d v="2013-03-21T18:03:35"/>
    <n v="29.958333333335759"/>
    <b v="1"/>
    <n v="1224"/>
    <n v="428.83978378378379"/>
    <n v="64.816470588235291"/>
    <b v="1"/>
    <s v="music/indie rock"/>
    <x v="4"/>
    <x v="14"/>
  </r>
  <r>
    <n v="2311"/>
    <s v="Mary Fagan's CD Project!"/>
    <s v="I'm heading back into the studio!  I'm planning to record a CD of original songs and one with some jazz standards."/>
    <n v="9000"/>
    <x v="1640"/>
    <x v="0"/>
    <x v="0"/>
    <x v="0"/>
    <n v="1399421189"/>
    <n v="1396829189"/>
    <x v="2311"/>
    <d v="2014-05-07T00:06:29"/>
    <n v="30"/>
    <b v="1"/>
    <n v="104"/>
    <n v="104.11111111111111"/>
    <n v="90.09615384615384"/>
    <b v="1"/>
    <s v="music/indie rock"/>
    <x v="4"/>
    <x v="14"/>
  </r>
  <r>
    <n v="2312"/>
    <s v="DINOWALRUS: 3RD RECORD ON VINYL"/>
    <s v="Help Brooklyn psychedelic synth rockers DINOWALRUS release their 3rd Record, COMPLEXION, on vinyl!"/>
    <n v="3000"/>
    <x v="1641"/>
    <x v="0"/>
    <x v="0"/>
    <x v="0"/>
    <n v="1397862000"/>
    <n v="1395155478"/>
    <x v="2312"/>
    <d v="2014-04-18T23:00:00"/>
    <n v="31.325486111112696"/>
    <b v="1"/>
    <n v="79"/>
    <n v="107.86666666666666"/>
    <n v="40.962025316455694"/>
    <b v="1"/>
    <s v="music/indie rock"/>
    <x v="4"/>
    <x v="14"/>
  </r>
  <r>
    <n v="2313"/>
    <s v="A SUNNY DAY IN GLASGOW"/>
    <s v="A Sunny Day in Glasgow are recording a new album and we need your help!"/>
    <n v="5000"/>
    <x v="1642"/>
    <x v="0"/>
    <x v="0"/>
    <x v="0"/>
    <n v="1336086026"/>
    <n v="1333494026"/>
    <x v="2313"/>
    <d v="2012-05-03T23:00:26"/>
    <n v="30"/>
    <b v="1"/>
    <n v="157"/>
    <n v="175.84040000000002"/>
    <n v="56.000127388535034"/>
    <b v="1"/>
    <s v="music/indie rock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x v="1643"/>
    <x v="0"/>
    <x v="0"/>
    <x v="0"/>
    <n v="1339074857"/>
    <n v="1336482857"/>
    <x v="2314"/>
    <d v="2012-06-07T13:14:17"/>
    <n v="30"/>
    <b v="1"/>
    <n v="50"/>
    <n v="156.97"/>
    <n v="37.672800000000002"/>
    <b v="1"/>
    <s v="music/indie rock"/>
    <x v="4"/>
    <x v="14"/>
  </r>
  <r>
    <n v="2315"/>
    <s v="RICE Presses Their Debut Album 'Keep Warm' On Vinyl"/>
    <s v="Rice invites you to be a part of the creation of their first album and spread their message of love."/>
    <n v="2500"/>
    <x v="1644"/>
    <x v="0"/>
    <x v="0"/>
    <x v="0"/>
    <n v="1336238743"/>
    <n v="1333646743"/>
    <x v="2315"/>
    <d v="2012-05-05T17:25:43"/>
    <n v="30"/>
    <b v="1"/>
    <n v="64"/>
    <n v="102.60000000000001"/>
    <n v="40.078125"/>
    <b v="1"/>
    <s v="music/indie rock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x v="1645"/>
    <x v="0"/>
    <x v="0"/>
    <x v="0"/>
    <n v="1260383040"/>
    <n v="1253726650"/>
    <x v="2316"/>
    <d v="2009-12-09T18:24:00"/>
    <n v="77.041550925925549"/>
    <b v="1"/>
    <n v="200"/>
    <n v="104.04266666666666"/>
    <n v="78.031999999999996"/>
    <b v="1"/>
    <s v="music/indie rock"/>
    <x v="4"/>
    <x v="14"/>
  </r>
  <r>
    <n v="2317"/>
    <s v="ibreatheFUR / He Can Jog split Cassette"/>
    <s v="Snag the first Wolf Interval release by droners ibreatheFUR and He Can Jog. One month to preorder and then they're gone!"/>
    <n v="400"/>
    <x v="1646"/>
    <x v="0"/>
    <x v="0"/>
    <x v="0"/>
    <n v="1266210000"/>
    <n v="1263474049"/>
    <x v="2317"/>
    <d v="2010-02-15T05:00:00"/>
    <n v="31.666099537040282"/>
    <b v="1"/>
    <n v="22"/>
    <n v="104"/>
    <n v="18.90909090909091"/>
    <b v="1"/>
    <s v="music/indie rock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x v="1647"/>
    <x v="0"/>
    <x v="0"/>
    <x v="0"/>
    <n v="1253937540"/>
    <n v="1251214014"/>
    <x v="2318"/>
    <d v="2009-09-26T03:59:00"/>
    <n v="31.522291666668025"/>
    <b v="1"/>
    <n v="163"/>
    <n v="121.05999999999999"/>
    <n v="37.134969325153371"/>
    <b v="1"/>
    <s v="music/indie rock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x v="1648"/>
    <x v="0"/>
    <x v="0"/>
    <x v="0"/>
    <n v="1387072685"/>
    <n v="1384480685"/>
    <x v="2319"/>
    <d v="2013-12-15T01:58:05"/>
    <n v="30"/>
    <b v="1"/>
    <n v="77"/>
    <n v="107.69999999999999"/>
    <n v="41.961038961038959"/>
    <b v="1"/>
    <s v="music/indie rock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x v="1649"/>
    <x v="0"/>
    <x v="0"/>
    <x v="0"/>
    <n v="1396463800"/>
    <n v="1393443400"/>
    <x v="2320"/>
    <d v="2014-04-02T18:36:40"/>
    <n v="34.958333333335759"/>
    <b v="1"/>
    <n v="89"/>
    <n v="108.66"/>
    <n v="61.044943820224717"/>
    <b v="1"/>
    <s v="music/indie rock"/>
    <x v="4"/>
    <x v="14"/>
  </r>
  <r>
    <n v="2321"/>
    <s v="WienerWÃ¼rze"/>
    <s v="Universal organic liquid seasoning brewed all natural from lupine, oat, salt and water for soups, salads, stews and more"/>
    <n v="10557"/>
    <x v="1650"/>
    <x v="3"/>
    <x v="15"/>
    <x v="3"/>
    <n v="1491282901"/>
    <n v="1488694501"/>
    <x v="2321"/>
    <d v="2017-04-04T05:15:01"/>
    <n v="29.958333333328483"/>
    <b v="0"/>
    <n v="64"/>
    <n v="39.120962394619681"/>
    <n v="64.53125"/>
    <b v="0"/>
    <s v="food/small batch"/>
    <x v="7"/>
    <x v="33"/>
  </r>
  <r>
    <n v="2322"/>
    <s v="Jen bakes shortbread needs a commercial kitchen!"/>
    <s v="Jen bakes shortbread is a small batch, all natural shortbread cookie business looking for smart funding to grow!"/>
    <n v="2700"/>
    <x v="1079"/>
    <x v="3"/>
    <x v="0"/>
    <x v="0"/>
    <n v="1491769769"/>
    <n v="1489181369"/>
    <x v="2322"/>
    <d v="2017-04-09T20:29:29"/>
    <n v="29.958333333328483"/>
    <b v="0"/>
    <n v="4"/>
    <n v="3.1481481481481479"/>
    <n v="21.25"/>
    <b v="0"/>
    <s v="food/small batch"/>
    <x v="7"/>
    <x v="33"/>
  </r>
  <r>
    <n v="2323"/>
    <s v="Beef Sticks, the Ultimate Protein Snack"/>
    <s v="You can never go wrong with a Beef Stick, great taste with no fillers and can easily goes with you everywhere."/>
    <n v="250"/>
    <x v="678"/>
    <x v="3"/>
    <x v="0"/>
    <x v="0"/>
    <n v="1490033247"/>
    <n v="1489428447"/>
    <x v="2323"/>
    <d v="2017-03-20T18:07:27"/>
    <n v="7"/>
    <b v="0"/>
    <n v="4"/>
    <n v="48"/>
    <n v="30"/>
    <b v="0"/>
    <s v="food/small batch"/>
    <x v="7"/>
    <x v="33"/>
  </r>
  <r>
    <n v="2324"/>
    <s v="Pies not Lies"/>
    <s v="A city centre shop selling great locally made food with room to chat and learn about eachother."/>
    <n v="7500"/>
    <x v="970"/>
    <x v="3"/>
    <x v="1"/>
    <x v="1"/>
    <n v="1490559285"/>
    <n v="1487970885"/>
    <x v="2324"/>
    <d v="2017-03-26T20:14:45"/>
    <n v="29.958333333328483"/>
    <b v="0"/>
    <n v="61"/>
    <n v="20.733333333333334"/>
    <n v="25.491803278688526"/>
    <b v="0"/>
    <s v="food/small batch"/>
    <x v="7"/>
    <x v="33"/>
  </r>
  <r>
    <n v="2325"/>
    <s v="MAGA Private Label Spicy Sauce"/>
    <s v="Do you like to Maga? Do you like hot sauce as spicy as your memes? Do you like sexy frogs? Of course you do were all adults here."/>
    <n v="1000"/>
    <x v="439"/>
    <x v="3"/>
    <x v="0"/>
    <x v="0"/>
    <n v="1490830331"/>
    <n v="1488241931"/>
    <x v="2325"/>
    <d v="2017-03-29T23:32:11"/>
    <n v="29.958333333335759"/>
    <b v="0"/>
    <n v="7"/>
    <n v="8"/>
    <n v="11.428571428571429"/>
    <b v="0"/>
    <s v="food/small batch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x v="1651"/>
    <x v="3"/>
    <x v="0"/>
    <x v="0"/>
    <n v="1493571600"/>
    <n v="1489106948"/>
    <x v="2326"/>
    <d v="2017-04-30T17:00:00"/>
    <n v="51.674212962956517"/>
    <b v="0"/>
    <n v="1"/>
    <n v="0.72"/>
    <n v="108"/>
    <b v="0"/>
    <s v="food/small batch"/>
    <x v="7"/>
    <x v="33"/>
  </r>
  <r>
    <n v="2327"/>
    <s v="Kraut Source - Fermentation Made Simple"/>
    <s v="Gourmet Fermentation in a Mason Jar. Create delicious, nutritious fermented foods at home."/>
    <n v="35000"/>
    <x v="1652"/>
    <x v="0"/>
    <x v="0"/>
    <x v="0"/>
    <n v="1409090440"/>
    <n v="1406066440"/>
    <x v="2327"/>
    <d v="2014-08-26T22:00:40"/>
    <n v="35"/>
    <b v="1"/>
    <n v="3355"/>
    <n v="526.09431428571429"/>
    <n v="54.883162444113267"/>
    <b v="1"/>
    <s v="food/small batch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x v="1653"/>
    <x v="0"/>
    <x v="0"/>
    <x v="0"/>
    <n v="1434307537"/>
    <n v="1431715537"/>
    <x v="2328"/>
    <d v="2015-06-14T18:45:37"/>
    <n v="30"/>
    <b v="1"/>
    <n v="537"/>
    <n v="254.45000000000002"/>
    <n v="47.383612662942269"/>
    <b v="1"/>
    <s v="food/small batch"/>
    <x v="7"/>
    <x v="33"/>
  </r>
  <r>
    <n v="2329"/>
    <s v="Half Moon Bay Distillery"/>
    <s v="Vodka, whiskey and fruit brandy - coming soon! We are a coastal distillery located in historic Half Moon Bay, California."/>
    <n v="25000"/>
    <x v="1654"/>
    <x v="0"/>
    <x v="0"/>
    <x v="0"/>
    <n v="1405609146"/>
    <n v="1403017146"/>
    <x v="2329"/>
    <d v="2014-07-17T14:59:06"/>
    <n v="30"/>
    <b v="1"/>
    <n v="125"/>
    <n v="105.91999999999999"/>
    <n v="211.84"/>
    <b v="1"/>
    <s v="food/small batch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x v="1655"/>
    <x v="0"/>
    <x v="0"/>
    <x v="0"/>
    <n v="1451001600"/>
    <n v="1448400943"/>
    <x v="2330"/>
    <d v="2015-12-25T00:00:00"/>
    <n v="30.100196759260143"/>
    <b v="1"/>
    <n v="163"/>
    <n v="102.42285714285715"/>
    <n v="219.92638036809817"/>
    <b v="1"/>
    <s v="food/small batch"/>
    <x v="7"/>
    <x v="33"/>
  </r>
  <r>
    <n v="2331"/>
    <s v="Meadowlands Chocolate"/>
    <s v="Handcrafted, organic, single-origin, bean-to-bar, dark chocolate. Like fine wine, the secret is in the terroir."/>
    <n v="8000"/>
    <x v="1656"/>
    <x v="0"/>
    <x v="0"/>
    <x v="0"/>
    <n v="1408320490"/>
    <n v="1405728490"/>
    <x v="2331"/>
    <d v="2014-08-18T00:08:10"/>
    <n v="30"/>
    <b v="1"/>
    <n v="283"/>
    <n v="144.31375"/>
    <n v="40.795406360424032"/>
    <b v="1"/>
    <s v="food/small batch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x v="1657"/>
    <x v="0"/>
    <x v="0"/>
    <x v="0"/>
    <n v="1423235071"/>
    <n v="1420643071"/>
    <x v="2332"/>
    <d v="2015-02-06T15:04:31"/>
    <n v="30"/>
    <b v="1"/>
    <n v="352"/>
    <n v="106.30800000000001"/>
    <n v="75.502840909090907"/>
    <b v="1"/>
    <s v="food/small batch"/>
    <x v="7"/>
    <x v="33"/>
  </r>
  <r>
    <n v="2333"/>
    <s v="Two Hundred Chocolate Truffles"/>
    <s v="Homemade truffles for NYC chocolate fanatics. Truffle recipes for chocolate addicts from all over the world. Chocolate lovers unite."/>
    <n v="600"/>
    <x v="610"/>
    <x v="0"/>
    <x v="0"/>
    <x v="0"/>
    <n v="1401385800"/>
    <n v="1399563390"/>
    <x v="2333"/>
    <d v="2014-05-29T17:50:00"/>
    <n v="21.092708333329938"/>
    <b v="1"/>
    <n v="94"/>
    <n v="212.16666666666666"/>
    <n v="13.542553191489361"/>
    <b v="1"/>
    <s v="food/small batch"/>
    <x v="7"/>
    <x v="33"/>
  </r>
  <r>
    <n v="2334"/>
    <s v="Picnic Pops in Your Grocery Store!"/>
    <s v="Help us get our delicious, organic, artisanal frozen pops on grocery store shelves in the Baltimore &amp; DC areas."/>
    <n v="4000"/>
    <x v="1658"/>
    <x v="0"/>
    <x v="0"/>
    <x v="0"/>
    <n v="1415208840"/>
    <n v="1412611498"/>
    <x v="2334"/>
    <d v="2014-11-05T17:34:00"/>
    <n v="30.061828703706851"/>
    <b v="1"/>
    <n v="67"/>
    <n v="101.95"/>
    <n v="60.865671641791046"/>
    <b v="1"/>
    <s v="food/small batch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x v="1659"/>
    <x v="0"/>
    <x v="0"/>
    <x v="0"/>
    <n v="1402494243"/>
    <n v="1399902243"/>
    <x v="2335"/>
    <d v="2014-06-11T13:44:03"/>
    <n v="30"/>
    <b v="1"/>
    <n v="221"/>
    <n v="102.27200000000001"/>
    <n v="115.69230769230769"/>
    <b v="1"/>
    <s v="food/small batch"/>
    <x v="7"/>
    <x v="33"/>
  </r>
  <r>
    <n v="2336"/>
    <s v="SOSU Barrel-Aged Sriracha"/>
    <s v="Aged in whiskey barrels for a unique fruity, spicy, and smoky flavor. Youâ€™ve never tasted sriracha quite like this before."/>
    <n v="20000"/>
    <x v="1660"/>
    <x v="0"/>
    <x v="0"/>
    <x v="0"/>
    <n v="1394316695"/>
    <n v="1390860695"/>
    <x v="2336"/>
    <d v="2014-03-08T22:11:35"/>
    <n v="40"/>
    <b v="1"/>
    <n v="2165"/>
    <n v="520.73254999999995"/>
    <n v="48.104623556581984"/>
    <b v="1"/>
    <s v="food/small batch"/>
    <x v="7"/>
    <x v="33"/>
  </r>
  <r>
    <n v="2337"/>
    <s v="The Hudson Standard Bitters and Shrubs"/>
    <s v="We make small batch, locally sourced bitters and shrubs for cocktails and cooking."/>
    <n v="12000"/>
    <x v="1661"/>
    <x v="0"/>
    <x v="0"/>
    <x v="0"/>
    <n v="1403796143"/>
    <n v="1401204143"/>
    <x v="2337"/>
    <d v="2014-06-26T15:22:23"/>
    <n v="30"/>
    <b v="1"/>
    <n v="179"/>
    <n v="110.65833333333333"/>
    <n v="74.184357541899445"/>
    <b v="1"/>
    <s v="food/small batch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x v="1662"/>
    <x v="0"/>
    <x v="0"/>
    <x v="0"/>
    <n v="1404077484"/>
    <n v="1401485484"/>
    <x v="2338"/>
    <d v="2014-06-29T21:31:24"/>
    <n v="30"/>
    <b v="1"/>
    <n v="123"/>
    <n v="101.14333333333335"/>
    <n v="123.34552845528455"/>
    <b v="1"/>
    <s v="food/small batch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x v="1663"/>
    <x v="0"/>
    <x v="0"/>
    <x v="0"/>
    <n v="1482134340"/>
    <n v="1479496309"/>
    <x v="2339"/>
    <d v="2016-12-19T07:59:00"/>
    <n v="30.532766203708888"/>
    <b v="1"/>
    <n v="1104"/>
    <n v="294.20799999999997"/>
    <n v="66.623188405797094"/>
    <b v="1"/>
    <s v="food/small batch"/>
    <x v="7"/>
    <x v="33"/>
  </r>
  <r>
    <n v="2340"/>
    <s v="Doughnuts with love by Strange Matter Coffee"/>
    <s v="Strange Matter Coffee is opening a scratch bakery featuring craft doughnuts with vegan and gluten free options!"/>
    <n v="40000"/>
    <x v="1664"/>
    <x v="0"/>
    <x v="0"/>
    <x v="0"/>
    <n v="1477841138"/>
    <n v="1475249138"/>
    <x v="2340"/>
    <d v="2016-10-30T15:25:38"/>
    <n v="30"/>
    <b v="1"/>
    <n v="403"/>
    <n v="105.77749999999999"/>
    <n v="104.99007444168734"/>
    <b v="1"/>
    <s v="food/small batch"/>
    <x v="7"/>
    <x v="33"/>
  </r>
  <r>
    <n v="2341"/>
    <s v="Cutting Edge Fitness Website (Canceled)"/>
    <s v="This website will serve as an interface to change lives and have a community routing for your success!"/>
    <n v="5000"/>
    <x v="117"/>
    <x v="1"/>
    <x v="0"/>
    <x v="0"/>
    <n v="1436729504"/>
    <n v="1434137504"/>
    <x v="2341"/>
    <d v="2015-07-12T19:31:44"/>
    <n v="30"/>
    <b v="0"/>
    <n v="0"/>
    <n v="0"/>
    <e v="#DIV/0!"/>
    <b v="0"/>
    <s v="technology/web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x v="117"/>
    <x v="1"/>
    <x v="0"/>
    <x v="0"/>
    <n v="1412571600"/>
    <n v="1410799870"/>
    <x v="2342"/>
    <d v="2014-10-06T05:00:00"/>
    <n v="20.506134259259852"/>
    <b v="0"/>
    <n v="0"/>
    <n v="0"/>
    <e v="#DIV/0!"/>
    <b v="0"/>
    <s v="technology/web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x v="452"/>
    <x v="1"/>
    <x v="0"/>
    <x v="0"/>
    <n v="1452282420"/>
    <n v="1447962505"/>
    <x v="2343"/>
    <d v="2016-01-08T19:47:00"/>
    <n v="49.999016203699284"/>
    <b v="0"/>
    <n v="1"/>
    <n v="3"/>
    <n v="300"/>
    <b v="0"/>
    <s v="technology/web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x v="116"/>
    <x v="1"/>
    <x v="5"/>
    <x v="5"/>
    <n v="1466789269"/>
    <n v="1464197269"/>
    <x v="2344"/>
    <d v="2016-06-24T17:27:49"/>
    <n v="30"/>
    <b v="0"/>
    <n v="1"/>
    <n v="0.1"/>
    <n v="1"/>
    <b v="0"/>
    <s v="technology/web"/>
    <x v="2"/>
    <x v="7"/>
  </r>
  <r>
    <n v="2345"/>
    <s v="Social Media Website (Canceled)"/>
    <s v="My team and I are creating a social media website for pet lovers across the world! Fashion, animal shows, adoptions, and more."/>
    <n v="3000"/>
    <x v="117"/>
    <x v="1"/>
    <x v="0"/>
    <x v="0"/>
    <n v="1427845140"/>
    <n v="1424822556"/>
    <x v="2345"/>
    <d v="2015-03-31T23:39:00"/>
    <n v="34.983611111107166"/>
    <b v="0"/>
    <n v="0"/>
    <n v="0"/>
    <e v="#DIV/0!"/>
    <b v="0"/>
    <s v="technology/web"/>
    <x v="2"/>
    <x v="7"/>
  </r>
  <r>
    <n v="2346"/>
    <s v="Ez 2c 3D Viewers (Canceled)"/>
    <s v="Watch and Make FREE 3D Videos &amp; Pics - No Viewer needed. To Help Learn we have Training and Instant 3D viewers."/>
    <n v="60000"/>
    <x v="1665"/>
    <x v="1"/>
    <x v="0"/>
    <x v="0"/>
    <n v="1476731431"/>
    <n v="1472843431"/>
    <x v="2346"/>
    <d v="2016-10-17T19:10:31"/>
    <n v="45"/>
    <b v="0"/>
    <n v="3"/>
    <n v="6.5000000000000002E-2"/>
    <n v="13"/>
    <b v="0"/>
    <s v="technology/web"/>
    <x v="2"/>
    <x v="7"/>
  </r>
  <r>
    <n v="2347"/>
    <s v="Course: Create Complete Web Apps without Coding (Canceled)"/>
    <s v="Back this project and get access to a course about building COMPLETE web applications without coding."/>
    <n v="1000"/>
    <x v="493"/>
    <x v="1"/>
    <x v="0"/>
    <x v="0"/>
    <n v="1472135676"/>
    <n v="1469543676"/>
    <x v="2347"/>
    <d v="2016-08-25T14:34:36"/>
    <n v="30"/>
    <b v="0"/>
    <n v="1"/>
    <n v="1.5"/>
    <n v="15"/>
    <b v="0"/>
    <s v="technology/web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x v="795"/>
    <x v="1"/>
    <x v="0"/>
    <x v="0"/>
    <n v="1456006938"/>
    <n v="1450822938"/>
    <x v="2348"/>
    <d v="2016-02-20T22:22:18"/>
    <n v="60"/>
    <b v="0"/>
    <n v="5"/>
    <n v="0.38571428571428573"/>
    <n v="54"/>
    <b v="0"/>
    <s v="technology/web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x v="117"/>
    <x v="1"/>
    <x v="11"/>
    <x v="9"/>
    <n v="1439318228"/>
    <n v="1436812628"/>
    <x v="2349"/>
    <d v="2015-08-11T18:37:08"/>
    <n v="29"/>
    <b v="0"/>
    <n v="0"/>
    <n v="0"/>
    <e v="#DIV/0!"/>
    <b v="0"/>
    <s v="technology/web"/>
    <x v="2"/>
    <x v="7"/>
  </r>
  <r>
    <n v="2350"/>
    <s v="HoxWi - Simple and reliable online customer services (Canceled)"/>
    <s v="HoxWi are the future for real time interaction with on-line customers via chat or video conference."/>
    <n v="50000"/>
    <x v="117"/>
    <x v="1"/>
    <x v="17"/>
    <x v="3"/>
    <n v="1483474370"/>
    <n v="1480882370"/>
    <x v="2350"/>
    <d v="2017-01-03T20:12:50"/>
    <n v="30"/>
    <b v="0"/>
    <n v="0"/>
    <n v="0"/>
    <e v="#DIV/0!"/>
    <b v="0"/>
    <s v="technology/web"/>
    <x v="2"/>
    <x v="7"/>
  </r>
  <r>
    <n v="2351"/>
    <s v="NZ Auction site.  No listing or success fees. Only $2 p/m"/>
    <s v="Donate $30 or more and receive a free selfie stick."/>
    <n v="18900"/>
    <x v="1651"/>
    <x v="1"/>
    <x v="4"/>
    <x v="4"/>
    <n v="1430360739"/>
    <n v="1427768739"/>
    <x v="2351"/>
    <d v="2015-04-30T02:25:39"/>
    <n v="30"/>
    <b v="0"/>
    <n v="7"/>
    <n v="0.5714285714285714"/>
    <n v="15.428571428571429"/>
    <b v="0"/>
    <s v="technology/web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x v="117"/>
    <x v="1"/>
    <x v="0"/>
    <x v="0"/>
    <n v="1433603552"/>
    <n v="1428419552"/>
    <x v="2352"/>
    <d v="2015-06-06T15:12:32"/>
    <n v="60"/>
    <b v="0"/>
    <n v="0"/>
    <n v="0"/>
    <e v="#DIV/0!"/>
    <b v="0"/>
    <s v="technology/web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x v="117"/>
    <x v="1"/>
    <x v="0"/>
    <x v="0"/>
    <n v="1429632822"/>
    <n v="1428596022"/>
    <x v="2353"/>
    <d v="2015-04-21T16:13:42"/>
    <n v="12"/>
    <b v="0"/>
    <n v="0"/>
    <n v="0"/>
    <e v="#DIV/0!"/>
    <b v="0"/>
    <s v="technology/web"/>
    <x v="2"/>
    <x v="7"/>
  </r>
  <r>
    <n v="2354"/>
    <s v="Dissertation (Canceled)"/>
    <s v="Almost done with doctorate degree but need funding of $35,000 to complete research of project."/>
    <n v="35000"/>
    <x v="379"/>
    <x v="1"/>
    <x v="0"/>
    <x v="0"/>
    <n v="1420910460"/>
    <n v="1415726460"/>
    <x v="2354"/>
    <d v="2015-01-10T17:21:00"/>
    <n v="60"/>
    <b v="0"/>
    <n v="1"/>
    <n v="7.1428571428571425E-2"/>
    <n v="25"/>
    <b v="0"/>
    <s v="technology/web"/>
    <x v="2"/>
    <x v="7"/>
  </r>
  <r>
    <n v="2355"/>
    <s v="PriceItUpPlease (Canceled)"/>
    <s v="PriceItUpPlease will be an easy to use website that estimates the amount of your startup costs for that great idea you have!"/>
    <n v="8000"/>
    <x v="434"/>
    <x v="1"/>
    <x v="2"/>
    <x v="2"/>
    <n v="1430604136"/>
    <n v="1428012136"/>
    <x v="2355"/>
    <d v="2015-05-02T22:02:16"/>
    <n v="30"/>
    <b v="0"/>
    <n v="2"/>
    <n v="0.6875"/>
    <n v="27.5"/>
    <b v="0"/>
    <s v="technology/web"/>
    <x v="2"/>
    <x v="7"/>
  </r>
  <r>
    <n v="2356"/>
    <s v="HardstyleUnited.com (Canceled)"/>
    <s v="HardstyleUnited.com The Global Hardstyle community. Your Hardstyle community."/>
    <n v="10000"/>
    <x v="117"/>
    <x v="1"/>
    <x v="9"/>
    <x v="3"/>
    <n v="1433530104"/>
    <n v="1430938104"/>
    <x v="2356"/>
    <d v="2015-06-05T18:48:24"/>
    <n v="30"/>
    <b v="0"/>
    <n v="0"/>
    <n v="0"/>
    <e v="#DIV/0!"/>
    <b v="0"/>
    <s v="technology/web"/>
    <x v="2"/>
    <x v="7"/>
  </r>
  <r>
    <n v="2357"/>
    <s v="Online therapist directory - Click For Therapy (Canceled)"/>
    <s v="Click For Therapy is a website that was created to connect consumers and therapists across the UK."/>
    <n v="27000"/>
    <x v="117"/>
    <x v="1"/>
    <x v="1"/>
    <x v="1"/>
    <n v="1445093578"/>
    <n v="1442501578"/>
    <x v="2357"/>
    <d v="2015-10-17T14:52:58"/>
    <n v="30"/>
    <b v="0"/>
    <n v="0"/>
    <n v="0"/>
    <e v="#DIV/0!"/>
    <b v="0"/>
    <s v="technology/web"/>
    <x v="2"/>
    <x v="7"/>
  </r>
  <r>
    <n v="2358"/>
    <s v="Auction, Sell Swap without excessive fees, the next ebay."/>
    <s v="A website to auction, sell and swap items in the uk without a charge, without excess fees, the next ebay."/>
    <n v="1500"/>
    <x v="117"/>
    <x v="1"/>
    <x v="1"/>
    <x v="1"/>
    <n v="1422664740"/>
    <n v="1417818036"/>
    <x v="2358"/>
    <d v="2015-01-31T00:39:00"/>
    <n v="56.096111111110076"/>
    <b v="0"/>
    <n v="0"/>
    <n v="0"/>
    <e v="#DIV/0!"/>
    <b v="0"/>
    <s v="technology/web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x v="1666"/>
    <x v="1"/>
    <x v="0"/>
    <x v="0"/>
    <n v="1438616124"/>
    <n v="1433432124"/>
    <x v="2359"/>
    <d v="2015-08-03T15:35:24"/>
    <n v="60"/>
    <b v="0"/>
    <n v="3"/>
    <n v="14.680000000000001"/>
    <n v="367"/>
    <b v="0"/>
    <s v="technology/web"/>
    <x v="2"/>
    <x v="7"/>
  </r>
  <r>
    <n v="2360"/>
    <s v="Bee Bay Microjobs (Canceled)"/>
    <s v="Welcome to Bee Bay Canada, your commission free microjobs website.  Sell at any price and keep 100% of what you earn!"/>
    <n v="5000"/>
    <x v="369"/>
    <x v="1"/>
    <x v="5"/>
    <x v="5"/>
    <n v="1454864280"/>
    <n v="1452272280"/>
    <x v="2360"/>
    <d v="2016-02-07T16:58:00"/>
    <n v="30"/>
    <b v="0"/>
    <n v="1"/>
    <n v="0.04"/>
    <n v="2"/>
    <b v="0"/>
    <s v="technology/web"/>
    <x v="2"/>
    <x v="7"/>
  </r>
  <r>
    <n v="2361"/>
    <s v="Lemme Grab it (Canceled)"/>
    <s v="A website for email/sms alerts of your personal selection, comparison of prices,consolidated database, best deals around for clothing."/>
    <n v="200"/>
    <x v="117"/>
    <x v="1"/>
    <x v="5"/>
    <x v="5"/>
    <n v="1462053600"/>
    <n v="1459975008"/>
    <x v="2361"/>
    <d v="2016-04-30T22:00:00"/>
    <n v="24.057777777779847"/>
    <b v="0"/>
    <n v="0"/>
    <n v="0"/>
    <e v="#DIV/0!"/>
    <b v="0"/>
    <s v="technology/web"/>
    <x v="2"/>
    <x v="7"/>
  </r>
  <r>
    <n v="2362"/>
    <s v="Help CRB obtain 501(c)(3) status! (Canceled)"/>
    <s v="The Columbus Ruby Brigade has brought monthly ruby goodness and camaraderie to all participants."/>
    <n v="420"/>
    <x v="678"/>
    <x v="1"/>
    <x v="0"/>
    <x v="0"/>
    <n v="1418315470"/>
    <n v="1415723470"/>
    <x v="2362"/>
    <d v="2014-12-11T16:31:10"/>
    <n v="30"/>
    <b v="0"/>
    <n v="2"/>
    <n v="28.571428571428569"/>
    <n v="60"/>
    <b v="0"/>
    <s v="technology/web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x v="117"/>
    <x v="1"/>
    <x v="0"/>
    <x v="0"/>
    <n v="1451348200"/>
    <n v="1447460200"/>
    <x v="2363"/>
    <d v="2015-12-29T00:16:40"/>
    <n v="45"/>
    <b v="0"/>
    <n v="0"/>
    <n v="0"/>
    <e v="#DIV/0!"/>
    <b v="0"/>
    <s v="technology/web"/>
    <x v="2"/>
    <x v="7"/>
  </r>
  <r>
    <n v="2364"/>
    <s v="Minecraft Server and Website Help (Name: Forge Realms)"/>
    <s v="Making a Minecraft server and Website and I need your help to fund it. Thanks in Advance!"/>
    <n v="128"/>
    <x v="117"/>
    <x v="1"/>
    <x v="0"/>
    <x v="0"/>
    <n v="1445898356"/>
    <n v="1441146356"/>
    <x v="2364"/>
    <d v="2015-10-26T22:25:56"/>
    <n v="55"/>
    <b v="0"/>
    <n v="0"/>
    <n v="0"/>
    <e v="#DIV/0!"/>
    <b v="0"/>
    <s v="technology/web"/>
    <x v="2"/>
    <x v="7"/>
  </r>
  <r>
    <n v="2365"/>
    <s v="IMI - It's My Identity (Canceled)"/>
    <s v="A website that could group all your social 'identities' and online property together and find new followers or creators to follow"/>
    <n v="1000"/>
    <x v="117"/>
    <x v="1"/>
    <x v="13"/>
    <x v="3"/>
    <n v="1453071600"/>
    <n v="1449596425"/>
    <x v="2365"/>
    <d v="2016-01-17T23:00:00"/>
    <n v="40.221932870364981"/>
    <b v="0"/>
    <n v="0"/>
    <n v="0"/>
    <e v="#DIV/0!"/>
    <b v="0"/>
    <s v="technology/web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x v="1310"/>
    <x v="1"/>
    <x v="1"/>
    <x v="1"/>
    <n v="1445431533"/>
    <n v="1442839533"/>
    <x v="2366"/>
    <d v="2015-10-21T12:45:33"/>
    <n v="30"/>
    <b v="0"/>
    <n v="27"/>
    <n v="10.52"/>
    <n v="97.407407407407405"/>
    <b v="0"/>
    <s v="technology/web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x v="1667"/>
    <x v="1"/>
    <x v="0"/>
    <x v="0"/>
    <n v="1461622616"/>
    <n v="1456442216"/>
    <x v="2367"/>
    <d v="2016-04-25T22:16:56"/>
    <n v="59.958333333335759"/>
    <b v="0"/>
    <n v="14"/>
    <n v="1.34"/>
    <n v="47.857142857142854"/>
    <b v="0"/>
    <s v="technology/web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x v="173"/>
    <x v="1"/>
    <x v="0"/>
    <x v="0"/>
    <n v="1429028365"/>
    <n v="1425143965"/>
    <x v="2368"/>
    <d v="2015-04-14T16:19:25"/>
    <n v="44.958333333343035"/>
    <b v="0"/>
    <n v="2"/>
    <n v="0.25"/>
    <n v="50"/>
    <b v="0"/>
    <s v="technology/web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x v="117"/>
    <x v="1"/>
    <x v="0"/>
    <x v="0"/>
    <n v="1455132611"/>
    <n v="1452540611"/>
    <x v="2369"/>
    <d v="2016-02-10T19:30:11"/>
    <n v="30"/>
    <b v="0"/>
    <n v="0"/>
    <n v="0"/>
    <e v="#DIV/0!"/>
    <b v="0"/>
    <s v="technology/web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x v="376"/>
    <x v="1"/>
    <x v="0"/>
    <x v="0"/>
    <n v="1418877141"/>
    <n v="1416285141"/>
    <x v="2370"/>
    <d v="2014-12-18T04:32:21"/>
    <n v="30"/>
    <b v="0"/>
    <n v="4"/>
    <n v="0.32800000000000001"/>
    <n v="20.5"/>
    <b v="0"/>
    <s v="technology/web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x v="117"/>
    <x v="1"/>
    <x v="0"/>
    <x v="0"/>
    <n v="1435257596"/>
    <n v="1432665596"/>
    <x v="2371"/>
    <d v="2015-06-25T18:39:56"/>
    <n v="30"/>
    <b v="0"/>
    <n v="0"/>
    <n v="0"/>
    <e v="#DIV/0!"/>
    <b v="0"/>
    <s v="technology/web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x v="147"/>
    <x v="1"/>
    <x v="2"/>
    <x v="2"/>
    <n v="1429839571"/>
    <n v="1427247571"/>
    <x v="2372"/>
    <d v="2015-04-24T01:39:31"/>
    <n v="30"/>
    <b v="0"/>
    <n v="6"/>
    <n v="3.2727272727272729"/>
    <n v="30"/>
    <b v="0"/>
    <s v="technology/web"/>
    <x v="2"/>
    <x v="7"/>
  </r>
  <r>
    <n v="2373"/>
    <s v="Cykelauktion.com (Canceled)"/>
    <s v="We want to create a safe marketplace for buying and selling bicycles."/>
    <n v="850000"/>
    <x v="155"/>
    <x v="1"/>
    <x v="11"/>
    <x v="9"/>
    <n v="1440863624"/>
    <n v="1438271624"/>
    <x v="2373"/>
    <d v="2015-08-29T15:53:44"/>
    <n v="30"/>
    <b v="0"/>
    <n v="1"/>
    <n v="5.8823529411764705E-3"/>
    <n v="50"/>
    <b v="0"/>
    <s v="technology/web"/>
    <x v="2"/>
    <x v="7"/>
  </r>
  <r>
    <n v="2374"/>
    <s v="Alcohol On Call (Canceled)"/>
    <s v="Next time you want a beer, put down your keys and pick up your phone. We prevent drunk driving by delivering alcohol to you at home."/>
    <n v="22000"/>
    <x v="115"/>
    <x v="1"/>
    <x v="0"/>
    <x v="0"/>
    <n v="1423772060"/>
    <n v="1421180060"/>
    <x v="2374"/>
    <d v="2015-02-12T20:14:20"/>
    <n v="30"/>
    <b v="0"/>
    <n v="1"/>
    <n v="4.5454545454545456E-2"/>
    <n v="10"/>
    <b v="0"/>
    <s v="technology/web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x v="117"/>
    <x v="1"/>
    <x v="0"/>
    <x v="0"/>
    <n v="1473451437"/>
    <n v="1470859437"/>
    <x v="2375"/>
    <d v="2016-09-09T20:03:57"/>
    <n v="30"/>
    <b v="0"/>
    <n v="0"/>
    <n v="0"/>
    <e v="#DIV/0!"/>
    <b v="0"/>
    <s v="technology/web"/>
    <x v="2"/>
    <x v="7"/>
  </r>
  <r>
    <n v="2376"/>
    <s v="Phone Tags: lost and found stickers (Canceled)"/>
    <s v="Tough, pre-manufactured lost and found stickers that forward messages to the owners email and cellphone."/>
    <n v="3000"/>
    <x v="1668"/>
    <x v="1"/>
    <x v="0"/>
    <x v="0"/>
    <n v="1449785566"/>
    <n v="1447193566"/>
    <x v="2376"/>
    <d v="2015-12-10T22:12:46"/>
    <n v="30"/>
    <b v="0"/>
    <n v="4"/>
    <n v="10.877666666666666"/>
    <n v="81.582499999999996"/>
    <b v="0"/>
    <s v="technology/web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x v="117"/>
    <x v="1"/>
    <x v="5"/>
    <x v="5"/>
    <n v="1480110783"/>
    <n v="1477515183"/>
    <x v="2377"/>
    <d v="2016-11-25T21:53:03"/>
    <n v="30.041666666671517"/>
    <b v="0"/>
    <n v="0"/>
    <n v="0"/>
    <e v="#DIV/0!"/>
    <b v="0"/>
    <s v="technology/web"/>
    <x v="2"/>
    <x v="7"/>
  </r>
  <r>
    <n v="2378"/>
    <s v="KEEPUP INC (Canceled)"/>
    <s v="KEEPUP allows you to extend your social circle by introducing you to new people via your friends."/>
    <n v="110000"/>
    <x v="117"/>
    <x v="1"/>
    <x v="0"/>
    <x v="0"/>
    <n v="1440548330"/>
    <n v="1438042730"/>
    <x v="2378"/>
    <d v="2015-08-26T00:18:50"/>
    <n v="29"/>
    <b v="0"/>
    <n v="0"/>
    <n v="0"/>
    <e v="#DIV/0!"/>
    <b v="0"/>
    <s v="technology/web"/>
    <x v="2"/>
    <x v="7"/>
  </r>
  <r>
    <n v="2379"/>
    <s v="SelectCooks.com (Canceled)"/>
    <s v="Selectcooks.com is a community marketplace for people to list, find and hire chefs."/>
    <n v="30000"/>
    <x v="117"/>
    <x v="1"/>
    <x v="0"/>
    <x v="0"/>
    <n v="1444004616"/>
    <n v="1440116616"/>
    <x v="2379"/>
    <d v="2015-10-05T00:23:36"/>
    <n v="45"/>
    <b v="0"/>
    <n v="0"/>
    <n v="0"/>
    <e v="#DIV/0!"/>
    <b v="0"/>
    <s v="technology/web"/>
    <x v="2"/>
    <x v="7"/>
  </r>
  <r>
    <n v="2380"/>
    <s v="Finit - Hashtag Chatting (Canceled)"/>
    <s v="Tired of waiting for likes? Here is a brand new social network centered on real-time hashtag chatting. Just chat and enjoy!"/>
    <n v="15000"/>
    <x v="434"/>
    <x v="1"/>
    <x v="0"/>
    <x v="0"/>
    <n v="1443726142"/>
    <n v="1441134142"/>
    <x v="2380"/>
    <d v="2015-10-01T19:02:22"/>
    <n v="30"/>
    <b v="0"/>
    <n v="3"/>
    <n v="0.36666666666666664"/>
    <n v="18.333333333333332"/>
    <b v="0"/>
    <s v="technology/web"/>
    <x v="2"/>
    <x v="7"/>
  </r>
  <r>
    <n v="2381"/>
    <s v="Cannabis Connection (Canceled)"/>
    <s v="Social Media Platform for the Marijuana Industry to create professionalism and a stable lasting market."/>
    <n v="86350"/>
    <x v="1669"/>
    <x v="1"/>
    <x v="0"/>
    <x v="0"/>
    <n v="1428704848"/>
    <n v="1426112848"/>
    <x v="2381"/>
    <d v="2015-04-10T22:27:28"/>
    <n v="30"/>
    <b v="0"/>
    <n v="7"/>
    <n v="1.8193398957730169"/>
    <n v="224.42857142857142"/>
    <b v="0"/>
    <s v="technology/web"/>
    <x v="2"/>
    <x v="7"/>
  </r>
  <r>
    <n v="2382"/>
    <s v="These Easy Days (Canceled)"/>
    <s v="Netiquette classes to teach our youth how make proper use of computer-mediated communications for personal and educational success."/>
    <n v="3000"/>
    <x v="735"/>
    <x v="1"/>
    <x v="0"/>
    <x v="0"/>
    <n v="1438662603"/>
    <n v="1436502603"/>
    <x v="2382"/>
    <d v="2015-08-04T04:30:03"/>
    <n v="25"/>
    <b v="0"/>
    <n v="2"/>
    <n v="2.5"/>
    <n v="37.5"/>
    <b v="0"/>
    <s v="technology/web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x v="140"/>
    <x v="1"/>
    <x v="4"/>
    <x v="4"/>
    <n v="1424568107"/>
    <n v="1421976107"/>
    <x v="2383"/>
    <d v="2015-02-22T01:21:47"/>
    <n v="30"/>
    <b v="0"/>
    <n v="3"/>
    <n v="4.3499999999999996"/>
    <n v="145"/>
    <b v="0"/>
    <s v="technology/web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x v="138"/>
    <x v="1"/>
    <x v="0"/>
    <x v="0"/>
    <n v="1415932643"/>
    <n v="1413337043"/>
    <x v="2384"/>
    <d v="2014-11-14T02:37:23"/>
    <n v="30.041666666671517"/>
    <b v="0"/>
    <n v="8"/>
    <n v="0.8"/>
    <n v="1"/>
    <b v="0"/>
    <s v="technology/web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x v="1670"/>
    <x v="1"/>
    <x v="0"/>
    <x v="0"/>
    <n v="1438793432"/>
    <n v="1436201432"/>
    <x v="2385"/>
    <d v="2015-08-05T16:50:32"/>
    <n v="30"/>
    <b v="0"/>
    <n v="7"/>
    <n v="1.2123076923076923"/>
    <n v="112.57142857142857"/>
    <b v="0"/>
    <s v="technology/web"/>
    <x v="2"/>
    <x v="7"/>
  </r>
  <r>
    <n v="2386"/>
    <s v="Realjobmatch.com (Canceled)"/>
    <s v="Realjobmatch is not just a job search site but a matching site , matching the right jobseekers with the best jobs."/>
    <n v="30000"/>
    <x v="117"/>
    <x v="1"/>
    <x v="5"/>
    <x v="5"/>
    <n v="1420920424"/>
    <n v="1415736424"/>
    <x v="2386"/>
    <d v="2015-01-10T20:07:04"/>
    <n v="60"/>
    <b v="0"/>
    <n v="0"/>
    <n v="0"/>
    <e v="#DIV/0!"/>
    <b v="0"/>
    <s v="technology/web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x v="772"/>
    <x v="1"/>
    <x v="0"/>
    <x v="0"/>
    <n v="1469199740"/>
    <n v="1465311740"/>
    <x v="2387"/>
    <d v="2016-07-22T15:02:20"/>
    <n v="45"/>
    <b v="0"/>
    <n v="3"/>
    <n v="0.68399999999999994"/>
    <n v="342"/>
    <b v="0"/>
    <s v="technology/web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x v="1501"/>
    <x v="1"/>
    <x v="0"/>
    <x v="0"/>
    <n v="1421350140"/>
    <n v="1418761759"/>
    <x v="2388"/>
    <d v="2015-01-15T19:29:00"/>
    <n v="29.958113425920601"/>
    <b v="0"/>
    <n v="8"/>
    <n v="1.2513513513513512"/>
    <n v="57.875"/>
    <b v="0"/>
    <s v="technology/web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x v="134"/>
    <x v="1"/>
    <x v="6"/>
    <x v="3"/>
    <n v="1437861540"/>
    <n v="1435160452"/>
    <x v="2389"/>
    <d v="2015-07-25T21:59:00"/>
    <n v="31.262592592596775"/>
    <b v="0"/>
    <n v="1"/>
    <n v="0.1875"/>
    <n v="30"/>
    <b v="0"/>
    <s v="technology/web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x v="117"/>
    <x v="1"/>
    <x v="2"/>
    <x v="2"/>
    <n v="1420352264"/>
    <n v="1416896264"/>
    <x v="2390"/>
    <d v="2015-01-04T06:17:44"/>
    <n v="40"/>
    <b v="0"/>
    <n v="0"/>
    <n v="0"/>
    <e v="#DIV/0!"/>
    <b v="0"/>
    <s v="technology/web"/>
    <x v="2"/>
    <x v="7"/>
  </r>
  <r>
    <n v="2391"/>
    <s v="oToBOTS.com - Freedom from high cost auto repairs (Canceled)"/>
    <s v="Using the power of internet to help people save hundreds in car repair."/>
    <n v="20000"/>
    <x v="379"/>
    <x v="1"/>
    <x v="0"/>
    <x v="0"/>
    <n v="1427825044"/>
    <n v="1425236644"/>
    <x v="2391"/>
    <d v="2015-03-31T18:04:04"/>
    <n v="29.958333333343035"/>
    <b v="0"/>
    <n v="1"/>
    <n v="0.125"/>
    <n v="25"/>
    <b v="0"/>
    <s v="technology/web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x v="117"/>
    <x v="1"/>
    <x v="0"/>
    <x v="0"/>
    <n v="1446087223"/>
    <n v="1443495223"/>
    <x v="2392"/>
    <d v="2015-10-29T02:53:43"/>
    <n v="30"/>
    <b v="0"/>
    <n v="0"/>
    <n v="0"/>
    <e v="#DIV/0!"/>
    <b v="0"/>
    <s v="technology/web"/>
    <x v="2"/>
    <x v="7"/>
  </r>
  <r>
    <n v="2393"/>
    <s v="Game Swapper (Canceled)"/>
    <s v="Imagine a world where you can swap a video game you're tired of playing for a video game you actually want to play for just $1.50!"/>
    <n v="100000"/>
    <x v="155"/>
    <x v="1"/>
    <x v="0"/>
    <x v="0"/>
    <n v="1439048017"/>
    <n v="1436456017"/>
    <x v="2393"/>
    <d v="2015-08-08T15:33:37"/>
    <n v="30"/>
    <b v="0"/>
    <n v="1"/>
    <n v="0.05"/>
    <n v="50"/>
    <b v="0"/>
    <s v="technology/web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x v="158"/>
    <x v="1"/>
    <x v="17"/>
    <x v="3"/>
    <n v="1424940093"/>
    <n v="1422348093"/>
    <x v="2394"/>
    <d v="2015-02-26T08:41:33"/>
    <n v="30"/>
    <b v="0"/>
    <n v="2"/>
    <n v="0.06"/>
    <n v="1.5"/>
    <b v="0"/>
    <s v="technology/web"/>
    <x v="2"/>
    <x v="7"/>
  </r>
  <r>
    <n v="2395"/>
    <s v="VENT it out (Canceled)"/>
    <s v="I am making a social website where people can anonymously or openly vent, All walks of life all over the world"/>
    <n v="33000"/>
    <x v="117"/>
    <x v="1"/>
    <x v="0"/>
    <x v="0"/>
    <n v="1484038620"/>
    <n v="1481597687"/>
    <x v="2395"/>
    <d v="2017-01-10T08:57:00"/>
    <n v="28.251539351847896"/>
    <b v="0"/>
    <n v="0"/>
    <n v="0"/>
    <e v="#DIV/0!"/>
    <b v="0"/>
    <s v="technology/web"/>
    <x v="2"/>
    <x v="7"/>
  </r>
  <r>
    <n v="2396"/>
    <s v="Projektwebseite (Canceled)"/>
    <s v="I'm creating a website with projects which I'll create later / Ich erstelle eine Webseite mit Projekten, welche ich spÃ¤ter erstelle."/>
    <n v="5000"/>
    <x v="115"/>
    <x v="1"/>
    <x v="16"/>
    <x v="11"/>
    <n v="1444940558"/>
    <n v="1442348558"/>
    <x v="2396"/>
    <d v="2015-10-15T20:22:38"/>
    <n v="30"/>
    <b v="0"/>
    <n v="1"/>
    <n v="0.2"/>
    <n v="10"/>
    <b v="0"/>
    <s v="technology/web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x v="117"/>
    <x v="1"/>
    <x v="0"/>
    <x v="0"/>
    <n v="1420233256"/>
    <n v="1417641256"/>
    <x v="2397"/>
    <d v="2015-01-02T21:14:16"/>
    <n v="30"/>
    <b v="0"/>
    <n v="0"/>
    <n v="0"/>
    <e v="#DIV/0!"/>
    <b v="0"/>
    <s v="technology/web"/>
    <x v="2"/>
    <x v="7"/>
  </r>
  <r>
    <n v="2398"/>
    <s v="Roekee.com (Canceled)"/>
    <s v="The internets new search engine. Looking for funding to develop our backend web indexing software with an emphasis on automation."/>
    <n v="4000"/>
    <x v="117"/>
    <x v="1"/>
    <x v="0"/>
    <x v="0"/>
    <n v="1435874384"/>
    <n v="1433282384"/>
    <x v="2398"/>
    <d v="2015-07-02T21:59:44"/>
    <n v="30"/>
    <b v="0"/>
    <n v="0"/>
    <n v="0"/>
    <e v="#DIV/0!"/>
    <b v="0"/>
    <s v="technology/web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x v="117"/>
    <x v="1"/>
    <x v="11"/>
    <x v="9"/>
    <n v="1418934506"/>
    <n v="1415910506"/>
    <x v="2399"/>
    <d v="2014-12-18T20:28:26"/>
    <n v="35"/>
    <b v="0"/>
    <n v="0"/>
    <n v="0"/>
    <e v="#DIV/0!"/>
    <b v="0"/>
    <s v="technology/web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x v="117"/>
    <x v="1"/>
    <x v="2"/>
    <x v="2"/>
    <n v="1460615164"/>
    <n v="1458023164"/>
    <x v="2400"/>
    <d v="2016-04-14T06:26:04"/>
    <n v="30"/>
    <b v="0"/>
    <n v="0"/>
    <n v="0"/>
    <e v="#DIV/0!"/>
    <b v="0"/>
    <s v="technology/web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x v="1671"/>
    <x v="2"/>
    <x v="0"/>
    <x v="0"/>
    <n v="1457207096"/>
    <n v="1452023096"/>
    <x v="2401"/>
    <d v="2016-03-05T19:44:56"/>
    <n v="60"/>
    <b v="0"/>
    <n v="9"/>
    <n v="0.71785714285714286"/>
    <n v="22.333333333333332"/>
    <b v="0"/>
    <s v="food/food trucks"/>
    <x v="7"/>
    <x v="19"/>
  </r>
  <r>
    <n v="2402"/>
    <s v="Cupcake Truck Unite"/>
    <s v="Small town, delicious treats, and a mobile truck"/>
    <n v="12000"/>
    <x v="401"/>
    <x v="2"/>
    <x v="0"/>
    <x v="0"/>
    <n v="1431533931"/>
    <n v="1428941931"/>
    <x v="2402"/>
    <d v="2015-05-13T16:18:51"/>
    <n v="30"/>
    <b v="0"/>
    <n v="1"/>
    <n v="0.43333333333333329"/>
    <n v="52"/>
    <b v="0"/>
    <s v="food/food trucks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x v="1672"/>
    <x v="2"/>
    <x v="1"/>
    <x v="1"/>
    <n v="1459368658"/>
    <n v="1454188258"/>
    <x v="2403"/>
    <d v="2016-03-30T20:10:58"/>
    <n v="59.958333333335759"/>
    <b v="0"/>
    <n v="12"/>
    <n v="16.833333333333332"/>
    <n v="16.833333333333332"/>
    <b v="0"/>
    <s v="food/food trucks"/>
    <x v="7"/>
    <x v="19"/>
  </r>
  <r>
    <n v="2404"/>
    <s v="Square Donuts Truck"/>
    <s v="We would love another Donut Food Truck for your famous Square Donuts.  We have one successful truck and retail store open already!"/>
    <n v="15000"/>
    <x v="117"/>
    <x v="2"/>
    <x v="0"/>
    <x v="0"/>
    <n v="1451782607"/>
    <n v="1449190607"/>
    <x v="2404"/>
    <d v="2016-01-03T00:56:47"/>
    <n v="30"/>
    <b v="0"/>
    <n v="0"/>
    <n v="0"/>
    <e v="#DIV/0!"/>
    <b v="0"/>
    <s v="food/food trucks"/>
    <x v="7"/>
    <x v="19"/>
  </r>
  <r>
    <n v="2405"/>
    <s v="JoyShtick Food Truck"/>
    <s v="We are the first gaming-themed food truck, bringing gourmet pub fare to the Jacksonville area."/>
    <n v="5000"/>
    <x v="1673"/>
    <x v="2"/>
    <x v="0"/>
    <x v="0"/>
    <n v="1472911375"/>
    <n v="1471096975"/>
    <x v="2405"/>
    <d v="2016-09-03T14:02:55"/>
    <n v="21"/>
    <b v="0"/>
    <n v="20"/>
    <n v="22.52"/>
    <n v="56.3"/>
    <b v="0"/>
    <s v="food/food trucks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x v="1674"/>
    <x v="2"/>
    <x v="0"/>
    <x v="0"/>
    <n v="1421635190"/>
    <n v="1418179190"/>
    <x v="2406"/>
    <d v="2015-01-19T02:39:50"/>
    <n v="40"/>
    <b v="0"/>
    <n v="16"/>
    <n v="41.384615384615387"/>
    <n v="84.0625"/>
    <b v="0"/>
    <s v="food/food trucks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x v="1675"/>
    <x v="2"/>
    <x v="0"/>
    <x v="0"/>
    <n v="1428732000"/>
    <n v="1426772928"/>
    <x v="2407"/>
    <d v="2015-04-11T06:00:00"/>
    <n v="22.674444444448454"/>
    <b v="0"/>
    <n v="33"/>
    <n v="25.259090909090908"/>
    <n v="168.39393939393941"/>
    <b v="0"/>
    <s v="food/food trucks"/>
    <x v="7"/>
    <x v="19"/>
  </r>
  <r>
    <n v="2408"/>
    <s v="Sabroso On Wheels"/>
    <s v="A US Army Vet trying to get a Peruvian food truck going! Really good Peruvian food now mobile!"/>
    <n v="15000"/>
    <x v="134"/>
    <x v="2"/>
    <x v="0"/>
    <x v="0"/>
    <n v="1415247757"/>
    <n v="1412652157"/>
    <x v="2408"/>
    <d v="2014-11-06T04:22:37"/>
    <n v="30.041666666671517"/>
    <b v="0"/>
    <n v="2"/>
    <n v="0.2"/>
    <n v="15"/>
    <b v="0"/>
    <s v="food/food trucks"/>
    <x v="7"/>
    <x v="19"/>
  </r>
  <r>
    <n v="2409"/>
    <s v="Johnny's Food Truck a Puerto Rican and BBQ infusion"/>
    <s v="I am looking to start a food truck with an infusion of my Puerto Rican heritage and my love for BBQ."/>
    <n v="25000"/>
    <x v="75"/>
    <x v="2"/>
    <x v="0"/>
    <x v="0"/>
    <n v="1439931675"/>
    <n v="1437339675"/>
    <x v="2409"/>
    <d v="2015-08-18T21:01:15"/>
    <n v="30"/>
    <b v="0"/>
    <n v="6"/>
    <n v="1.8399999999999999"/>
    <n v="76.666666666666671"/>
    <b v="0"/>
    <s v="food/food trucks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x v="117"/>
    <x v="2"/>
    <x v="2"/>
    <x v="2"/>
    <n v="1441619275"/>
    <n v="1439027275"/>
    <x v="2410"/>
    <d v="2015-09-07T09:47:55"/>
    <n v="30"/>
    <b v="0"/>
    <n v="0"/>
    <n v="0"/>
    <e v="#DIV/0!"/>
    <b v="0"/>
    <s v="food/food trucks"/>
    <x v="7"/>
    <x v="19"/>
  </r>
  <r>
    <n v="2411"/>
    <s v="Was ist das"/>
    <s v="I want to create an authentic German food truck to travel all over the US. Spreading amazing German Food to Summer Time Music Festivals"/>
    <n v="25000"/>
    <x v="118"/>
    <x v="2"/>
    <x v="0"/>
    <x v="0"/>
    <n v="1440524082"/>
    <n v="1437932082"/>
    <x v="2411"/>
    <d v="2015-08-25T17:34:42"/>
    <n v="30"/>
    <b v="0"/>
    <n v="3"/>
    <n v="0.60399999999999998"/>
    <n v="50.333333333333336"/>
    <b v="0"/>
    <s v="food/food trucks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x v="117"/>
    <x v="2"/>
    <x v="6"/>
    <x v="3"/>
    <n v="1480185673"/>
    <n v="1476294073"/>
    <x v="2412"/>
    <d v="2016-11-26T18:41:13"/>
    <n v="45.041666666671517"/>
    <b v="0"/>
    <n v="0"/>
    <n v="0"/>
    <e v="#DIV/0!"/>
    <b v="0"/>
    <s v="food/food trucks"/>
    <x v="7"/>
    <x v="19"/>
  </r>
  <r>
    <n v="2413"/>
    <s v="Lone Pine Coffee Brewery"/>
    <s v="Lone Pine Coffee Brewery will be a portable third-wave coffee shop available for wedding receptions and other events!"/>
    <n v="3000"/>
    <x v="379"/>
    <x v="2"/>
    <x v="0"/>
    <x v="0"/>
    <n v="1401579000"/>
    <n v="1398911882"/>
    <x v="2413"/>
    <d v="2014-05-31T23:30:00"/>
    <n v="30.869421296294604"/>
    <b v="0"/>
    <n v="3"/>
    <n v="0.83333333333333337"/>
    <n v="8.3333333333333339"/>
    <b v="0"/>
    <s v="food/food trucks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x v="75"/>
    <x v="2"/>
    <x v="0"/>
    <x v="0"/>
    <n v="1440215940"/>
    <n v="1436805660"/>
    <x v="2414"/>
    <d v="2015-08-22T03:59:00"/>
    <n v="39.470833333340124"/>
    <b v="0"/>
    <n v="13"/>
    <n v="3.0666666666666664"/>
    <n v="35.384615384615387"/>
    <b v="0"/>
    <s v="food/food trucks"/>
    <x v="7"/>
    <x v="19"/>
  </r>
  <r>
    <n v="2415"/>
    <s v="Local Food Truck is Off the Hoof!"/>
    <s v="It will be ridiculously easy to become addicted to the full, rich flavor of locally raised beef, pork, and more..."/>
    <n v="60000"/>
    <x v="400"/>
    <x v="2"/>
    <x v="0"/>
    <x v="0"/>
    <n v="1468615346"/>
    <n v="1466023346"/>
    <x v="2415"/>
    <d v="2016-07-15T20:42:26"/>
    <n v="30"/>
    <b v="0"/>
    <n v="6"/>
    <n v="0.55833333333333335"/>
    <n v="55.833333333333336"/>
    <b v="0"/>
    <s v="food/food trucks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x v="139"/>
    <x v="2"/>
    <x v="0"/>
    <x v="0"/>
    <n v="1426345200"/>
    <n v="1421343743"/>
    <x v="2416"/>
    <d v="2015-03-14T15:00:00"/>
    <n v="57.887233796296641"/>
    <b v="0"/>
    <n v="1"/>
    <n v="2.5000000000000001E-2"/>
    <n v="5"/>
    <b v="0"/>
    <s v="food/food trucks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x v="117"/>
    <x v="2"/>
    <x v="0"/>
    <x v="0"/>
    <n v="1407705187"/>
    <n v="1405113187"/>
    <x v="2417"/>
    <d v="2014-08-10T21:13:07"/>
    <n v="30"/>
    <b v="0"/>
    <n v="0"/>
    <n v="0"/>
    <e v="#DIV/0!"/>
    <b v="0"/>
    <s v="food/food trucks"/>
    <x v="7"/>
    <x v="19"/>
  </r>
  <r>
    <n v="2418"/>
    <s v="Mexican food truck"/>
    <s v="I want to start my food truck business."/>
    <n v="25000"/>
    <x v="139"/>
    <x v="2"/>
    <x v="0"/>
    <x v="0"/>
    <n v="1427225644"/>
    <n v="1422045244"/>
    <x v="2418"/>
    <d v="2015-03-24T19:34:04"/>
    <n v="59.958333333343035"/>
    <b v="0"/>
    <n v="5"/>
    <n v="0.02"/>
    <n v="1"/>
    <b v="0"/>
    <s v="food/food trucks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x v="117"/>
    <x v="2"/>
    <x v="0"/>
    <x v="0"/>
    <n v="1424281389"/>
    <n v="1419097389"/>
    <x v="2419"/>
    <d v="2015-02-18T17:43:09"/>
    <n v="60"/>
    <b v="0"/>
    <n v="0"/>
    <n v="0"/>
    <e v="#DIV/0!"/>
    <b v="0"/>
    <s v="food/food trucks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x v="1676"/>
    <x v="2"/>
    <x v="0"/>
    <x v="0"/>
    <n v="1415583695"/>
    <n v="1410396095"/>
    <x v="2420"/>
    <d v="2014-11-10T01:41:35"/>
    <n v="60.041666666664241"/>
    <b v="0"/>
    <n v="36"/>
    <n v="14.825133372851216"/>
    <n v="69.472222222222229"/>
    <b v="0"/>
    <s v="food/food trucks"/>
    <x v="7"/>
    <x v="19"/>
  </r>
  <r>
    <n v="2421"/>
    <s v="hot dog cart"/>
    <s v="help me start Merrill's first hot dog cart in this empty lot"/>
    <n v="6000"/>
    <x v="116"/>
    <x v="2"/>
    <x v="0"/>
    <x v="0"/>
    <n v="1424536196"/>
    <n v="1421944196"/>
    <x v="2421"/>
    <d v="2015-02-21T16:29:56"/>
    <n v="30"/>
    <b v="0"/>
    <n v="1"/>
    <n v="1.6666666666666666E-2"/>
    <n v="1"/>
    <b v="0"/>
    <s v="food/food trucks"/>
    <x v="7"/>
    <x v="19"/>
  </r>
  <r>
    <n v="2422"/>
    <s v="Help starting a family owned food truck"/>
    <s v="Family owned business serving BBQ and seafood to the public"/>
    <n v="500"/>
    <x v="116"/>
    <x v="2"/>
    <x v="0"/>
    <x v="0"/>
    <n v="1426091036"/>
    <n v="1423502636"/>
    <x v="2422"/>
    <d v="2015-03-11T16:23:56"/>
    <n v="29.958333333343035"/>
    <b v="0"/>
    <n v="1"/>
    <n v="0.2"/>
    <n v="1"/>
    <b v="0"/>
    <s v="food/food trucks"/>
    <x v="7"/>
    <x v="19"/>
  </r>
  <r>
    <n v="2423"/>
    <s v="FBTR BBQ"/>
    <s v="FBTR is a Texas-style, North Carolina based, homemade BBQ company looking to bring good meat to the masses."/>
    <n v="60000"/>
    <x v="138"/>
    <x v="2"/>
    <x v="0"/>
    <x v="0"/>
    <n v="1420044890"/>
    <n v="1417452890"/>
    <x v="2423"/>
    <d v="2014-12-31T16:54:50"/>
    <n v="30"/>
    <b v="0"/>
    <n v="1"/>
    <n v="1.3333333333333334E-2"/>
    <n v="8"/>
    <b v="0"/>
    <s v="food/food trucks"/>
    <x v="7"/>
    <x v="19"/>
  </r>
  <r>
    <n v="2424"/>
    <s v="Lily and Memphs"/>
    <s v="Great and creative food from the heart in the form of a sweet food truck!"/>
    <n v="25000"/>
    <x v="622"/>
    <x v="2"/>
    <x v="0"/>
    <x v="0"/>
    <n v="1414445108"/>
    <n v="1411853108"/>
    <x v="2424"/>
    <d v="2014-10-27T21:25:08"/>
    <n v="30"/>
    <b v="0"/>
    <n v="9"/>
    <n v="1.24"/>
    <n v="34.444444444444443"/>
    <b v="0"/>
    <s v="food/food trucks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x v="116"/>
    <x v="2"/>
    <x v="0"/>
    <x v="0"/>
    <n v="1464386640"/>
    <n v="1463090149"/>
    <x v="2425"/>
    <d v="2016-05-27T22:04:00"/>
    <n v="15.005682870367309"/>
    <b v="0"/>
    <n v="1"/>
    <n v="2.8571428571428574E-2"/>
    <n v="1"/>
    <b v="0"/>
    <s v="food/food trucks"/>
    <x v="7"/>
    <x v="19"/>
  </r>
  <r>
    <n v="2426"/>
    <s v="The Low-Calorie Food Truck"/>
    <s v="Aspiring to create a food truck with many delicious low calorie meals to encourage healthy eating while enjoying every bite."/>
    <n v="20000"/>
    <x v="117"/>
    <x v="2"/>
    <x v="0"/>
    <x v="0"/>
    <n v="1439006692"/>
    <n v="1433822692"/>
    <x v="2426"/>
    <d v="2015-08-08T04:04:52"/>
    <n v="60"/>
    <b v="0"/>
    <n v="0"/>
    <n v="0"/>
    <e v="#DIV/0!"/>
    <b v="0"/>
    <s v="food/food trucks"/>
    <x v="7"/>
    <x v="19"/>
  </r>
  <r>
    <n v="2427"/>
    <s v="Wraps in a snap. Fast lunch with a gourmet punch!"/>
    <s v="Fast and simple lunches for those on the go.  All (lunch) deals $10 or less."/>
    <n v="50000"/>
    <x v="116"/>
    <x v="2"/>
    <x v="0"/>
    <x v="0"/>
    <n v="1458715133"/>
    <n v="1455262733"/>
    <x v="2427"/>
    <d v="2016-03-23T06:38:53"/>
    <n v="39.958333333343035"/>
    <b v="0"/>
    <n v="1"/>
    <n v="2E-3"/>
    <n v="1"/>
    <b v="0"/>
    <s v="food/food trucks"/>
    <x v="7"/>
    <x v="19"/>
  </r>
  <r>
    <n v="2428"/>
    <s v="Premium Burgers"/>
    <s v="From Moo 2 You! We want to offer premium burgers to a taco flooded environment."/>
    <n v="35000"/>
    <x v="116"/>
    <x v="2"/>
    <x v="0"/>
    <x v="0"/>
    <n v="1426182551"/>
    <n v="1423594151"/>
    <x v="2428"/>
    <d v="2015-03-12T17:49:11"/>
    <n v="29.958333333328483"/>
    <b v="0"/>
    <n v="1"/>
    <n v="2.8571428571428571E-3"/>
    <n v="1"/>
    <b v="0"/>
    <s v="food/food trucks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x v="557"/>
    <x v="2"/>
    <x v="10"/>
    <x v="8"/>
    <n v="1486313040"/>
    <n v="1483131966"/>
    <x v="2429"/>
    <d v="2017-02-05T16:44:00"/>
    <n v="36.817986111112987"/>
    <b v="0"/>
    <n v="4"/>
    <n v="1.4321428571428572"/>
    <n v="501.25"/>
    <b v="0"/>
    <s v="food/food trucks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x v="577"/>
    <x v="2"/>
    <x v="0"/>
    <x v="0"/>
    <n v="1455246504"/>
    <n v="1452654504"/>
    <x v="2430"/>
    <d v="2016-02-12T03:08:24"/>
    <n v="30"/>
    <b v="0"/>
    <n v="2"/>
    <n v="0.70000000000000007"/>
    <n v="10.5"/>
    <b v="0"/>
    <s v="food/food trucks"/>
    <x v="7"/>
    <x v="19"/>
  </r>
  <r>
    <n v="2431"/>
    <s v="Murphy's good eatin'"/>
    <s v="Go to Colorado and run a food truck with homemade food of all kinds."/>
    <n v="100000"/>
    <x v="369"/>
    <x v="2"/>
    <x v="0"/>
    <x v="0"/>
    <n v="1467080613"/>
    <n v="1461896613"/>
    <x v="2431"/>
    <d v="2016-06-28T02:23:33"/>
    <n v="60"/>
    <b v="0"/>
    <n v="2"/>
    <n v="2E-3"/>
    <n v="1"/>
    <b v="0"/>
    <s v="food/food trucks"/>
    <x v="7"/>
    <x v="19"/>
  </r>
  <r>
    <n v="2432"/>
    <s v="funding for bbq trailer"/>
    <s v="Looking to start competition cooking and need start-up help.  Offering brisket tasting to all contributors."/>
    <n v="14000"/>
    <x v="369"/>
    <x v="2"/>
    <x v="0"/>
    <x v="0"/>
    <n v="1425791697"/>
    <n v="1423199697"/>
    <x v="2432"/>
    <d v="2015-03-08T05:14:57"/>
    <n v="30"/>
    <b v="0"/>
    <n v="2"/>
    <n v="1.4285714285714287E-2"/>
    <n v="1"/>
    <b v="0"/>
    <s v="food/food trucks"/>
    <x v="7"/>
    <x v="19"/>
  </r>
  <r>
    <n v="2433"/>
    <s v="TWIZTID CREATIONS"/>
    <s v="I want to create an amazing menu that no one eals has.I have great ideas like a non-traditional pb&amp;j thats wraped in an eggroll &amp; fried"/>
    <n v="10000"/>
    <x v="117"/>
    <x v="2"/>
    <x v="0"/>
    <x v="0"/>
    <n v="1456608943"/>
    <n v="1454016943"/>
    <x v="2433"/>
    <d v="2016-02-27T21:35:43"/>
    <n v="30"/>
    <b v="0"/>
    <n v="0"/>
    <n v="0"/>
    <e v="#DIV/0!"/>
    <b v="0"/>
    <s v="food/food trucks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x v="375"/>
    <x v="2"/>
    <x v="0"/>
    <x v="0"/>
    <n v="1438662474"/>
    <n v="1435206474"/>
    <x v="2434"/>
    <d v="2015-08-04T04:27:54"/>
    <n v="40"/>
    <b v="0"/>
    <n v="2"/>
    <n v="0.13"/>
    <n v="13"/>
    <b v="0"/>
    <s v="food/food trucks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x v="1677"/>
    <x v="2"/>
    <x v="11"/>
    <x v="9"/>
    <n v="1444027186"/>
    <n v="1441435186"/>
    <x v="2435"/>
    <d v="2015-10-05T06:39:46"/>
    <n v="30"/>
    <b v="0"/>
    <n v="4"/>
    <n v="0.48960000000000004"/>
    <n v="306"/>
    <b v="0"/>
    <s v="food/food trucks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x v="372"/>
    <x v="2"/>
    <x v="5"/>
    <x v="5"/>
    <n v="1454078770"/>
    <n v="1448894770"/>
    <x v="2436"/>
    <d v="2016-01-29T14:46:10"/>
    <n v="60"/>
    <b v="0"/>
    <n v="2"/>
    <n v="3.8461538461538464E-2"/>
    <n v="22.5"/>
    <b v="0"/>
    <s v="food/food trucks"/>
    <x v="7"/>
    <x v="19"/>
  </r>
  <r>
    <n v="2437"/>
    <s v="Cuppa Gumbos"/>
    <s v="Homemade Gumbo, Stews and Curry to be served hot and fresh everyday at any festival or concert we can attend."/>
    <n v="8000"/>
    <x v="117"/>
    <x v="2"/>
    <x v="0"/>
    <x v="0"/>
    <n v="1426615200"/>
    <n v="1422400188"/>
    <x v="2437"/>
    <d v="2015-03-17T18:00:00"/>
    <n v="48.78486111111124"/>
    <b v="0"/>
    <n v="0"/>
    <n v="0"/>
    <e v="#DIV/0!"/>
    <b v="0"/>
    <s v="food/food trucks"/>
    <x v="7"/>
    <x v="19"/>
  </r>
  <r>
    <n v="2438"/>
    <s v="FOOD|Art"/>
    <s v="I'm starting a catering and food truck business of southern comfort food. My FOOD is my Art!  _x000a_Thanks for you help!"/>
    <n v="15000"/>
    <x v="155"/>
    <x v="2"/>
    <x v="0"/>
    <x v="0"/>
    <n v="1449529062"/>
    <n v="1444341462"/>
    <x v="2438"/>
    <d v="2015-12-07T22:57:42"/>
    <n v="60.041666666671517"/>
    <b v="0"/>
    <n v="1"/>
    <n v="0.33333333333333337"/>
    <n v="50"/>
    <b v="0"/>
    <s v="food/food trucks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x v="117"/>
    <x v="2"/>
    <x v="0"/>
    <x v="0"/>
    <n v="1445197129"/>
    <n v="1442605129"/>
    <x v="2439"/>
    <d v="2015-10-18T19:38:49"/>
    <n v="30"/>
    <b v="0"/>
    <n v="0"/>
    <n v="0"/>
    <e v="#DIV/0!"/>
    <b v="0"/>
    <s v="food/food trucks"/>
    <x v="7"/>
    <x v="19"/>
  </r>
  <r>
    <n v="2440"/>
    <s v="The first green Food Truck in Phnom Penh"/>
    <s v="Starting a entire clean energy food truck and set a new standard for Cambodia"/>
    <n v="5000"/>
    <x v="115"/>
    <x v="2"/>
    <x v="18"/>
    <x v="3"/>
    <n v="1455399313"/>
    <n v="1452807313"/>
    <x v="2440"/>
    <d v="2016-02-13T21:35:13"/>
    <n v="30"/>
    <b v="0"/>
    <n v="2"/>
    <n v="0.2"/>
    <n v="5"/>
    <b v="0"/>
    <s v="food/food trucks"/>
    <x v="7"/>
    <x v="19"/>
  </r>
  <r>
    <n v="2441"/>
    <s v="Bring Alchemy Pops to the People!"/>
    <s v="YOU can help Alchemy Pops POP up on a street near you!"/>
    <n v="7500"/>
    <x v="1678"/>
    <x v="0"/>
    <x v="0"/>
    <x v="0"/>
    <n v="1437627540"/>
    <n v="1435806054"/>
    <x v="2441"/>
    <d v="2015-07-23T04:59:00"/>
    <n v="21.082013888888469"/>
    <b v="0"/>
    <n v="109"/>
    <n v="107.88"/>
    <n v="74.22935779816514"/>
    <b v="1"/>
    <s v="food/small batch"/>
    <x v="7"/>
    <x v="33"/>
  </r>
  <r>
    <n v="2442"/>
    <s v="Young Mountain Tea: A New White Tea from India's Himalayas"/>
    <s v="The first tea from a new sustainable tea region in India's young, rising Himalayas."/>
    <n v="24000"/>
    <x v="1679"/>
    <x v="0"/>
    <x v="0"/>
    <x v="0"/>
    <n v="1426777228"/>
    <n v="1424188828"/>
    <x v="2442"/>
    <d v="2015-03-19T15:00:28"/>
    <n v="29.958333333343035"/>
    <b v="0"/>
    <n v="372"/>
    <n v="125.94166666666666"/>
    <n v="81.252688172043008"/>
    <b v="1"/>
    <s v="food/small batch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x v="1680"/>
    <x v="0"/>
    <x v="0"/>
    <x v="0"/>
    <n v="1408114822"/>
    <n v="1405522822"/>
    <x v="2443"/>
    <d v="2014-08-15T15:00:22"/>
    <n v="30"/>
    <b v="0"/>
    <n v="311"/>
    <n v="202.51495"/>
    <n v="130.23469453376205"/>
    <b v="1"/>
    <s v="food/small batch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x v="1681"/>
    <x v="0"/>
    <x v="0"/>
    <x v="0"/>
    <n v="1464199591"/>
    <n v="1461607591"/>
    <x v="2444"/>
    <d v="2016-05-25T18:06:31"/>
    <n v="30"/>
    <b v="0"/>
    <n v="61"/>
    <n v="108.60000000000001"/>
    <n v="53.409836065573771"/>
    <b v="1"/>
    <s v="food/small batch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x v="1682"/>
    <x v="0"/>
    <x v="0"/>
    <x v="0"/>
    <n v="1443242021"/>
    <n v="1440650021"/>
    <x v="2445"/>
    <d v="2015-09-26T04:33:41"/>
    <n v="30"/>
    <b v="0"/>
    <n v="115"/>
    <n v="172.8"/>
    <n v="75.130434782608702"/>
    <b v="1"/>
    <s v="food/small batch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x v="1683"/>
    <x v="0"/>
    <x v="0"/>
    <x v="0"/>
    <n v="1480174071"/>
    <n v="1477578471"/>
    <x v="2446"/>
    <d v="2016-11-26T15:27:51"/>
    <n v="30.041666666671517"/>
    <b v="0"/>
    <n v="111"/>
    <n v="167.98"/>
    <n v="75.666666666666671"/>
    <b v="1"/>
    <s v="food/small batch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x v="1684"/>
    <x v="0"/>
    <x v="0"/>
    <x v="0"/>
    <n v="1478923200"/>
    <n v="1476184593"/>
    <x v="2447"/>
    <d v="2016-11-12T04:00:00"/>
    <n v="31.696840277785668"/>
    <b v="0"/>
    <n v="337"/>
    <n v="427.20000000000005"/>
    <n v="31.691394658753708"/>
    <b v="1"/>
    <s v="food/small batch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x v="357"/>
    <x v="0"/>
    <x v="0"/>
    <x v="0"/>
    <n v="1472621760"/>
    <n v="1472110513"/>
    <x v="2448"/>
    <d v="2016-08-31T05:36:00"/>
    <n v="5.9172106481564697"/>
    <b v="0"/>
    <n v="9"/>
    <n v="107.5"/>
    <n v="47.777777777777779"/>
    <b v="1"/>
    <s v="food/small batch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x v="1685"/>
    <x v="0"/>
    <x v="0"/>
    <x v="0"/>
    <n v="1417321515"/>
    <n v="1414725915"/>
    <x v="2449"/>
    <d v="2014-11-30T04:25:15"/>
    <n v="30.041666666664241"/>
    <b v="0"/>
    <n v="120"/>
    <n v="108"/>
    <n v="90"/>
    <b v="1"/>
    <s v="food/small batch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x v="1686"/>
    <x v="0"/>
    <x v="0"/>
    <x v="0"/>
    <n v="1414465860"/>
    <n v="1411177456"/>
    <x v="2450"/>
    <d v="2014-10-28T03:11:00"/>
    <n v="38.060231481482333"/>
    <b v="0"/>
    <n v="102"/>
    <n v="101.53353333333335"/>
    <n v="149.31401960784314"/>
    <b v="1"/>
    <s v="food/small batch"/>
    <x v="7"/>
    <x v="33"/>
  </r>
  <r>
    <n v="2451"/>
    <s v="Boss Balls Protein Balls"/>
    <s v="Meet the best tasting high protein, low sugar protein snack on the planet. Guaranteed to turn you into a stone cold fox."/>
    <n v="10000"/>
    <x v="1687"/>
    <x v="0"/>
    <x v="0"/>
    <x v="0"/>
    <n v="1488750490"/>
    <n v="1487022490"/>
    <x v="2451"/>
    <d v="2017-03-05T21:48:10"/>
    <n v="20"/>
    <b v="0"/>
    <n v="186"/>
    <n v="115.45"/>
    <n v="62.06989247311828"/>
    <b v="1"/>
    <s v="food/small batch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x v="1688"/>
    <x v="0"/>
    <x v="0"/>
    <x v="0"/>
    <n v="1451430000"/>
    <n v="1448914500"/>
    <x v="2452"/>
    <d v="2015-12-29T23:00:00"/>
    <n v="29.114583333328483"/>
    <b v="0"/>
    <n v="15"/>
    <n v="133.5"/>
    <n v="53.4"/>
    <b v="1"/>
    <s v="food/small batch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x v="1689"/>
    <x v="0"/>
    <x v="0"/>
    <x v="0"/>
    <n v="1486053409"/>
    <n v="1483461409"/>
    <x v="2453"/>
    <d v="2017-02-02T16:36:49"/>
    <n v="30"/>
    <b v="0"/>
    <n v="67"/>
    <n v="154.69999999999999"/>
    <n v="69.268656716417908"/>
    <b v="1"/>
    <s v="food/small batch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x v="1690"/>
    <x v="0"/>
    <x v="0"/>
    <x v="0"/>
    <n v="1489207808"/>
    <n v="1486183808"/>
    <x v="2454"/>
    <d v="2017-03-11T04:50:08"/>
    <n v="35"/>
    <b v="0"/>
    <n v="130"/>
    <n v="100.84571428571429"/>
    <n v="271.50769230769231"/>
    <b v="1"/>
    <s v="food/small batch"/>
    <x v="7"/>
    <x v="33"/>
  </r>
  <r>
    <n v="2455"/>
    <s v="Yo Mama's Sauces &amp; Rubs"/>
    <s v="Mama wants everyone to try her secret recipes for sauces and rubs. She uses only the freshest ingredients for them."/>
    <n v="300"/>
    <x v="1691"/>
    <x v="0"/>
    <x v="0"/>
    <x v="0"/>
    <n v="1461177950"/>
    <n v="1458758750"/>
    <x v="2455"/>
    <d v="2016-04-20T18:45:50"/>
    <n v="28"/>
    <b v="0"/>
    <n v="16"/>
    <n v="182"/>
    <n v="34.125"/>
    <b v="1"/>
    <s v="food/small batch"/>
    <x v="7"/>
    <x v="33"/>
  </r>
  <r>
    <n v="2456"/>
    <s v="Beef Sticks to Chomp On!!"/>
    <s v="These beef sticks will make your taste buds dance with happiness. Plus they are healthier than most available today!"/>
    <n v="1500"/>
    <x v="1692"/>
    <x v="0"/>
    <x v="0"/>
    <x v="0"/>
    <n v="1488063839"/>
    <n v="1485471839"/>
    <x v="2456"/>
    <d v="2017-02-25T23:03:59"/>
    <n v="30"/>
    <b v="0"/>
    <n v="67"/>
    <n v="180.86666666666667"/>
    <n v="40.492537313432834"/>
    <b v="1"/>
    <s v="food/small batch"/>
    <x v="7"/>
    <x v="33"/>
  </r>
  <r>
    <n v="2457"/>
    <s v="NDWK The North Dakota Wine Kitchen"/>
    <s v="If you love wine, and have ever dreamed of crafting your own. You can in 3 easy steps.  Sample~Sprinkle~Savor."/>
    <n v="23000"/>
    <x v="1693"/>
    <x v="0"/>
    <x v="0"/>
    <x v="0"/>
    <n v="1458826056"/>
    <n v="1456237656"/>
    <x v="2457"/>
    <d v="2016-03-24T13:27:36"/>
    <n v="29.958333333335759"/>
    <b v="0"/>
    <n v="124"/>
    <n v="102.30434782608695"/>
    <n v="189.75806451612902"/>
    <b v="1"/>
    <s v="food/small batch"/>
    <x v="7"/>
    <x v="33"/>
  </r>
  <r>
    <n v="2458"/>
    <s v="Smoke, Loaf &amp; Saucer"/>
    <s v="Three ladies starting a small bakery/toast bar concept @SmorgasburgLA.  House made pastries and bread using local and fun ingredients."/>
    <n v="5000"/>
    <x v="1603"/>
    <x v="0"/>
    <x v="0"/>
    <x v="0"/>
    <n v="1465498800"/>
    <n v="1462481718"/>
    <x v="2458"/>
    <d v="2016-06-09T19:00:00"/>
    <n v="34.919930555559404"/>
    <b v="0"/>
    <n v="80"/>
    <n v="110.17999999999999"/>
    <n v="68.862499999999997"/>
    <b v="1"/>
    <s v="food/small batch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x v="1694"/>
    <x v="0"/>
    <x v="0"/>
    <x v="0"/>
    <n v="1458742685"/>
    <n v="1454858285"/>
    <x v="2459"/>
    <d v="2016-03-23T14:18:05"/>
    <n v="44.958333333328483"/>
    <b v="0"/>
    <n v="282"/>
    <n v="102.25"/>
    <n v="108.77659574468085"/>
    <b v="1"/>
    <s v="food/small batch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x v="1695"/>
    <x v="0"/>
    <x v="0"/>
    <x v="0"/>
    <n v="1483417020"/>
    <n v="1480480167"/>
    <x v="2460"/>
    <d v="2017-01-03T04:17:00"/>
    <n v="33.99135416666104"/>
    <b v="0"/>
    <n v="68"/>
    <n v="100.78823529411764"/>
    <n v="125.98529411764706"/>
    <b v="1"/>
    <s v="food/small batch"/>
    <x v="7"/>
    <x v="33"/>
  </r>
  <r>
    <n v="2461"/>
    <s v="Christian &amp; The Sinners"/>
    <s v="Songs of faith and worship that are so deeply spiritual you could sing them in church, so down to earth you could play them in a bar."/>
    <n v="7500"/>
    <x v="1696"/>
    <x v="0"/>
    <x v="0"/>
    <x v="0"/>
    <n v="1317438000"/>
    <n v="1314577097"/>
    <x v="2461"/>
    <d v="2011-10-01T03:00:00"/>
    <n v="33.112303240741312"/>
    <b v="0"/>
    <n v="86"/>
    <n v="103.8"/>
    <n v="90.523255813953483"/>
    <b v="1"/>
    <s v="music/indie rock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x v="1697"/>
    <x v="0"/>
    <x v="0"/>
    <x v="0"/>
    <n v="1342672096"/>
    <n v="1340944096"/>
    <x v="2462"/>
    <d v="2012-07-19T04:28:16"/>
    <n v="20"/>
    <b v="0"/>
    <n v="115"/>
    <n v="110.70833333333334"/>
    <n v="28.880434782608695"/>
    <b v="1"/>
    <s v="music/indie rock"/>
    <x v="4"/>
    <x v="14"/>
  </r>
  <r>
    <n v="2463"/>
    <s v="Emma Ate the Lion &quot;Songs Two Count Too&quot;"/>
    <s v="Emma Ate The Lion's debut full length album"/>
    <n v="2000"/>
    <x v="66"/>
    <x v="0"/>
    <x v="0"/>
    <x v="0"/>
    <n v="1366138800"/>
    <n v="1362710425"/>
    <x v="2463"/>
    <d v="2013-04-16T19:00:00"/>
    <n v="39.680266203700739"/>
    <b v="0"/>
    <n v="75"/>
    <n v="116.25000000000001"/>
    <n v="31"/>
    <b v="1"/>
    <s v="music/indie rock"/>
    <x v="4"/>
    <x v="14"/>
  </r>
  <r>
    <n v="2464"/>
    <s v="The Enemy Feathers NEW EP"/>
    <s v="The Enemy Feathers are passing the proverbial hat to see if we can raise enough money to complete Our NEW EP"/>
    <n v="2000"/>
    <x v="580"/>
    <x v="0"/>
    <x v="5"/>
    <x v="5"/>
    <n v="1443641340"/>
    <n v="1441143397"/>
    <x v="2464"/>
    <d v="2015-09-30T19:29:00"/>
    <n v="28.911377314812853"/>
    <b v="0"/>
    <n v="43"/>
    <n v="111.1"/>
    <n v="51.674418604651166"/>
    <b v="1"/>
    <s v="music/indie rock"/>
    <x v="4"/>
    <x v="14"/>
  </r>
  <r>
    <n v="2465"/>
    <s v="The Lion Oh My - Our first full length release"/>
    <s v="An indie band from Spokane, WA looking to master and package their first full length album."/>
    <n v="700"/>
    <x v="1698"/>
    <x v="0"/>
    <x v="0"/>
    <x v="0"/>
    <n v="1348420548"/>
    <n v="1345828548"/>
    <x v="2465"/>
    <d v="2012-09-23T17:15:48"/>
    <n v="30"/>
    <b v="0"/>
    <n v="48"/>
    <n v="180.14285714285714"/>
    <n v="26.270833333333332"/>
    <b v="1"/>
    <s v="music/indie rock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x v="911"/>
    <x v="0"/>
    <x v="0"/>
    <x v="0"/>
    <n v="1368066453"/>
    <n v="1365474453"/>
    <x v="2466"/>
    <d v="2013-05-09T02:27:33"/>
    <n v="30"/>
    <b v="0"/>
    <n v="52"/>
    <n v="100"/>
    <n v="48.07692307692308"/>
    <b v="1"/>
    <s v="music/indie rock"/>
    <x v="4"/>
    <x v="14"/>
  </r>
  <r>
    <n v="2467"/>
    <s v="Nature Boy Explorer EP"/>
    <s v="We've finished our first EP and we're taking it on the road in three weeks! Help us fund manufacturing?"/>
    <n v="1000"/>
    <x v="1699"/>
    <x v="0"/>
    <x v="0"/>
    <x v="0"/>
    <n v="1336669200"/>
    <n v="1335473931"/>
    <x v="2467"/>
    <d v="2012-05-10T17:00:00"/>
    <n v="13.83413194444438"/>
    <b v="0"/>
    <n v="43"/>
    <n v="118.5"/>
    <n v="27.558139534883722"/>
    <b v="1"/>
    <s v="music/indie rock"/>
    <x v="4"/>
    <x v="14"/>
  </r>
  <r>
    <n v="2468"/>
    <s v="New &quot;Jesse Denaro&quot; Album!"/>
    <s v="Please donate, support &amp; share this project so that I may be able to record my new EP this fall!"/>
    <n v="2000"/>
    <x v="1700"/>
    <x v="0"/>
    <x v="0"/>
    <x v="0"/>
    <n v="1351400400"/>
    <n v="1348285321"/>
    <x v="2468"/>
    <d v="2012-10-28T05:00:00"/>
    <n v="36.054155092599103"/>
    <b v="0"/>
    <n v="58"/>
    <n v="107.21700000000001"/>
    <n v="36.97137931034483"/>
    <b v="1"/>
    <s v="music/indie rock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x v="1701"/>
    <x v="0"/>
    <x v="0"/>
    <x v="0"/>
    <n v="1297160329"/>
    <n v="1295000329"/>
    <x v="2469"/>
    <d v="2011-02-08T10:18:49"/>
    <n v="25"/>
    <b v="0"/>
    <n v="47"/>
    <n v="113.66666666666667"/>
    <n v="29.021276595744681"/>
    <b v="1"/>
    <s v="music/indie rock"/>
    <x v="4"/>
    <x v="14"/>
  </r>
  <r>
    <n v="2470"/>
    <s v="Geoff Zimmerman's Urban-Folk/ Indie-Rock Album"/>
    <s v="Music is my passion.  I've been recording this album for 2 years now, and I just want the world to finally hear it!"/>
    <n v="1000"/>
    <x v="1702"/>
    <x v="0"/>
    <x v="0"/>
    <x v="0"/>
    <n v="1337824055"/>
    <n v="1335232055"/>
    <x v="2470"/>
    <d v="2012-05-24T01:47:35"/>
    <n v="30"/>
    <b v="0"/>
    <n v="36"/>
    <n v="103.16400000000002"/>
    <n v="28.65666666666667"/>
    <b v="1"/>
    <s v="music/indie rock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x v="141"/>
    <x v="0"/>
    <x v="0"/>
    <x v="0"/>
    <n v="1327535392"/>
    <n v="1324079392"/>
    <x v="2471"/>
    <d v="2012-01-25T23:49:52"/>
    <n v="40"/>
    <b v="0"/>
    <n v="17"/>
    <n v="128"/>
    <n v="37.647058823529413"/>
    <b v="1"/>
    <s v="music/indie rock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x v="1703"/>
    <x v="0"/>
    <x v="0"/>
    <x v="0"/>
    <n v="1283562180"/>
    <n v="1277433980"/>
    <x v="2472"/>
    <d v="2010-09-04T01:03:00"/>
    <n v="70.928240740737238"/>
    <b v="0"/>
    <n v="104"/>
    <n v="135.76026666666667"/>
    <n v="97.904038461538462"/>
    <b v="1"/>
    <s v="music/indie rock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x v="41"/>
    <x v="0"/>
    <x v="0"/>
    <x v="0"/>
    <n v="1352573869"/>
    <n v="1349978269"/>
    <x v="2473"/>
    <d v="2012-11-10T18:57:49"/>
    <n v="30.041666666664241"/>
    <b v="0"/>
    <n v="47"/>
    <n v="100"/>
    <n v="42.553191489361701"/>
    <b v="1"/>
    <s v="music/indie rock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x v="1704"/>
    <x v="0"/>
    <x v="0"/>
    <x v="0"/>
    <n v="1286756176"/>
    <n v="1282868176"/>
    <x v="2474"/>
    <d v="2010-10-11T00:16:16"/>
    <n v="45"/>
    <b v="0"/>
    <n v="38"/>
    <n v="100.00360000000002"/>
    <n v="131.58368421052631"/>
    <b v="1"/>
    <s v="music/indie rock"/>
    <x v="4"/>
    <x v="14"/>
  </r>
  <r>
    <n v="2475"/>
    <s v="BRANDTSON - &quot;Send Us A Signal&quot; Vinyl LP"/>
    <s v="Help BRANDTSON and DREAMOVERrecords press their 2004 record, &quot;Send Us A Signal&quot;."/>
    <n v="2500"/>
    <x v="1705"/>
    <x v="0"/>
    <x v="0"/>
    <x v="0"/>
    <n v="1278799200"/>
    <n v="1273647255"/>
    <x v="2475"/>
    <d v="2010-07-10T22:00:00"/>
    <n v="59.628993055550382"/>
    <b v="0"/>
    <n v="81"/>
    <n v="104.71999999999998"/>
    <n v="32.320987654320987"/>
    <b v="1"/>
    <s v="music/indie rock"/>
    <x v="4"/>
    <x v="14"/>
  </r>
  <r>
    <n v="2476"/>
    <s v="Arts &amp; Crafts"/>
    <s v="Eleven songs, the accumulation of several memorable occurrences in a sleepy town; stories of fiction &amp; fact."/>
    <n v="3200"/>
    <x v="1706"/>
    <x v="0"/>
    <x v="0"/>
    <x v="0"/>
    <n v="1415004770"/>
    <n v="1412149970"/>
    <x v="2476"/>
    <d v="2014-11-03T08:52:50"/>
    <n v="33.041666666671517"/>
    <b v="0"/>
    <n v="55"/>
    <n v="105.02249999999999"/>
    <n v="61.103999999999999"/>
    <b v="1"/>
    <s v="music/indie rock"/>
    <x v="4"/>
    <x v="14"/>
  </r>
  <r>
    <n v="2477"/>
    <s v="Debut Album"/>
    <s v="Releasing my first album in August, and I need your help in order to get it done!"/>
    <n v="750"/>
    <x v="1707"/>
    <x v="0"/>
    <x v="0"/>
    <x v="0"/>
    <n v="1344789345"/>
    <n v="1340901345"/>
    <x v="2477"/>
    <d v="2012-08-12T16:35:45"/>
    <n v="45"/>
    <b v="0"/>
    <n v="41"/>
    <n v="171.33333333333334"/>
    <n v="31.341463414634145"/>
    <b v="1"/>
    <s v="music/indie rock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x v="1708"/>
    <x v="0"/>
    <x v="0"/>
    <x v="0"/>
    <n v="1358117313"/>
    <n v="1355525313"/>
    <x v="2478"/>
    <d v="2013-01-13T22:48:33"/>
    <n v="30"/>
    <b v="0"/>
    <n v="79"/>
    <n v="127.49999999999999"/>
    <n v="129.1139240506329"/>
    <b v="1"/>
    <s v="music/indie rock"/>
    <x v="4"/>
    <x v="14"/>
  </r>
  <r>
    <n v="2479"/>
    <s v="FUEL FAKE NATIVES"/>
    <s v="Fake Natives is headed on tour this summer. Help them fill their tank with fossil fuels."/>
    <n v="300"/>
    <x v="1709"/>
    <x v="0"/>
    <x v="0"/>
    <x v="0"/>
    <n v="1343440800"/>
    <n v="1342545994"/>
    <x v="2479"/>
    <d v="2012-07-28T02:00:00"/>
    <n v="10.356550925927877"/>
    <b v="0"/>
    <n v="16"/>
    <n v="133.44333333333333"/>
    <n v="25.020624999999999"/>
    <b v="1"/>
    <s v="music/indie rock"/>
    <x v="4"/>
    <x v="14"/>
  </r>
  <r>
    <n v="2480"/>
    <s v="Either, Either EP"/>
    <s v="We are a band from Long Beach, Ca looking to record our first EP. Any little bit counts and your support would mean the world to us!"/>
    <n v="2000"/>
    <x v="41"/>
    <x v="0"/>
    <x v="0"/>
    <x v="0"/>
    <n v="1444516084"/>
    <n v="1439332084"/>
    <x v="2480"/>
    <d v="2015-10-10T22:28:04"/>
    <n v="60"/>
    <b v="0"/>
    <n v="8"/>
    <n v="100"/>
    <n v="250"/>
    <b v="1"/>
    <s v="music/indie rock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x v="1710"/>
    <x v="0"/>
    <x v="0"/>
    <x v="0"/>
    <n v="1335799808"/>
    <n v="1333207808"/>
    <x v="2481"/>
    <d v="2012-04-30T15:30:08"/>
    <n v="30"/>
    <b v="0"/>
    <n v="95"/>
    <n v="112.91099999999999"/>
    <n v="47.541473684210523"/>
    <b v="1"/>
    <s v="music/indie rock"/>
    <x v="4"/>
    <x v="14"/>
  </r>
  <r>
    <n v="2482"/>
    <s v="Journey to Japan"/>
    <s v="Singer Jude Roberts has been asked to perform his song &quot;The Flood&quot;  in Hiroshima.  You can assist in making this opportunity a reality."/>
    <n v="1000"/>
    <x v="1099"/>
    <x v="0"/>
    <x v="0"/>
    <x v="0"/>
    <n v="1312224383"/>
    <n v="1308336383"/>
    <x v="2482"/>
    <d v="2011-08-01T18:46:23"/>
    <n v="45"/>
    <b v="0"/>
    <n v="25"/>
    <n v="100.1"/>
    <n v="40.04"/>
    <b v="1"/>
    <s v="music/indie rock"/>
    <x v="4"/>
    <x v="14"/>
  </r>
  <r>
    <n v="2483"/>
    <s v="Intangible Animal's &quot;Oh The Humanity&quot; Tour"/>
    <s v="Send Intangible Animal on our first West Coast Tour!!! The fate of the world rests in your hands."/>
    <n v="1100"/>
    <x v="1711"/>
    <x v="0"/>
    <x v="0"/>
    <x v="0"/>
    <n v="1335891603"/>
    <n v="1330711203"/>
    <x v="2483"/>
    <d v="2012-05-01T17:00:03"/>
    <n v="59.958333333335759"/>
    <b v="0"/>
    <n v="19"/>
    <n v="113.72727272727272"/>
    <n v="65.84210526315789"/>
    <b v="1"/>
    <s v="music/indie rock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x v="1712"/>
    <x v="0"/>
    <x v="0"/>
    <x v="0"/>
    <n v="1316124003"/>
    <n v="1313532003"/>
    <x v="2484"/>
    <d v="2011-09-15T22:00:03"/>
    <n v="30"/>
    <b v="0"/>
    <n v="90"/>
    <n v="119.31742857142855"/>
    <n v="46.401222222222216"/>
    <b v="1"/>
    <s v="music/indie rock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x v="318"/>
    <x v="0"/>
    <x v="0"/>
    <x v="0"/>
    <n v="1318463879"/>
    <n v="1315439879"/>
    <x v="2485"/>
    <d v="2011-10-12T23:57:59"/>
    <n v="35"/>
    <b v="0"/>
    <n v="41"/>
    <n v="103.25"/>
    <n v="50.365853658536587"/>
    <b v="1"/>
    <s v="music/indie rock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x v="1713"/>
    <x v="0"/>
    <x v="0"/>
    <x v="0"/>
    <n v="1335113976"/>
    <n v="1332521976"/>
    <x v="2486"/>
    <d v="2012-04-22T16:59:36"/>
    <n v="30"/>
    <b v="0"/>
    <n v="30"/>
    <n v="265.66666666666669"/>
    <n v="26.566666666666666"/>
    <b v="1"/>
    <s v="music/indie rock"/>
    <x v="4"/>
    <x v="14"/>
  </r>
  <r>
    <n v="2487"/>
    <s v="Copyrighting 1978 Champs Finished Album"/>
    <s v="Raise enough money to fund the copyright cost for the full length indie rock record we spent the year recording."/>
    <n v="1500"/>
    <x v="1714"/>
    <x v="0"/>
    <x v="0"/>
    <x v="0"/>
    <n v="1338083997"/>
    <n v="1335491997"/>
    <x v="2487"/>
    <d v="2012-05-27T01:59:57"/>
    <n v="30"/>
    <b v="0"/>
    <n v="38"/>
    <n v="100.05066666666667"/>
    <n v="39.493684210526318"/>
    <b v="1"/>
    <s v="music/indie rock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x v="1715"/>
    <x v="0"/>
    <x v="0"/>
    <x v="0"/>
    <n v="1321459908"/>
    <n v="1318864308"/>
    <x v="2488"/>
    <d v="2011-11-16T16:11:48"/>
    <n v="30.041666666664241"/>
    <b v="0"/>
    <n v="65"/>
    <n v="106.69999999999999"/>
    <n v="49.246153846153845"/>
    <b v="1"/>
    <s v="music/indie rock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x v="1716"/>
    <x v="0"/>
    <x v="0"/>
    <x v="0"/>
    <n v="1368117239"/>
    <n v="1365525239"/>
    <x v="2489"/>
    <d v="2013-05-09T16:33:59"/>
    <n v="30"/>
    <b v="0"/>
    <n v="75"/>
    <n v="133.67142857142858"/>
    <n v="62.38"/>
    <b v="1"/>
    <s v="music/indie rock"/>
    <x v="4"/>
    <x v="14"/>
  </r>
  <r>
    <n v="2490"/>
    <s v="The Offbeats Summer Tour 2012"/>
    <s v="We are trying to fund our first multi-state tour this summer in an effort to get our music out to as many people as possible."/>
    <n v="500"/>
    <x v="1493"/>
    <x v="0"/>
    <x v="0"/>
    <x v="0"/>
    <n v="1340429276"/>
    <n v="1335245276"/>
    <x v="2490"/>
    <d v="2012-06-23T05:27:56"/>
    <n v="60"/>
    <b v="0"/>
    <n v="16"/>
    <n v="121.39999999999999"/>
    <n v="37.9375"/>
    <b v="1"/>
    <s v="music/indie rock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x v="1717"/>
    <x v="0"/>
    <x v="0"/>
    <x v="0"/>
    <n v="1295142660"/>
    <n v="1293739714"/>
    <x v="2491"/>
    <d v="2011-01-16T01:51:00"/>
    <n v="16.237800925919146"/>
    <b v="0"/>
    <n v="10"/>
    <n v="103.2"/>
    <n v="51.6"/>
    <b v="1"/>
    <s v="music/indie rock"/>
    <x v="4"/>
    <x v="14"/>
  </r>
  <r>
    <n v="2492"/>
    <s v="SUPER NICE EP 2012"/>
    <s v="We're a band from Hawaii trying to produce our first EP and we need help!"/>
    <n v="600"/>
    <x v="661"/>
    <x v="0"/>
    <x v="0"/>
    <x v="0"/>
    <n v="1339840740"/>
    <n v="1335397188"/>
    <x v="2492"/>
    <d v="2012-06-16T09:59:00"/>
    <n v="51.430000000000291"/>
    <b v="0"/>
    <n v="27"/>
    <n v="125"/>
    <n v="27.777777777777779"/>
    <b v="1"/>
    <s v="music/indie rock"/>
    <x v="4"/>
    <x v="14"/>
  </r>
  <r>
    <n v="2493"/>
    <s v="Lets Make A Record Together!"/>
    <s v="Making the record I've always dreamed of, and I want you to be part of the journey. Join me and let's make a great album together!"/>
    <n v="20000"/>
    <x v="1718"/>
    <x v="0"/>
    <x v="0"/>
    <x v="0"/>
    <n v="1367208140"/>
    <n v="1363320140"/>
    <x v="2493"/>
    <d v="2013-04-29T04:02:20"/>
    <n v="45"/>
    <b v="0"/>
    <n v="259"/>
    <n v="128.69999999999999"/>
    <n v="99.382239382239376"/>
    <b v="1"/>
    <s v="music/indie rock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x v="1719"/>
    <x v="0"/>
    <x v="0"/>
    <x v="0"/>
    <n v="1337786944"/>
    <n v="1335194944"/>
    <x v="2494"/>
    <d v="2012-05-23T15:29:04"/>
    <n v="30"/>
    <b v="0"/>
    <n v="39"/>
    <n v="101.00533333333333"/>
    <n v="38.848205128205123"/>
    <b v="1"/>
    <s v="music/indie rock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x v="1720"/>
    <x v="0"/>
    <x v="0"/>
    <x v="0"/>
    <n v="1339022575"/>
    <n v="1336430575"/>
    <x v="2495"/>
    <d v="2012-06-06T22:42:55"/>
    <n v="30"/>
    <b v="0"/>
    <n v="42"/>
    <n v="127.53666666666665"/>
    <n v="45.548809523809524"/>
    <b v="1"/>
    <s v="music/indie rock"/>
    <x v="4"/>
    <x v="14"/>
  </r>
  <r>
    <n v="2496"/>
    <s v="Lynn Haven - The First Album, &quot;Fair Weather Friends&quot;"/>
    <s v="Be a part of making the first Lynn Haven album, &quot;Fair Weather Friends.&quot;"/>
    <n v="6000"/>
    <x v="44"/>
    <x v="0"/>
    <x v="0"/>
    <x v="0"/>
    <n v="1364597692"/>
    <n v="1361577292"/>
    <x v="2496"/>
    <d v="2013-03-29T22:54:52"/>
    <n v="34.958333333328483"/>
    <b v="0"/>
    <n v="10"/>
    <n v="100"/>
    <n v="600"/>
    <b v="1"/>
    <s v="music/indie rock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x v="1721"/>
    <x v="0"/>
    <x v="0"/>
    <x v="0"/>
    <n v="1312578338"/>
    <n v="1309986338"/>
    <x v="2497"/>
    <d v="2011-08-05T21:05:38"/>
    <n v="30"/>
    <b v="0"/>
    <n v="56"/>
    <n v="112.7715"/>
    <n v="80.551071428571419"/>
    <b v="1"/>
    <s v="music/indie rock"/>
    <x v="4"/>
    <x v="14"/>
  </r>
  <r>
    <n v="2498"/>
    <s v="Race Bandit's Debut EP Validated"/>
    <s v="We've been working hard on getting our music out and we are taking the final steps to releasing our EP, but we need your help."/>
    <n v="1000"/>
    <x v="1722"/>
    <x v="0"/>
    <x v="0"/>
    <x v="0"/>
    <n v="1422400387"/>
    <n v="1421190787"/>
    <x v="2498"/>
    <d v="2015-01-27T23:13:07"/>
    <n v="14"/>
    <b v="0"/>
    <n v="20"/>
    <n v="105.60000000000001"/>
    <n v="52.8"/>
    <b v="1"/>
    <s v="music/indie rock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x v="1723"/>
    <x v="0"/>
    <x v="0"/>
    <x v="0"/>
    <n v="1356976800"/>
    <n v="1352820837"/>
    <x v="2499"/>
    <d v="2012-12-31T18:00:00"/>
    <n v="48.101423611115024"/>
    <b v="0"/>
    <n v="170"/>
    <n v="202.625"/>
    <n v="47.676470588235297"/>
    <b v="1"/>
    <s v="music/indie rock"/>
    <x v="4"/>
    <x v="14"/>
  </r>
  <r>
    <n v="2500"/>
    <s v="Completing &quot;God's Justice&quot;"/>
    <s v="ST's 4th LP has been tracked and mixed, but before he can set it free upon the world, it needs proper mastering and pressing!"/>
    <n v="600"/>
    <x v="1724"/>
    <x v="0"/>
    <x v="0"/>
    <x v="0"/>
    <n v="1340476375"/>
    <n v="1337884375"/>
    <x v="2500"/>
    <d v="2012-06-23T18:32:55"/>
    <n v="30"/>
    <b v="0"/>
    <n v="29"/>
    <n v="113.33333333333333"/>
    <n v="23.448275862068964"/>
    <b v="1"/>
    <s v="music/indie rock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x v="1725"/>
    <x v="2"/>
    <x v="5"/>
    <x v="5"/>
    <n v="1443379104"/>
    <n v="1440787104"/>
    <x v="2501"/>
    <d v="2015-09-27T18:38:24"/>
    <n v="30"/>
    <b v="0"/>
    <n v="7"/>
    <n v="2.5545454545454547"/>
    <n v="40.142857142857146"/>
    <b v="0"/>
    <s v="food/restaurants"/>
    <x v="7"/>
    <x v="34"/>
  </r>
  <r>
    <n v="2502"/>
    <s v="Cupcake Chaos"/>
    <s v="A small sweet shop featuring the cupcake variety offered by Cupcake Chaos, candy, cotton candy, shakes and malts, located in Dalhart,TX"/>
    <n v="110000"/>
    <x v="1726"/>
    <x v="2"/>
    <x v="0"/>
    <x v="0"/>
    <n v="1411328918"/>
    <n v="1407440918"/>
    <x v="2502"/>
    <d v="2014-09-21T19:48:38"/>
    <n v="45"/>
    <b v="0"/>
    <n v="5"/>
    <n v="7.8181818181818186E-2"/>
    <n v="17.2"/>
    <b v="0"/>
    <s v="food/restaurants"/>
    <x v="7"/>
    <x v="34"/>
  </r>
  <r>
    <n v="2503"/>
    <s v="Cardinal Bistro BYOB Start Up"/>
    <s v="Cardinal Bistro will be Contemporary American dinning establishment based in Ventnor, NJ featuring local, seasonal ingredients."/>
    <n v="10000"/>
    <x v="117"/>
    <x v="2"/>
    <x v="0"/>
    <x v="0"/>
    <n v="1465333560"/>
    <n v="1462743308"/>
    <x v="2503"/>
    <d v="2016-06-07T21:06:00"/>
    <n v="29.97976851851854"/>
    <b v="0"/>
    <n v="0"/>
    <n v="0"/>
    <e v="#DIV/0!"/>
    <b v="0"/>
    <s v="food/restaurants"/>
    <x v="7"/>
    <x v="34"/>
  </r>
  <r>
    <n v="2504"/>
    <s v="Halal Restaurant and Internet Cafe"/>
    <s v="Halal Restaurant and Internet Cafe 20 percent of profits will go to building masjids."/>
    <n v="35000"/>
    <x v="117"/>
    <x v="2"/>
    <x v="0"/>
    <x v="0"/>
    <n v="1416014534"/>
    <n v="1413418934"/>
    <x v="2504"/>
    <d v="2014-11-15T01:22:14"/>
    <n v="30.041666666671517"/>
    <b v="0"/>
    <n v="0"/>
    <n v="0"/>
    <e v="#DIV/0!"/>
    <b v="0"/>
    <s v="food/restaurants"/>
    <x v="7"/>
    <x v="34"/>
  </r>
  <r>
    <n v="2505"/>
    <s v="PASTATUTION"/>
    <s v="PASTATUTION- The act or practice of engaging in Pasta Making for money.  _x000a__x000a_Help us get the Arcobaleno Pasta Extruder!"/>
    <n v="7000"/>
    <x v="117"/>
    <x v="2"/>
    <x v="0"/>
    <x v="0"/>
    <n v="1426292416"/>
    <n v="1423704016"/>
    <x v="2505"/>
    <d v="2015-03-14T00:20:16"/>
    <n v="29.958333333335759"/>
    <b v="0"/>
    <n v="0"/>
    <n v="0"/>
    <e v="#DIV/0!"/>
    <b v="0"/>
    <s v="food/restaurants"/>
    <x v="7"/>
    <x v="34"/>
  </r>
  <r>
    <n v="2506"/>
    <s v="Bowlz Cafe, Hull"/>
    <s v="Love cereal as much as we do? Then we need your help! We are opening a worldwide cereal cafe, serving the best in imported cereals!"/>
    <n v="5000"/>
    <x v="134"/>
    <x v="2"/>
    <x v="1"/>
    <x v="1"/>
    <n v="1443906000"/>
    <n v="1441955269"/>
    <x v="2506"/>
    <d v="2015-10-03T21:00:00"/>
    <n v="22.577905092592118"/>
    <b v="0"/>
    <n v="2"/>
    <n v="0.6"/>
    <n v="15"/>
    <b v="0"/>
    <s v="food/restaurants"/>
    <x v="7"/>
    <x v="34"/>
  </r>
  <r>
    <n v="2507"/>
    <s v="Help Cafe Talavera get a New Kitchen!"/>
    <s v="Unique dishes for a unique city!."/>
    <n v="42850"/>
    <x v="117"/>
    <x v="2"/>
    <x v="0"/>
    <x v="0"/>
    <n v="1431308704"/>
    <n v="1428716704"/>
    <x v="2507"/>
    <d v="2015-05-11T01:45:04"/>
    <n v="30"/>
    <b v="0"/>
    <n v="0"/>
    <n v="0"/>
    <e v="#DIV/0!"/>
    <b v="0"/>
    <s v="food/restaurants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x v="117"/>
    <x v="2"/>
    <x v="0"/>
    <x v="0"/>
    <n v="1408056634"/>
    <n v="1405464634"/>
    <x v="2508"/>
    <d v="2014-08-14T22:50:34"/>
    <n v="30"/>
    <b v="0"/>
    <n v="0"/>
    <n v="0"/>
    <e v="#DIV/0!"/>
    <b v="0"/>
    <s v="food/restaurants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x v="325"/>
    <x v="2"/>
    <x v="1"/>
    <x v="1"/>
    <n v="1429554349"/>
    <n v="1424719549"/>
    <x v="2509"/>
    <d v="2015-04-20T18:25:49"/>
    <n v="55.958333333335759"/>
    <b v="0"/>
    <n v="28"/>
    <n v="1.0526315789473684"/>
    <n v="35.714285714285715"/>
    <b v="0"/>
    <s v="food/restaurants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x v="735"/>
    <x v="2"/>
    <x v="0"/>
    <x v="0"/>
    <n v="1431647772"/>
    <n v="1426463772"/>
    <x v="2510"/>
    <d v="2015-05-14T23:56:12"/>
    <n v="60"/>
    <b v="0"/>
    <n v="2"/>
    <n v="0.15"/>
    <n v="37.5"/>
    <b v="0"/>
    <s v="food/restaurants"/>
    <x v="7"/>
    <x v="34"/>
  </r>
  <r>
    <n v="2511"/>
    <s v="loluli's"/>
    <s v="Fresh Fast Food. A bbq ramen bar thats healthy, tasty and made to order right in front of your eyes....... From flame to bowl"/>
    <n v="100000"/>
    <x v="117"/>
    <x v="2"/>
    <x v="1"/>
    <x v="1"/>
    <n v="1454323413"/>
    <n v="1451731413"/>
    <x v="2511"/>
    <d v="2016-02-01T10:43:33"/>
    <n v="30"/>
    <b v="0"/>
    <n v="0"/>
    <n v="0"/>
    <e v="#DIV/0!"/>
    <b v="0"/>
    <s v="food/restaurants"/>
    <x v="7"/>
    <x v="34"/>
  </r>
  <r>
    <n v="2512"/>
    <s v="Somethin' Tasty"/>
    <s v="Somethin' Tasty is a unique coffee, pastry &amp; retail store. We consign from all local sources: pottery, glass &amp; art."/>
    <n v="1150"/>
    <x v="117"/>
    <x v="2"/>
    <x v="0"/>
    <x v="0"/>
    <n v="1418504561"/>
    <n v="1417208561"/>
    <x v="2512"/>
    <d v="2014-12-13T21:02:41"/>
    <n v="15"/>
    <b v="0"/>
    <n v="0"/>
    <n v="0"/>
    <e v="#DIV/0!"/>
    <b v="0"/>
    <s v="food/restaurants"/>
    <x v="7"/>
    <x v="34"/>
  </r>
  <r>
    <n v="2513"/>
    <s v="Yahu Restaurants"/>
    <s v="Wir wollen einen Ort erschaffen an dem man sich wohlfÃ¼hlen kann, ein Ort an dem die Gedanken frei sind und man das Essen genieÃŸen kann."/>
    <n v="180000"/>
    <x v="117"/>
    <x v="2"/>
    <x v="12"/>
    <x v="3"/>
    <n v="1488067789"/>
    <n v="1482883789"/>
    <x v="2513"/>
    <d v="2017-02-26T00:09:49"/>
    <n v="60"/>
    <b v="0"/>
    <n v="0"/>
    <n v="0"/>
    <e v="#DIV/0!"/>
    <b v="0"/>
    <s v="food/restaurants"/>
    <x v="7"/>
    <x v="34"/>
  </r>
  <r>
    <n v="2514"/>
    <s v="Lunch For Tots"/>
    <s v="My little cafe has been challenged to provide healthy, fun lunches to kids at a Montessori School. Local/organic as much as possible."/>
    <n v="12000"/>
    <x v="852"/>
    <x v="2"/>
    <x v="0"/>
    <x v="0"/>
    <n v="1408526477"/>
    <n v="1407057677"/>
    <x v="2514"/>
    <d v="2014-08-20T09:21:17"/>
    <n v="17"/>
    <b v="0"/>
    <n v="4"/>
    <n v="1.7500000000000002"/>
    <n v="52.5"/>
    <b v="0"/>
    <s v="food/restaurants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x v="1727"/>
    <x v="2"/>
    <x v="0"/>
    <x v="0"/>
    <n v="1424635753"/>
    <n v="1422043753"/>
    <x v="2515"/>
    <d v="2015-02-22T20:09:13"/>
    <n v="30"/>
    <b v="0"/>
    <n v="12"/>
    <n v="18.600000000000001"/>
    <n v="77.5"/>
    <b v="0"/>
    <s v="food/restaurants"/>
    <x v="7"/>
    <x v="34"/>
  </r>
  <r>
    <n v="2516"/>
    <s v="Morning Glory"/>
    <s v="Hi, everyone my name is Alex, and i want to create not just a cafe spot, but a place that gives everyone a nice warm homey feeling."/>
    <n v="22000"/>
    <x v="117"/>
    <x v="2"/>
    <x v="0"/>
    <x v="0"/>
    <n v="1417279252"/>
    <n v="1414683652"/>
    <x v="2516"/>
    <d v="2014-11-29T16:40:52"/>
    <n v="30.041666666671517"/>
    <b v="0"/>
    <n v="0"/>
    <n v="0"/>
    <e v="#DIV/0!"/>
    <b v="0"/>
    <s v="food/restaurants"/>
    <x v="7"/>
    <x v="34"/>
  </r>
  <r>
    <n v="2517"/>
    <s v="The Canteen"/>
    <s v="KICK START US! Chef-driven dining experience offering a multi-course tasteful and playful menu that hems in familiar seasonal comfort."/>
    <n v="18000"/>
    <x v="1728"/>
    <x v="2"/>
    <x v="5"/>
    <x v="5"/>
    <n v="1426788930"/>
    <n v="1424200530"/>
    <x v="2517"/>
    <d v="2015-03-19T18:15:30"/>
    <n v="29.958333333328483"/>
    <b v="0"/>
    <n v="33"/>
    <n v="9.8166666666666664"/>
    <n v="53.545454545454547"/>
    <b v="0"/>
    <s v="food/restaurants"/>
    <x v="7"/>
    <x v="34"/>
  </r>
  <r>
    <n v="2518"/>
    <s v="Southern California's Backroad Eateries"/>
    <s v="I am traveling the backroads of Southern California, to discover the best out-of-the-way eateries the area has to offer"/>
    <n v="5000"/>
    <x v="117"/>
    <x v="2"/>
    <x v="0"/>
    <x v="0"/>
    <n v="1415899228"/>
    <n v="1413303628"/>
    <x v="2518"/>
    <d v="2014-11-13T17:20:28"/>
    <n v="30.041666666664241"/>
    <b v="0"/>
    <n v="0"/>
    <n v="0"/>
    <e v="#DIV/0!"/>
    <b v="0"/>
    <s v="food/restaurants"/>
    <x v="7"/>
    <x v="34"/>
  </r>
  <r>
    <n v="2519"/>
    <s v="Kelli's Kitchen"/>
    <s v="Better than your mom's, better than Cracker Barrel, only at Kelli's Kitchen (all from scratch)."/>
    <n v="150000"/>
    <x v="654"/>
    <x v="2"/>
    <x v="0"/>
    <x v="0"/>
    <n v="1405741404"/>
    <n v="1403149404"/>
    <x v="2519"/>
    <d v="2014-07-19T03:43:24"/>
    <n v="30"/>
    <b v="0"/>
    <n v="4"/>
    <n v="4.3333333333333335E-2"/>
    <n v="16.25"/>
    <b v="0"/>
    <s v="food/restaurants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x v="117"/>
    <x v="2"/>
    <x v="0"/>
    <x v="0"/>
    <n v="1476559260"/>
    <n v="1472567085"/>
    <x v="2520"/>
    <d v="2016-10-15T19:21:00"/>
    <n v="46.205729166656965"/>
    <b v="0"/>
    <n v="0"/>
    <n v="0"/>
    <e v="#DIV/0!"/>
    <b v="0"/>
    <s v="food/restaurants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x v="1729"/>
    <x v="0"/>
    <x v="0"/>
    <x v="0"/>
    <n v="1444778021"/>
    <n v="1442963621"/>
    <x v="2521"/>
    <d v="2015-10-13T23:13:41"/>
    <n v="21"/>
    <b v="0"/>
    <n v="132"/>
    <n v="109.48792"/>
    <n v="103.68174242424243"/>
    <b v="1"/>
    <s v="music/classical music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x v="97"/>
    <x v="0"/>
    <x v="0"/>
    <x v="0"/>
    <n v="1461336720"/>
    <n v="1459431960"/>
    <x v="2522"/>
    <d v="2016-04-22T14:52:00"/>
    <n v="22.045833333329938"/>
    <b v="0"/>
    <n v="27"/>
    <n v="100"/>
    <n v="185.18518518518519"/>
    <b v="1"/>
    <s v="music/classical music"/>
    <x v="4"/>
    <x v="35"/>
  </r>
  <r>
    <n v="2523"/>
    <s v="Pater Noster Project"/>
    <s v="PATER NOSTER (2003) by Thomas Oboe Lee, scored for baritone solo and string quartet.  Hauntingly beautiful, yet never performed."/>
    <n v="900"/>
    <x v="1730"/>
    <x v="0"/>
    <x v="0"/>
    <x v="0"/>
    <n v="1416270292"/>
    <n v="1413674692"/>
    <x v="2523"/>
    <d v="2014-11-18T00:24:52"/>
    <n v="30.041666666671517"/>
    <b v="0"/>
    <n v="26"/>
    <n v="156.44444444444446"/>
    <n v="54.153846153846153"/>
    <b v="1"/>
    <s v="music/classical music"/>
    <x v="4"/>
    <x v="35"/>
  </r>
  <r>
    <n v="2524"/>
    <s v="Les Bostonades' First CD"/>
    <s v="We're bringing some of our favorite music from the past 10 years to disc for the first time ever."/>
    <n v="7500"/>
    <x v="1731"/>
    <x v="0"/>
    <x v="0"/>
    <x v="0"/>
    <n v="1419136200"/>
    <n v="1416338557"/>
    <x v="2524"/>
    <d v="2014-12-21T04:30:00"/>
    <n v="32.380127314812853"/>
    <b v="0"/>
    <n v="43"/>
    <n v="101.6"/>
    <n v="177.2093023255814"/>
    <b v="1"/>
    <s v="music/classical music"/>
    <x v="4"/>
    <x v="35"/>
  </r>
  <r>
    <n v="2525"/>
    <s v="Jenny &amp; Rossâ”‚To Sing in Germany"/>
    <s v="Husband and wife operatic team specializing in German opera. Fundraising for an audition tour of Germany."/>
    <n v="8000"/>
    <x v="1732"/>
    <x v="0"/>
    <x v="0"/>
    <x v="0"/>
    <n v="1340914571"/>
    <n v="1338322571"/>
    <x v="2525"/>
    <d v="2012-06-28T20:16:11"/>
    <n v="30"/>
    <b v="0"/>
    <n v="80"/>
    <n v="100.325"/>
    <n v="100.325"/>
    <b v="1"/>
    <s v="music/classical music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x v="1733"/>
    <x v="0"/>
    <x v="0"/>
    <x v="0"/>
    <n v="1418014740"/>
    <n v="1415585474"/>
    <x v="2526"/>
    <d v="2014-12-08T04:59:00"/>
    <n v="28.116504629630072"/>
    <b v="0"/>
    <n v="33"/>
    <n v="112.94999999999999"/>
    <n v="136.90909090909091"/>
    <b v="1"/>
    <s v="music/classical music"/>
    <x v="4"/>
    <x v="35"/>
  </r>
  <r>
    <n v="2527"/>
    <s v="Britten in Song: A Centennial Celebration"/>
    <s v="Five Programs of Benjamin Britten's vocal works featuring over 20 extraordinary vocalists and pianists."/>
    <n v="4000"/>
    <x v="1734"/>
    <x v="0"/>
    <x v="0"/>
    <x v="0"/>
    <n v="1382068740"/>
    <n v="1380477691"/>
    <x v="2527"/>
    <d v="2013-10-18T03:59:00"/>
    <n v="18.414918981485243"/>
    <b v="0"/>
    <n v="71"/>
    <n v="102.125"/>
    <n v="57.535211267605632"/>
    <b v="1"/>
    <s v="music/classical music"/>
    <x v="4"/>
    <x v="35"/>
  </r>
  <r>
    <n v="2528"/>
    <s v="Three Voices"/>
    <s v="I've been offered a contract with HatHut to record Feldman's 'Three Voices', which would be my first solo disc. I need your help!"/>
    <n v="4000"/>
    <x v="1735"/>
    <x v="0"/>
    <x v="1"/>
    <x v="1"/>
    <n v="1440068400"/>
    <n v="1438459303"/>
    <x v="2528"/>
    <d v="2015-08-20T11:00:00"/>
    <n v="18.623807870360906"/>
    <b v="0"/>
    <n v="81"/>
    <n v="107.24974999999999"/>
    <n v="52.962839506172834"/>
    <b v="1"/>
    <s v="music/classical music"/>
    <x v="4"/>
    <x v="35"/>
  </r>
  <r>
    <n v="2529"/>
    <s v="UrbanArias is DC's Contemporary Opera Company"/>
    <s v="Opera. Short. New."/>
    <n v="6000"/>
    <x v="1736"/>
    <x v="0"/>
    <x v="0"/>
    <x v="0"/>
    <n v="1332636975"/>
    <n v="1328752575"/>
    <x v="2529"/>
    <d v="2012-03-25T00:56:15"/>
    <n v="44.958333333335759"/>
    <b v="0"/>
    <n v="76"/>
    <n v="104.28333333333333"/>
    <n v="82.328947368421055"/>
    <b v="1"/>
    <s v="music/classical music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x v="1737"/>
    <x v="0"/>
    <x v="0"/>
    <x v="0"/>
    <n v="1429505400"/>
    <n v="1426711505"/>
    <x v="2530"/>
    <d v="2015-04-20T04:50:00"/>
    <n v="32.336747685185401"/>
    <b v="0"/>
    <n v="48"/>
    <n v="100"/>
    <n v="135.41666666666666"/>
    <b v="1"/>
    <s v="music/classical music"/>
    <x v="4"/>
    <x v="35"/>
  </r>
  <r>
    <n v="2531"/>
    <s v="Modern Chamber Music"/>
    <s v="The first CD of chamber music composed by John Leupold to be released on PARMA records. The album features solo, duets, and a quartet."/>
    <n v="4500"/>
    <x v="1733"/>
    <x v="0"/>
    <x v="0"/>
    <x v="0"/>
    <n v="1439611140"/>
    <n v="1437668354"/>
    <x v="2531"/>
    <d v="2015-08-15T03:59:00"/>
    <n v="22.485949074078235"/>
    <b v="0"/>
    <n v="61"/>
    <n v="100.4"/>
    <n v="74.06557377049181"/>
    <b v="1"/>
    <s v="music/classical music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x v="1738"/>
    <x v="0"/>
    <x v="0"/>
    <x v="0"/>
    <n v="1345148566"/>
    <n v="1342556566"/>
    <x v="2532"/>
    <d v="2012-08-16T20:22:46"/>
    <n v="30"/>
    <b v="0"/>
    <n v="60"/>
    <n v="126.125"/>
    <n v="84.083333333333329"/>
    <b v="1"/>
    <s v="music/classical music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x v="1739"/>
    <x v="0"/>
    <x v="0"/>
    <x v="0"/>
    <n v="1362160868"/>
    <n v="1359568911"/>
    <x v="2533"/>
    <d v="2013-03-01T18:01:08"/>
    <n v="29.99950231481489"/>
    <b v="0"/>
    <n v="136"/>
    <n v="110.66666666666667"/>
    <n v="61.029411764705884"/>
    <b v="1"/>
    <s v="music/classical music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x v="1740"/>
    <x v="0"/>
    <x v="0"/>
    <x v="0"/>
    <n v="1262325600"/>
    <n v="1257871712"/>
    <x v="2534"/>
    <d v="2010-01-01T06:00:00"/>
    <n v="51.549629629625997"/>
    <b v="0"/>
    <n v="14"/>
    <n v="105"/>
    <n v="150"/>
    <b v="1"/>
    <s v="music/classical music"/>
    <x v="4"/>
    <x v="35"/>
  </r>
  <r>
    <n v="2535"/>
    <s v="Mark Hayes Requiem Recording"/>
    <s v="Mark Hayes: Requiem Recording"/>
    <n v="20000"/>
    <x v="1741"/>
    <x v="0"/>
    <x v="0"/>
    <x v="0"/>
    <n v="1417463945"/>
    <n v="1414781945"/>
    <x v="2535"/>
    <d v="2014-12-01T19:59:05"/>
    <n v="31.041666666664241"/>
    <b v="0"/>
    <n v="78"/>
    <n v="103.77499999999999"/>
    <n v="266.08974358974359"/>
    <b v="1"/>
    <s v="music/classical music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x v="792"/>
    <x v="0"/>
    <x v="0"/>
    <x v="0"/>
    <n v="1375151566"/>
    <n v="1373337166"/>
    <x v="2536"/>
    <d v="2013-07-30T02:32:46"/>
    <n v="21"/>
    <b v="0"/>
    <n v="4"/>
    <n v="115.99999999999999"/>
    <n v="7.25"/>
    <b v="1"/>
    <s v="music/classical music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x v="1742"/>
    <x v="0"/>
    <x v="0"/>
    <x v="0"/>
    <n v="1312212855"/>
    <n v="1307028855"/>
    <x v="2537"/>
    <d v="2011-08-01T15:34:15"/>
    <n v="60"/>
    <b v="0"/>
    <n v="11"/>
    <n v="110.00000000000001"/>
    <n v="100"/>
    <b v="1"/>
    <s v="music/classical music"/>
    <x v="4"/>
    <x v="35"/>
  </r>
  <r>
    <n v="2538"/>
    <s v="Me, Myself and Albinoni"/>
    <s v="I will record 2 of Tomaso Albinoni's concertos for 2 oboes playing both parts myself."/>
    <n v="18000"/>
    <x v="1743"/>
    <x v="0"/>
    <x v="0"/>
    <x v="0"/>
    <n v="1361681940"/>
    <n v="1359029661"/>
    <x v="2538"/>
    <d v="2013-02-24T04:59:00"/>
    <n v="30.697673611110076"/>
    <b v="0"/>
    <n v="185"/>
    <n v="113.01761111111111"/>
    <n v="109.96308108108107"/>
    <b v="1"/>
    <s v="music/classical music"/>
    <x v="4"/>
    <x v="35"/>
  </r>
  <r>
    <n v="2539"/>
    <s v="The Flying Gambas"/>
    <s v="Help ABS Academy musicians get their cellos, gambas, &amp; contrabasses to San Francisco by supporting their instruments' travel."/>
    <n v="10000"/>
    <x v="1744"/>
    <x v="0"/>
    <x v="0"/>
    <x v="0"/>
    <n v="1422913152"/>
    <n v="1417729152"/>
    <x v="2539"/>
    <d v="2015-02-02T21:39:12"/>
    <n v="60"/>
    <b v="0"/>
    <n v="59"/>
    <n v="100.25"/>
    <n v="169.91525423728814"/>
    <b v="1"/>
    <s v="music/classical music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x v="1745"/>
    <x v="0"/>
    <x v="0"/>
    <x v="0"/>
    <n v="1319904721"/>
    <n v="1314720721"/>
    <x v="2540"/>
    <d v="2011-10-29T16:12:01"/>
    <n v="60"/>
    <b v="0"/>
    <n v="27"/>
    <n v="103.4"/>
    <n v="95.740740740740748"/>
    <b v="1"/>
    <s v="music/classical music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x v="1746"/>
    <x v="0"/>
    <x v="1"/>
    <x v="1"/>
    <n v="1380192418"/>
    <n v="1375008418"/>
    <x v="2541"/>
    <d v="2013-09-26T10:46:58"/>
    <n v="60"/>
    <b v="0"/>
    <n v="63"/>
    <n v="107.02857142857142"/>
    <n v="59.460317460317462"/>
    <b v="1"/>
    <s v="music/classical music"/>
    <x v="4"/>
    <x v="35"/>
  </r>
  <r>
    <n v="2542"/>
    <s v="Classical Music by Marquita"/>
    <s v="Marquita Renee Ntim records her first Classical Album, complete with her playing the viola, cello and singing opera."/>
    <n v="700"/>
    <x v="1747"/>
    <x v="0"/>
    <x v="0"/>
    <x v="0"/>
    <n v="1380599940"/>
    <n v="1377252857"/>
    <x v="2542"/>
    <d v="2013-10-01T03:59:00"/>
    <n v="38.73938657407416"/>
    <b v="0"/>
    <n v="13"/>
    <n v="103.57142857142858"/>
    <n v="55.769230769230766"/>
    <b v="1"/>
    <s v="music/classical music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x v="1748"/>
    <x v="0"/>
    <x v="0"/>
    <x v="0"/>
    <n v="1293937200"/>
    <n v="1291257298"/>
    <x v="2543"/>
    <d v="2011-01-02T03:00:00"/>
    <n v="31.017384259263054"/>
    <b v="0"/>
    <n v="13"/>
    <n v="156.4"/>
    <n v="30.076923076923077"/>
    <b v="1"/>
    <s v="music/classical music"/>
    <x v="4"/>
    <x v="35"/>
  </r>
  <r>
    <n v="2544"/>
    <s v="Singing City Children's Choir"/>
    <s v="Bringing choral music and performance opportunities to under-served youth in West Philadelphia"/>
    <n v="5000"/>
    <x v="1749"/>
    <x v="0"/>
    <x v="0"/>
    <x v="0"/>
    <n v="1341750569"/>
    <n v="1339158569"/>
    <x v="2544"/>
    <d v="2012-07-08T12:29:29"/>
    <n v="30"/>
    <b v="0"/>
    <n v="57"/>
    <n v="100.82"/>
    <n v="88.438596491228068"/>
    <b v="1"/>
    <s v="music/classical music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x v="1750"/>
    <x v="0"/>
    <x v="0"/>
    <x v="0"/>
    <n v="1424997000"/>
    <n v="1421983138"/>
    <x v="2545"/>
    <d v="2015-02-27T00:30:00"/>
    <n v="34.882662037038244"/>
    <b v="0"/>
    <n v="61"/>
    <n v="195.3"/>
    <n v="64.032786885245898"/>
    <b v="1"/>
    <s v="music/classical music"/>
    <x v="4"/>
    <x v="35"/>
  </r>
  <r>
    <n v="2546"/>
    <s v="Cor Cantiamo's First Commercially Released Recording"/>
    <s v="We want to release an album of choral music by acclaimed Finnish composer Jaakko MÃ¤ntyjÃ¤rvi in 2014"/>
    <n v="3500"/>
    <x v="1751"/>
    <x v="0"/>
    <x v="0"/>
    <x v="0"/>
    <n v="1380949200"/>
    <n v="1378586179"/>
    <x v="2546"/>
    <d v="2013-10-05T05:00:00"/>
    <n v="27.349780092597939"/>
    <b v="0"/>
    <n v="65"/>
    <n v="111.71428571428572"/>
    <n v="60.153846153846153"/>
    <b v="1"/>
    <s v="music/classical music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x v="1752"/>
    <x v="0"/>
    <x v="0"/>
    <x v="0"/>
    <n v="1333560803"/>
    <n v="1330972403"/>
    <x v="2547"/>
    <d v="2012-04-04T17:33:23"/>
    <n v="29.958333333335759"/>
    <b v="0"/>
    <n v="134"/>
    <n v="119.85454545454546"/>
    <n v="49.194029850746269"/>
    <b v="1"/>
    <s v="music/classical music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x v="1753"/>
    <x v="0"/>
    <x v="6"/>
    <x v="3"/>
    <n v="1475209620"/>
    <n v="1473087637"/>
    <x v="2548"/>
    <d v="2016-09-30T04:27:00"/>
    <n v="24.559988425920892"/>
    <b v="0"/>
    <n v="37"/>
    <n v="101.85"/>
    <n v="165.16216216216216"/>
    <b v="1"/>
    <s v="music/classical music"/>
    <x v="4"/>
    <x v="35"/>
  </r>
  <r>
    <n v="2549"/>
    <s v="The Miller's Wife, a new opera"/>
    <s v="A new opera in English by Mike Christie to be premiÃ¨red at the Arcola Theatre, London UK from 14th-17th August 2013."/>
    <n v="1570"/>
    <x v="1516"/>
    <x v="0"/>
    <x v="1"/>
    <x v="1"/>
    <n v="1370019600"/>
    <n v="1366999870"/>
    <x v="2549"/>
    <d v="2013-05-31T17:00:00"/>
    <n v="34.950578703705105"/>
    <b v="0"/>
    <n v="37"/>
    <n v="102.80254777070064"/>
    <n v="43.621621621621621"/>
    <b v="1"/>
    <s v="music/classical music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x v="1754"/>
    <x v="0"/>
    <x v="0"/>
    <x v="0"/>
    <n v="1444276740"/>
    <n v="1439392406"/>
    <x v="2550"/>
    <d v="2015-10-08T03:59:00"/>
    <n v="56.531643518523197"/>
    <b v="0"/>
    <n v="150"/>
    <n v="100.84615384615385"/>
    <n v="43.7"/>
    <b v="1"/>
    <s v="music/classical music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x v="1755"/>
    <x v="0"/>
    <x v="0"/>
    <x v="0"/>
    <n v="1332362880"/>
    <n v="1329890585"/>
    <x v="2551"/>
    <d v="2012-03-21T20:48:00"/>
    <n v="28.614525462966412"/>
    <b v="0"/>
    <n v="56"/>
    <n v="102.73469387755102"/>
    <n v="67.419642857142861"/>
    <b v="1"/>
    <s v="music/classical music"/>
    <x v="4"/>
    <x v="35"/>
  </r>
  <r>
    <n v="2552"/>
    <s v="DAVID, The Oratorio"/>
    <s v="World Premiere of a new oratorio with chorus, soloists, and orchestra, based on the Old Testament king and prophet, DAVID"/>
    <n v="3000"/>
    <x v="1756"/>
    <x v="0"/>
    <x v="0"/>
    <x v="0"/>
    <n v="1488741981"/>
    <n v="1486149981"/>
    <x v="2552"/>
    <d v="2017-03-05T19:26:21"/>
    <n v="30"/>
    <b v="0"/>
    <n v="18"/>
    <n v="106.5"/>
    <n v="177.5"/>
    <b v="1"/>
    <s v="music/classical music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x v="1757"/>
    <x v="0"/>
    <x v="0"/>
    <x v="0"/>
    <n v="1348202807"/>
    <n v="1343018807"/>
    <x v="2553"/>
    <d v="2012-09-21T04:46:47"/>
    <n v="60"/>
    <b v="0"/>
    <n v="60"/>
    <n v="155.53333333333333"/>
    <n v="38.883333333333333"/>
    <b v="1"/>
    <s v="music/classical music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x v="1758"/>
    <x v="0"/>
    <x v="0"/>
    <x v="0"/>
    <n v="1433131140"/>
    <n v="1430445163"/>
    <x v="2554"/>
    <d v="2015-06-01T03:59:00"/>
    <n v="31.087696759263054"/>
    <b v="0"/>
    <n v="67"/>
    <n v="122.8"/>
    <n v="54.985074626865675"/>
    <b v="1"/>
    <s v="music/classical music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x v="1759"/>
    <x v="0"/>
    <x v="0"/>
    <x v="0"/>
    <n v="1338219793"/>
    <n v="1335541393"/>
    <x v="2555"/>
    <d v="2012-05-28T15:43:13"/>
    <n v="31"/>
    <b v="0"/>
    <n v="35"/>
    <n v="107.35"/>
    <n v="61.342857142857142"/>
    <b v="1"/>
    <s v="music/classical music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x v="1760"/>
    <x v="0"/>
    <x v="0"/>
    <x v="0"/>
    <n v="1356392857"/>
    <n v="1352504857"/>
    <x v="2556"/>
    <d v="2012-12-24T23:47:37"/>
    <n v="45"/>
    <b v="0"/>
    <n v="34"/>
    <n v="105.50335570469798"/>
    <n v="23.117647058823529"/>
    <b v="1"/>
    <s v="music/classical music"/>
    <x v="4"/>
    <x v="35"/>
  </r>
  <r>
    <n v="2557"/>
    <s v="European Tour"/>
    <s v="Raising money for our concert tour of Switzerland and Germany in June/July 2014"/>
    <n v="900"/>
    <x v="1761"/>
    <x v="0"/>
    <x v="1"/>
    <x v="1"/>
    <n v="1400176386"/>
    <n v="1397584386"/>
    <x v="2557"/>
    <d v="2014-05-15T17:53:06"/>
    <n v="30"/>
    <b v="0"/>
    <n v="36"/>
    <n v="118.44444444444444"/>
    <n v="29.611111111111111"/>
    <b v="1"/>
    <s v="music/classical music"/>
    <x v="4"/>
    <x v="35"/>
  </r>
  <r>
    <n v="2558"/>
    <s v="Hopkins Sinfonia 2015 Season"/>
    <s v="The Hopkins Sinfonia is looking for your support to run our 2015 Season made up of five concerts."/>
    <n v="1250"/>
    <x v="1762"/>
    <x v="0"/>
    <x v="2"/>
    <x v="2"/>
    <n v="1430488740"/>
    <n v="1427747906"/>
    <x v="2558"/>
    <d v="2015-05-01T13:59:00"/>
    <n v="31.722615740734909"/>
    <b v="0"/>
    <n v="18"/>
    <n v="108.88"/>
    <n v="75.611111111111114"/>
    <b v="1"/>
    <s v="music/classical music"/>
    <x v="4"/>
    <x v="35"/>
  </r>
  <r>
    <n v="2559"/>
    <s v="India Meets String Quartet"/>
    <s v="A concert of new music by four composers who have lived in India and been inspired by its music, with the Momenta String Quartet"/>
    <n v="800"/>
    <x v="1763"/>
    <x v="0"/>
    <x v="0"/>
    <x v="0"/>
    <n v="1321385820"/>
    <n v="1318539484"/>
    <x v="2559"/>
    <d v="2011-11-15T19:37:00"/>
    <n v="32.943703703705978"/>
    <b v="0"/>
    <n v="25"/>
    <n v="111.25"/>
    <n v="35.6"/>
    <b v="1"/>
    <s v="music/classical music"/>
    <x v="4"/>
    <x v="35"/>
  </r>
  <r>
    <n v="2560"/>
    <s v="Courting Rites of Cranes CD recording"/>
    <s v="New CD of favourite chamber music by Welsh composer Michael Parkin featuring debut recordings by outstanding young musicians."/>
    <n v="3000"/>
    <x v="1764"/>
    <x v="0"/>
    <x v="1"/>
    <x v="1"/>
    <n v="1425682174"/>
    <n v="1423090174"/>
    <x v="2560"/>
    <d v="2015-03-06T22:49:34"/>
    <n v="30"/>
    <b v="0"/>
    <n v="21"/>
    <n v="100.1"/>
    <n v="143"/>
    <b v="1"/>
    <s v="music/classical music"/>
    <x v="4"/>
    <x v="35"/>
  </r>
  <r>
    <n v="2561"/>
    <s v="Project Bearnaise Trucks (Canceled)"/>
    <s v="Ever had chicken fingers smothered in bearnaise sauce, resting on a bed of your favorite rice? We need these meals on wheels."/>
    <n v="100000"/>
    <x v="117"/>
    <x v="1"/>
    <x v="5"/>
    <x v="5"/>
    <n v="1444740089"/>
    <n v="1442148089"/>
    <x v="2561"/>
    <d v="2015-10-13T12:41:29"/>
    <n v="30"/>
    <b v="0"/>
    <n v="0"/>
    <n v="0"/>
    <e v="#DIV/0!"/>
    <b v="0"/>
    <s v="food/food trucks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x v="735"/>
    <x v="1"/>
    <x v="12"/>
    <x v="3"/>
    <n v="1476189339"/>
    <n v="1471005339"/>
    <x v="2562"/>
    <d v="2016-10-11T12:35:39"/>
    <n v="60"/>
    <b v="0"/>
    <n v="3"/>
    <n v="0.75"/>
    <n v="25"/>
    <b v="0"/>
    <s v="food/food trucks"/>
    <x v="7"/>
    <x v="19"/>
  </r>
  <r>
    <n v="2563"/>
    <s v="Phoenix Pearl Boba Tea Truck (Canceled)"/>
    <s v="Michigan based bubble tea and specialty ice cream food truck"/>
    <n v="20000"/>
    <x v="117"/>
    <x v="1"/>
    <x v="0"/>
    <x v="0"/>
    <n v="1438226451"/>
    <n v="1433042451"/>
    <x v="2563"/>
    <d v="2015-07-30T03:20:51"/>
    <n v="60"/>
    <b v="0"/>
    <n v="0"/>
    <n v="0"/>
    <e v="#DIV/0!"/>
    <b v="0"/>
    <s v="food/food trucks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x v="117"/>
    <x v="1"/>
    <x v="5"/>
    <x v="5"/>
    <n v="1406854699"/>
    <n v="1404262699"/>
    <x v="2564"/>
    <d v="2014-08-01T00:58:19"/>
    <n v="30"/>
    <b v="0"/>
    <n v="0"/>
    <n v="0"/>
    <e v="#DIV/0!"/>
    <b v="0"/>
    <s v="food/food trucks"/>
    <x v="7"/>
    <x v="19"/>
  </r>
  <r>
    <n v="2565"/>
    <s v="The Sketchy Pelican (Canceled)"/>
    <s v="The Sketchy Pelican. Is my vision to bring raw, honest, soulful, creative, thoght provoking cuisine to food truck form"/>
    <n v="10000"/>
    <x v="173"/>
    <x v="1"/>
    <x v="0"/>
    <x v="0"/>
    <n v="1462827000"/>
    <n v="1457710589"/>
    <x v="2565"/>
    <d v="2016-05-09T20:50:00"/>
    <n v="59.217719907406718"/>
    <b v="0"/>
    <n v="1"/>
    <n v="1"/>
    <n v="100"/>
    <b v="0"/>
    <s v="food/food trucks"/>
    <x v="7"/>
    <x v="19"/>
  </r>
  <r>
    <n v="2566"/>
    <s v="Mamma B's Pizza Get's Rolling (Canceled)"/>
    <s v="You can skip the hotdog cart and enjoy fresh, hot, delicious, handmade pizza when Mamma B's takes her show on the road!"/>
    <n v="35000"/>
    <x v="117"/>
    <x v="1"/>
    <x v="0"/>
    <x v="0"/>
    <n v="1408663948"/>
    <n v="1406071948"/>
    <x v="2566"/>
    <d v="2014-08-21T23:32:28"/>
    <n v="30"/>
    <b v="0"/>
    <n v="0"/>
    <n v="0"/>
    <e v="#DIV/0!"/>
    <b v="0"/>
    <s v="food/food trucks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x v="678"/>
    <x v="1"/>
    <x v="0"/>
    <x v="0"/>
    <n v="1429823138"/>
    <n v="1427231138"/>
    <x v="2567"/>
    <d v="2015-04-23T21:05:38"/>
    <n v="30"/>
    <b v="0"/>
    <n v="2"/>
    <n v="0.26666666666666666"/>
    <n v="60"/>
    <b v="0"/>
    <s v="food/food trucks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x v="155"/>
    <x v="1"/>
    <x v="1"/>
    <x v="1"/>
    <n v="1472745594"/>
    <n v="1470153594"/>
    <x v="2568"/>
    <d v="2016-09-01T15:59:54"/>
    <n v="30"/>
    <b v="0"/>
    <n v="1"/>
    <n v="0.5"/>
    <n v="50"/>
    <b v="0"/>
    <s v="food/food trucks"/>
    <x v="7"/>
    <x v="19"/>
  </r>
  <r>
    <n v="2569"/>
    <s v="Rochester Needs a Dessert Food Truck (Canceled)"/>
    <s v="With your help, I would be able to get a truck and start the process of getting it ready for the 2016 season."/>
    <n v="6500"/>
    <x v="1011"/>
    <x v="1"/>
    <x v="0"/>
    <x v="0"/>
    <n v="1442457112"/>
    <n v="1439865112"/>
    <x v="2569"/>
    <d v="2015-09-17T02:31:52"/>
    <n v="30"/>
    <b v="0"/>
    <n v="2"/>
    <n v="2.2307692307692308"/>
    <n v="72.5"/>
    <b v="0"/>
    <s v="food/food trucks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x v="1765"/>
    <x v="1"/>
    <x v="0"/>
    <x v="0"/>
    <n v="1486590035"/>
    <n v="1483998035"/>
    <x v="2570"/>
    <d v="2017-02-08T21:40:35"/>
    <n v="30"/>
    <b v="0"/>
    <n v="2"/>
    <n v="0.84285714285714297"/>
    <n v="29.5"/>
    <b v="0"/>
    <s v="food/food trucks"/>
    <x v="7"/>
    <x v="19"/>
  </r>
  <r>
    <n v="2571"/>
    <s v="Coco Bowls (Canceled)"/>
    <s v="Perth locals who dream of opening a health food van, and serving treats that not only taste amazing but also benefit your body."/>
    <n v="100000"/>
    <x v="156"/>
    <x v="1"/>
    <x v="2"/>
    <x v="2"/>
    <n v="1463645521"/>
    <n v="1458461521"/>
    <x v="2571"/>
    <d v="2016-05-19T08:12:01"/>
    <n v="60"/>
    <b v="0"/>
    <n v="4"/>
    <n v="0.25"/>
    <n v="62.5"/>
    <b v="0"/>
    <s v="food/food trucks"/>
    <x v="7"/>
    <x v="19"/>
  </r>
  <r>
    <n v="2572"/>
    <s v="A Dream of Naughty Nachos (Canceled)"/>
    <s v="Mesquite smoked brisket nachos, food truck style, with homemade salsa to make your taste buds dance."/>
    <n v="30000"/>
    <x v="117"/>
    <x v="1"/>
    <x v="0"/>
    <x v="0"/>
    <n v="1428893517"/>
    <n v="1426301517"/>
    <x v="2572"/>
    <d v="2015-04-13T02:51:57"/>
    <n v="30"/>
    <b v="0"/>
    <n v="0"/>
    <n v="0"/>
    <e v="#DIV/0!"/>
    <b v="0"/>
    <s v="food/food trucks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x v="117"/>
    <x v="1"/>
    <x v="0"/>
    <x v="0"/>
    <n v="1408803149"/>
    <n v="1404915149"/>
    <x v="2573"/>
    <d v="2014-08-23T14:12:29"/>
    <n v="45"/>
    <b v="0"/>
    <n v="0"/>
    <n v="0"/>
    <e v="#DIV/0!"/>
    <b v="0"/>
    <s v="food/food trucks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x v="117"/>
    <x v="1"/>
    <x v="0"/>
    <x v="0"/>
    <n v="1463600945"/>
    <n v="1461786545"/>
    <x v="2574"/>
    <d v="2016-05-18T19:49:05"/>
    <n v="21"/>
    <b v="0"/>
    <n v="0"/>
    <n v="0"/>
    <e v="#DIV/0!"/>
    <b v="0"/>
    <s v="food/food trucks"/>
    <x v="7"/>
    <x v="19"/>
  </r>
  <r>
    <n v="2575"/>
    <s v="Vdub dogs (Canceled)"/>
    <s v="Hello everyone, Iv'e decided to put my love for old Volkswagen buses and my love for cooking together! Support vdub dogs hot dog bus!"/>
    <n v="85000"/>
    <x v="117"/>
    <x v="1"/>
    <x v="0"/>
    <x v="0"/>
    <n v="1421030194"/>
    <n v="1418438194"/>
    <x v="2575"/>
    <d v="2015-01-12T02:36:34"/>
    <n v="30"/>
    <b v="0"/>
    <n v="0"/>
    <n v="0"/>
    <e v="#DIV/0!"/>
    <b v="0"/>
    <s v="food/food trucks"/>
    <x v="7"/>
    <x v="19"/>
  </r>
  <r>
    <n v="2576"/>
    <s v="2 Go Fast Food (Canceled)"/>
    <s v="A New Twist with an American and Philippine fast food Mobile Trailer."/>
    <n v="10000"/>
    <x v="117"/>
    <x v="1"/>
    <x v="0"/>
    <x v="0"/>
    <n v="1428707647"/>
    <n v="1424823247"/>
    <x v="2576"/>
    <d v="2015-04-10T23:14:07"/>
    <n v="44.958333333328483"/>
    <b v="0"/>
    <n v="0"/>
    <n v="0"/>
    <e v="#DIV/0!"/>
    <b v="0"/>
    <s v="food/food trucks"/>
    <x v="7"/>
    <x v="19"/>
  </r>
  <r>
    <n v="2577"/>
    <s v="Fruity Cakes (Canceled)"/>
    <s v="This is not your average cake, it's fruit with yogurt fruit dip icing and fruit toppings! Great for events, parties, weddings and more!"/>
    <n v="15000"/>
    <x v="117"/>
    <x v="1"/>
    <x v="0"/>
    <x v="0"/>
    <n v="1407181297"/>
    <n v="1405021297"/>
    <x v="2577"/>
    <d v="2014-08-04T19:41:37"/>
    <n v="25"/>
    <b v="0"/>
    <n v="0"/>
    <n v="0"/>
    <e v="#DIV/0!"/>
    <b v="0"/>
    <s v="food/food trucks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x v="117"/>
    <x v="1"/>
    <x v="0"/>
    <x v="0"/>
    <n v="1444410000"/>
    <n v="1440203579"/>
    <x v="2578"/>
    <d v="2015-10-09T17:00:00"/>
    <n v="48.685428240729379"/>
    <b v="0"/>
    <n v="0"/>
    <n v="0"/>
    <e v="#DIV/0!"/>
    <b v="0"/>
    <s v="food/food trucks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x v="1766"/>
    <x v="1"/>
    <x v="0"/>
    <x v="0"/>
    <n v="1410810903"/>
    <n v="1405626903"/>
    <x v="2579"/>
    <d v="2014-09-15T19:55:03"/>
    <n v="60"/>
    <b v="0"/>
    <n v="12"/>
    <n v="0.13849999999999998"/>
    <n v="23.083333333333332"/>
    <b v="0"/>
    <s v="food/food trucks"/>
    <x v="7"/>
    <x v="19"/>
  </r>
  <r>
    <n v="2580"/>
    <s v="Build Phatboyz Food Truck (Canceled)"/>
    <s v="Planning to build this truck into a full rolling fold out cook shack,providing clean cold drinking water to all festival goers"/>
    <n v="8500"/>
    <x v="152"/>
    <x v="1"/>
    <x v="0"/>
    <x v="0"/>
    <n v="1431745200"/>
    <n v="1429170603"/>
    <x v="2580"/>
    <d v="2015-05-16T03:00:00"/>
    <n v="29.798576388886431"/>
    <b v="0"/>
    <n v="2"/>
    <n v="0.6"/>
    <n v="25.5"/>
    <b v="0"/>
    <s v="food/food trucks"/>
    <x v="7"/>
    <x v="19"/>
  </r>
  <r>
    <n v="2581"/>
    <s v="A Flying Sausage Food Truck"/>
    <s v="Creating a Food Truck to bring gourmet sausage sliders to Jacksonville, FL for breakfast, lunch, and special events."/>
    <n v="5000"/>
    <x v="798"/>
    <x v="2"/>
    <x v="0"/>
    <x v="0"/>
    <n v="1447689898"/>
    <n v="1445094298"/>
    <x v="2581"/>
    <d v="2015-11-16T16:04:58"/>
    <n v="30.041666666664241"/>
    <b v="0"/>
    <n v="11"/>
    <n v="10.6"/>
    <n v="48.18181818181818"/>
    <b v="0"/>
    <s v="food/food trucks"/>
    <x v="7"/>
    <x v="19"/>
  </r>
  <r>
    <n v="2582"/>
    <s v="Drunken Wings"/>
    <s v="The place where chicken meets liquor for the first time!"/>
    <n v="90000"/>
    <x v="116"/>
    <x v="2"/>
    <x v="0"/>
    <x v="0"/>
    <n v="1477784634"/>
    <n v="1475192634"/>
    <x v="2582"/>
    <d v="2016-10-29T23:43:54"/>
    <n v="30"/>
    <b v="0"/>
    <n v="1"/>
    <n v="1.1111111111111111E-3"/>
    <n v="1"/>
    <b v="0"/>
    <s v="food/food trucks"/>
    <x v="7"/>
    <x v="19"/>
  </r>
  <r>
    <n v="2583"/>
    <s v="Crazy Daisy Food Truck"/>
    <s v="Crazy Daisy will become the newest member of the food truck distributors in Kansas City, Missouri."/>
    <n v="1000"/>
    <x v="139"/>
    <x v="2"/>
    <x v="0"/>
    <x v="0"/>
    <n v="1426526880"/>
    <n v="1421346480"/>
    <x v="2583"/>
    <d v="2015-03-16T17:28:00"/>
    <n v="59.958333333328483"/>
    <b v="0"/>
    <n v="5"/>
    <n v="0.5"/>
    <n v="1"/>
    <b v="0"/>
    <s v="food/food trucks"/>
    <x v="7"/>
    <x v="19"/>
  </r>
  <r>
    <n v="2584"/>
    <s v="Culinary Arts Food Truck Style"/>
    <s v="Bringing quality food to the masses using local premium ingredients, but at a food truck price!"/>
    <n v="10000"/>
    <x v="117"/>
    <x v="2"/>
    <x v="0"/>
    <x v="0"/>
    <n v="1434341369"/>
    <n v="1431749369"/>
    <x v="2584"/>
    <d v="2015-06-15T04:09:29"/>
    <n v="30"/>
    <b v="0"/>
    <n v="0"/>
    <n v="0"/>
    <e v="#DIV/0!"/>
    <b v="0"/>
    <s v="food/food trucks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x v="155"/>
    <x v="2"/>
    <x v="0"/>
    <x v="0"/>
    <n v="1404601632"/>
    <n v="1402009632"/>
    <x v="2585"/>
    <d v="2014-07-05T23:07:12"/>
    <n v="30"/>
    <b v="0"/>
    <n v="1"/>
    <n v="0.16666666666666669"/>
    <n v="50"/>
    <b v="0"/>
    <s v="food/food trucks"/>
    <x v="7"/>
    <x v="19"/>
  </r>
  <r>
    <n v="2586"/>
    <s v="Inspire Healthy Eating"/>
    <s v="I would like to bring fresh salad and food to the streets of London at a reasonable price."/>
    <n v="3000"/>
    <x v="139"/>
    <x v="2"/>
    <x v="1"/>
    <x v="1"/>
    <n v="1451030136"/>
    <n v="1448438136"/>
    <x v="2586"/>
    <d v="2015-12-25T07:55:36"/>
    <n v="30"/>
    <b v="0"/>
    <n v="1"/>
    <n v="0.16666666666666669"/>
    <n v="5"/>
    <b v="0"/>
    <s v="food/food trucks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x v="1272"/>
    <x v="2"/>
    <x v="0"/>
    <x v="0"/>
    <n v="1451491953"/>
    <n v="1448899953"/>
    <x v="2587"/>
    <d v="2015-12-30T16:12:33"/>
    <n v="30"/>
    <b v="0"/>
    <n v="6"/>
    <n v="2.4340000000000002"/>
    <n v="202.83333333333334"/>
    <b v="0"/>
    <s v="food/food trucks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x v="694"/>
    <x v="2"/>
    <x v="0"/>
    <x v="0"/>
    <n v="1427807640"/>
    <n v="1423325626"/>
    <x v="2588"/>
    <d v="2015-03-31T13:14:00"/>
    <n v="51.875162037038535"/>
    <b v="0"/>
    <n v="8"/>
    <n v="3.8833333333333329"/>
    <n v="29.125"/>
    <b v="0"/>
    <s v="food/food trucks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x v="139"/>
    <x v="2"/>
    <x v="8"/>
    <x v="7"/>
    <n v="1458733927"/>
    <n v="1456145527"/>
    <x v="2589"/>
    <d v="2016-03-23T11:52:07"/>
    <n v="29.958333333335759"/>
    <b v="0"/>
    <n v="1"/>
    <n v="0.01"/>
    <n v="5"/>
    <b v="0"/>
    <s v="food/food trucks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x v="117"/>
    <x v="2"/>
    <x v="2"/>
    <x v="2"/>
    <n v="1453817297"/>
    <n v="1453212497"/>
    <x v="2590"/>
    <d v="2016-01-26T14:08:17"/>
    <n v="7"/>
    <b v="0"/>
    <n v="0"/>
    <n v="0"/>
    <e v="#DIV/0!"/>
    <b v="0"/>
    <s v="food/food trucks"/>
    <x v="7"/>
    <x v="19"/>
  </r>
  <r>
    <n v="2591"/>
    <s v="patent pending"/>
    <s v="Hi everyone I am a 26 year old single mom trying to start her own food business! I need to first afford the patent to reveal more!"/>
    <n v="1500"/>
    <x v="375"/>
    <x v="2"/>
    <x v="0"/>
    <x v="0"/>
    <n v="1457901924"/>
    <n v="1452721524"/>
    <x v="2591"/>
    <d v="2016-03-13T20:45:24"/>
    <n v="59.958333333335759"/>
    <b v="0"/>
    <n v="2"/>
    <n v="1.7333333333333332"/>
    <n v="13"/>
    <b v="0"/>
    <s v="food/food trucks"/>
    <x v="7"/>
    <x v="19"/>
  </r>
  <r>
    <n v="2592"/>
    <s v="El Carte 303"/>
    <s v="El Carte is revolutionizing the food truck industry. Meet the new food trike. #oneandonly  we going to spread the awesomeness all over!"/>
    <n v="30000"/>
    <x v="155"/>
    <x v="2"/>
    <x v="0"/>
    <x v="0"/>
    <n v="1412536421"/>
    <n v="1409944421"/>
    <x v="2592"/>
    <d v="2014-10-05T19:13:41"/>
    <n v="30"/>
    <b v="0"/>
    <n v="1"/>
    <n v="0.16666666666666669"/>
    <n v="50"/>
    <b v="0"/>
    <s v="food/food trucks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x v="117"/>
    <x v="2"/>
    <x v="0"/>
    <x v="0"/>
    <n v="1429993026"/>
    <n v="1427401026"/>
    <x v="2593"/>
    <d v="2015-04-25T20:17:06"/>
    <n v="30"/>
    <b v="0"/>
    <n v="0"/>
    <n v="0"/>
    <e v="#DIV/0!"/>
    <b v="0"/>
    <s v="food/food trucks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x v="116"/>
    <x v="2"/>
    <x v="0"/>
    <x v="0"/>
    <n v="1407453228"/>
    <n v="1404861228"/>
    <x v="2594"/>
    <d v="2014-08-07T23:13:48"/>
    <n v="30"/>
    <b v="0"/>
    <n v="1"/>
    <n v="1.25E-3"/>
    <n v="1"/>
    <b v="0"/>
    <s v="food/food trucks"/>
    <x v="7"/>
    <x v="19"/>
  </r>
  <r>
    <n v="2595"/>
    <s v="Food Truck for Little Fox Bakery"/>
    <s v="Looking to put the best baked goods in Bowling Green on wheels"/>
    <n v="15000"/>
    <x v="1767"/>
    <x v="2"/>
    <x v="0"/>
    <x v="0"/>
    <n v="1487915500"/>
    <n v="1485323500"/>
    <x v="2595"/>
    <d v="2017-02-24T05:51:40"/>
    <n v="30"/>
    <b v="0"/>
    <n v="19"/>
    <n v="12.166666666666668"/>
    <n v="96.05263157894737"/>
    <b v="0"/>
    <s v="food/food trucks"/>
    <x v="7"/>
    <x v="19"/>
  </r>
  <r>
    <n v="2596"/>
    <s v="The Chef Express Food Truck"/>
    <s v="I'm bringing passion, talent, and most importantly some amazing gourmet food to the streets of Lethbridge and southern Alberta."/>
    <n v="35000"/>
    <x v="1768"/>
    <x v="2"/>
    <x v="5"/>
    <x v="5"/>
    <n v="1407427009"/>
    <n v="1404835009"/>
    <x v="2596"/>
    <d v="2014-08-07T15:56:49"/>
    <n v="30"/>
    <b v="0"/>
    <n v="27"/>
    <n v="23.588571428571427"/>
    <n v="305.77777777777777"/>
    <b v="0"/>
    <s v="food/food trucks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x v="1079"/>
    <x v="2"/>
    <x v="1"/>
    <x v="1"/>
    <n v="1466323917"/>
    <n v="1463731917"/>
    <x v="2597"/>
    <d v="2016-06-19T08:11:57"/>
    <n v="30"/>
    <b v="0"/>
    <n v="7"/>
    <n v="5.6666666666666661"/>
    <n v="12.142857142857142"/>
    <b v="0"/>
    <s v="food/food trucks"/>
    <x v="7"/>
    <x v="19"/>
  </r>
  <r>
    <n v="2598"/>
    <s v="Rovin' Okie's Fried Pies gourmet southern fried pies."/>
    <s v="I'm ready to make Tulsa happy and aware that love and kindness go hand in hand with good food!"/>
    <n v="3000"/>
    <x v="1769"/>
    <x v="2"/>
    <x v="0"/>
    <x v="0"/>
    <n v="1443039001"/>
    <n v="1440447001"/>
    <x v="2598"/>
    <d v="2015-09-23T20:10:01"/>
    <n v="30"/>
    <b v="0"/>
    <n v="14"/>
    <n v="39"/>
    <n v="83.571428571428569"/>
    <b v="0"/>
    <s v="food/food trucks"/>
    <x v="7"/>
    <x v="19"/>
  </r>
  <r>
    <n v="2599"/>
    <s v="Empty Ramekins Catering Group"/>
    <s v="The Empty Ramekins Catering Group is looking for your help to start up in Miami Florida!!!!"/>
    <n v="9041"/>
    <x v="456"/>
    <x v="2"/>
    <x v="0"/>
    <x v="0"/>
    <n v="1407089147"/>
    <n v="1403201147"/>
    <x v="2599"/>
    <d v="2014-08-03T18:05:47"/>
    <n v="45"/>
    <b v="0"/>
    <n v="5"/>
    <n v="0.99546510341776351"/>
    <n v="18"/>
    <b v="0"/>
    <s v="food/food trucks"/>
    <x v="7"/>
    <x v="19"/>
  </r>
  <r>
    <n v="2600"/>
    <s v="Help Buttz Return From the Ashes"/>
    <s v="On Sunday November 8, 2015 our food truck burned to the ground. Please help us get rebuilt."/>
    <n v="50000"/>
    <x v="1505"/>
    <x v="2"/>
    <x v="0"/>
    <x v="0"/>
    <n v="1458938200"/>
    <n v="1453757800"/>
    <x v="2600"/>
    <d v="2016-03-25T20:36:40"/>
    <n v="59.958333333328483"/>
    <b v="0"/>
    <n v="30"/>
    <n v="6.9320000000000004"/>
    <n v="115.53333333333333"/>
    <b v="0"/>
    <s v="food/food trucks"/>
    <x v="7"/>
    <x v="19"/>
  </r>
  <r>
    <n v="2601"/>
    <s v="Launch a TARDIS into SPACE!"/>
    <s v="I'll be launching a small model TARDIS into (near) SPACE and filming the ascension and descension as a mini-documentary for YouTube."/>
    <n v="500"/>
    <x v="1770"/>
    <x v="0"/>
    <x v="0"/>
    <x v="0"/>
    <n v="1347508740"/>
    <n v="1346276349"/>
    <x v="2601"/>
    <d v="2012-09-13T03:59:00"/>
    <n v="14.263784722228593"/>
    <b v="1"/>
    <n v="151"/>
    <n v="661.4"/>
    <n v="21.900662251655628"/>
    <b v="1"/>
    <s v="technology/space exploration"/>
    <x v="2"/>
    <x v="36"/>
  </r>
  <r>
    <n v="2602"/>
    <s v="Historic Robotic Spacecraft Poster Series"/>
    <s v="Three screen-printed posters celebrating the most popular and most notable interplanetary robotic space missions."/>
    <n v="12000"/>
    <x v="1771"/>
    <x v="0"/>
    <x v="0"/>
    <x v="0"/>
    <n v="1415827200"/>
    <n v="1412358968"/>
    <x v="2602"/>
    <d v="2014-11-12T21:20:00"/>
    <n v="40.141574074077653"/>
    <b v="1"/>
    <n v="489"/>
    <n v="326.0916666666667"/>
    <n v="80.022494887525568"/>
    <b v="1"/>
    <s v="technology/space exploration"/>
    <x v="2"/>
    <x v="36"/>
  </r>
  <r>
    <n v="2603"/>
    <s v="Manned Mock Mars Mission"/>
    <s v="I will be building a mock space station and simulate living on Mars for two weeks."/>
    <n v="1750"/>
    <x v="702"/>
    <x v="0"/>
    <x v="0"/>
    <x v="0"/>
    <n v="1387835654"/>
    <n v="1386626054"/>
    <x v="2603"/>
    <d v="2013-12-23T21:54:14"/>
    <n v="14"/>
    <b v="1"/>
    <n v="50"/>
    <n v="101.48571428571429"/>
    <n v="35.520000000000003"/>
    <b v="1"/>
    <s v="technology/space exploration"/>
    <x v="2"/>
    <x v="36"/>
  </r>
  <r>
    <n v="2604"/>
    <s v="Hermes Spacecraft"/>
    <s v="We're building a full size rocket motor for our Hermes Spacecraft.  Help us Kickstart the next generation of space travel!"/>
    <n v="20000"/>
    <x v="1772"/>
    <x v="0"/>
    <x v="0"/>
    <x v="0"/>
    <n v="1335662023"/>
    <n v="1333070023"/>
    <x v="2604"/>
    <d v="2012-04-29T01:13:43"/>
    <n v="30"/>
    <b v="1"/>
    <n v="321"/>
    <n v="104.21799999999999"/>
    <n v="64.933333333333323"/>
    <b v="1"/>
    <s v="technology/space exploration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x v="1773"/>
    <x v="0"/>
    <x v="0"/>
    <x v="0"/>
    <n v="1466168390"/>
    <n v="1463576390"/>
    <x v="2605"/>
    <d v="2016-06-17T12:59:50"/>
    <n v="30"/>
    <b v="1"/>
    <n v="1762"/>
    <n v="107.42157000000002"/>
    <n v="60.965703745743475"/>
    <b v="1"/>
    <s v="technology/space exploration"/>
    <x v="2"/>
    <x v="36"/>
  </r>
  <r>
    <n v="2606"/>
    <s v="2000 Student Projects to the Edge of Space"/>
    <s v="PongSat 2 !!!!!_x000a__x000a_On September 27, 2014 we are going to send 2000 student projects to the edge of space."/>
    <n v="11000"/>
    <x v="1774"/>
    <x v="0"/>
    <x v="0"/>
    <x v="0"/>
    <n v="1398791182"/>
    <n v="1396026382"/>
    <x v="2606"/>
    <d v="2014-04-29T17:06:22"/>
    <n v="32"/>
    <b v="1"/>
    <n v="385"/>
    <n v="110.05454545454545"/>
    <n v="31.444155844155844"/>
    <b v="1"/>
    <s v="technology/space exploration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x v="1775"/>
    <x v="0"/>
    <x v="0"/>
    <x v="0"/>
    <n v="1439344800"/>
    <n v="1435611572"/>
    <x v="2607"/>
    <d v="2015-08-12T02:00:00"/>
    <n v="43.208657407405553"/>
    <b v="1"/>
    <n v="398"/>
    <n v="407.7"/>
    <n v="81.949748743718587"/>
    <b v="1"/>
    <s v="technology/space exploration"/>
    <x v="2"/>
    <x v="36"/>
  </r>
  <r>
    <n v="2608"/>
    <s v="Giant Leaps in Space Poster Series"/>
    <s v="Giant Leaps featuring the historic missions of human spaceflight is the third in our series of space exploration prints"/>
    <n v="8000"/>
    <x v="1776"/>
    <x v="0"/>
    <x v="0"/>
    <x v="0"/>
    <n v="1489536000"/>
    <n v="1485976468"/>
    <x v="2608"/>
    <d v="2017-03-15T00:00:00"/>
    <n v="41.198287037041155"/>
    <b v="1"/>
    <n v="304"/>
    <n v="223.92500000000001"/>
    <n v="58.92763157894737"/>
    <b v="1"/>
    <s v="technology/space exploration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x v="1777"/>
    <x v="0"/>
    <x v="0"/>
    <x v="0"/>
    <n v="1342330951"/>
    <n v="1339738951"/>
    <x v="2609"/>
    <d v="2012-07-15T05:42:31"/>
    <n v="30"/>
    <b v="1"/>
    <n v="676"/>
    <n v="303.80111428571428"/>
    <n v="157.29347633136095"/>
    <b v="1"/>
    <s v="technology/space exploration"/>
    <x v="2"/>
    <x v="36"/>
  </r>
  <r>
    <n v="2610"/>
    <s v="Restore the Pluto Discovery Telescope"/>
    <s v="Preserve the telescope that Clyde Tombaugh used to discover Pluto for generations to come!"/>
    <n v="22765"/>
    <x v="1778"/>
    <x v="0"/>
    <x v="0"/>
    <x v="0"/>
    <n v="1471849140"/>
    <n v="1468444125"/>
    <x v="2610"/>
    <d v="2016-08-22T06:59:00"/>
    <n v="39.409895833334303"/>
    <b v="1"/>
    <n v="577"/>
    <n v="141.3251043268175"/>
    <n v="55.758509532062391"/>
    <b v="1"/>
    <s v="technology/space exploration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x v="1779"/>
    <x v="0"/>
    <x v="12"/>
    <x v="3"/>
    <n v="1483397940"/>
    <n v="1480493014"/>
    <x v="2611"/>
    <d v="2017-01-02T22:59:00"/>
    <n v="33.621828703704523"/>
    <b v="1"/>
    <n v="3663"/>
    <n v="2790.6363636363635"/>
    <n v="83.802893802893806"/>
    <b v="1"/>
    <s v="technology/space exploration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x v="1780"/>
    <x v="0"/>
    <x v="0"/>
    <x v="0"/>
    <n v="1420773970"/>
    <n v="1418095570"/>
    <x v="2612"/>
    <d v="2015-01-09T03:26:10"/>
    <n v="31"/>
    <b v="1"/>
    <n v="294"/>
    <n v="171.76130000000001"/>
    <n v="58.422210884353746"/>
    <b v="1"/>
    <s v="technology/space exploration"/>
    <x v="2"/>
    <x v="36"/>
  </r>
  <r>
    <n v="2613"/>
    <s v="Earth 360"/>
    <s v="Re-inventing the way we look at our planet by sending 5 cameras to near space to create the first 360 panoramic view of the earth."/>
    <n v="7500"/>
    <x v="1781"/>
    <x v="0"/>
    <x v="0"/>
    <x v="0"/>
    <n v="1348256294"/>
    <n v="1345664294"/>
    <x v="2613"/>
    <d v="2012-09-21T19:38:14"/>
    <n v="30"/>
    <b v="1"/>
    <n v="28"/>
    <n v="101.01333333333334"/>
    <n v="270.57142857142856"/>
    <b v="1"/>
    <s v="technology/space exploration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x v="1782"/>
    <x v="0"/>
    <x v="0"/>
    <x v="0"/>
    <n v="1398834000"/>
    <n v="1396371612"/>
    <x v="2614"/>
    <d v="2014-04-30T05:00:00"/>
    <n v="28.499861111115024"/>
    <b v="1"/>
    <n v="100"/>
    <n v="102"/>
    <n v="107.1"/>
    <b v="1"/>
    <s v="technology/space exploration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x v="1783"/>
    <x v="0"/>
    <x v="1"/>
    <x v="1"/>
    <n v="1462017600"/>
    <n v="1458820564"/>
    <x v="2615"/>
    <d v="2016-04-30T12:00:00"/>
    <n v="37.002731481479714"/>
    <b v="0"/>
    <n v="72"/>
    <n v="169.76511744127936"/>
    <n v="47.180555555555557"/>
    <b v="1"/>
    <s v="technology/space exploration"/>
    <x v="2"/>
    <x v="36"/>
  </r>
  <r>
    <n v="2616"/>
    <s v="James Webb Deployable Model"/>
    <s v="Production of variously-sized deployable models of NASA's James Webb Space Telescope to promote hands-on learning."/>
    <n v="25000"/>
    <x v="1784"/>
    <x v="0"/>
    <x v="0"/>
    <x v="0"/>
    <n v="1440546729"/>
    <n v="1437954729"/>
    <x v="2616"/>
    <d v="2015-08-25T23:52:09"/>
    <n v="30"/>
    <b v="1"/>
    <n v="238"/>
    <n v="114.53400000000001"/>
    <n v="120.30882352941177"/>
    <b v="1"/>
    <s v="technology/space exploration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x v="1785"/>
    <x v="0"/>
    <x v="0"/>
    <x v="0"/>
    <n v="1413838751"/>
    <n v="1411246751"/>
    <x v="2617"/>
    <d v="2014-10-20T20:59:11"/>
    <n v="30"/>
    <b v="1"/>
    <n v="159"/>
    <n v="877.6"/>
    <n v="27.59748427672956"/>
    <b v="1"/>
    <s v="technology/space exploration"/>
    <x v="2"/>
    <x v="36"/>
  </r>
  <r>
    <n v="2618"/>
    <s v="SPACE ART FEATURING ASTRONAUTS #WeBelieveInAstronauts"/>
    <s v="LTD ED COLLECTIBLE SPACE ART FEAT. ASTRONAUTS"/>
    <n v="15000"/>
    <x v="1786"/>
    <x v="0"/>
    <x v="0"/>
    <x v="0"/>
    <n v="1449000061"/>
    <n v="1443812461"/>
    <x v="2618"/>
    <d v="2015-12-01T20:01:01"/>
    <n v="60.041666666664241"/>
    <b v="1"/>
    <n v="77"/>
    <n v="105.38666666666667"/>
    <n v="205.2987012987013"/>
    <b v="1"/>
    <s v="technology/space exploration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x v="1787"/>
    <x v="0"/>
    <x v="0"/>
    <x v="0"/>
    <n v="1445598000"/>
    <n v="1443302004"/>
    <x v="2619"/>
    <d v="2015-10-23T11:00:00"/>
    <n v="26.574027777773154"/>
    <b v="1"/>
    <n v="53"/>
    <n v="188.39999999999998"/>
    <n v="35.547169811320757"/>
    <b v="1"/>
    <s v="technology/space exploration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x v="1788"/>
    <x v="0"/>
    <x v="2"/>
    <x v="2"/>
    <n v="1444525200"/>
    <n v="1441339242"/>
    <x v="2620"/>
    <d v="2015-10-11T01:00:00"/>
    <n v="36.87451388889167"/>
    <b v="1"/>
    <n v="1251"/>
    <n v="143.65230769230772"/>
    <n v="74.639488409272587"/>
    <b v="1"/>
    <s v="technology/space exploration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x v="1789"/>
    <x v="0"/>
    <x v="0"/>
    <x v="0"/>
    <n v="1432230988"/>
    <n v="1429638988"/>
    <x v="2621"/>
    <d v="2015-05-21T17:56:28"/>
    <n v="30"/>
    <b v="1"/>
    <n v="465"/>
    <n v="145.88"/>
    <n v="47.058064516129029"/>
    <b v="1"/>
    <s v="technology/space exploration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x v="1790"/>
    <x v="0"/>
    <x v="13"/>
    <x v="3"/>
    <n v="1483120216"/>
    <n v="1479232216"/>
    <x v="2622"/>
    <d v="2016-12-30T17:50:16"/>
    <n v="45"/>
    <b v="0"/>
    <n v="74"/>
    <n v="131.184"/>
    <n v="26.591351351351353"/>
    <b v="1"/>
    <s v="technology/space exploration"/>
    <x v="2"/>
    <x v="36"/>
  </r>
  <r>
    <n v="2623"/>
    <s v="Antimatter Fuel Production"/>
    <s v="We have designed an antimatter thruster capable of reaching the nearest star.  A plan for antimatter fuel production is now needed."/>
    <n v="2000"/>
    <x v="1791"/>
    <x v="0"/>
    <x v="0"/>
    <x v="0"/>
    <n v="1480658966"/>
    <n v="1479449366"/>
    <x v="2623"/>
    <d v="2016-12-02T06:09:26"/>
    <n v="14"/>
    <b v="0"/>
    <n v="62"/>
    <n v="113.99999999999999"/>
    <n v="36.774193548387096"/>
    <b v="1"/>
    <s v="technology/space exploration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x v="1792"/>
    <x v="0"/>
    <x v="0"/>
    <x v="0"/>
    <n v="1347530822"/>
    <n v="1345716422"/>
    <x v="2624"/>
    <d v="2012-09-13T10:07:02"/>
    <n v="21"/>
    <b v="0"/>
    <n v="3468"/>
    <n v="1379.4206249999997"/>
    <n v="31.820544982698959"/>
    <b v="1"/>
    <s v="technology/space exploration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x v="1793"/>
    <x v="0"/>
    <x v="12"/>
    <x v="3"/>
    <n v="1478723208"/>
    <n v="1476559608"/>
    <x v="2625"/>
    <d v="2016-11-09T20:26:48"/>
    <n v="25.041666666656965"/>
    <b v="0"/>
    <n v="52"/>
    <n v="956"/>
    <n v="27.576923076923077"/>
    <b v="1"/>
    <s v="technology/space exploration"/>
    <x v="2"/>
    <x v="36"/>
  </r>
  <r>
    <n v="2626"/>
    <s v="SAGANet STEM Mentoring Lab Accreditation"/>
    <s v="Support the accreditation of our online STEM Mentoring Program with the International Mentoring Association"/>
    <n v="2500"/>
    <x v="1794"/>
    <x v="0"/>
    <x v="0"/>
    <x v="0"/>
    <n v="1433343869"/>
    <n v="1430751869"/>
    <x v="2626"/>
    <d v="2015-06-03T15:04:29"/>
    <n v="30"/>
    <b v="0"/>
    <n v="50"/>
    <n v="112.00000000000001"/>
    <n v="56"/>
    <b v="1"/>
    <s v="technology/space exploration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x v="1795"/>
    <x v="0"/>
    <x v="0"/>
    <x v="0"/>
    <n v="1448571261"/>
    <n v="1445975661"/>
    <x v="2627"/>
    <d v="2015-11-26T20:54:21"/>
    <n v="30.041666666671517"/>
    <b v="0"/>
    <n v="45"/>
    <n v="646.66666666666663"/>
    <n v="21.555555555555557"/>
    <b v="1"/>
    <s v="technology/space exploration"/>
    <x v="2"/>
    <x v="36"/>
  </r>
  <r>
    <n v="2628"/>
    <s v="Pie In Space!"/>
    <s v="A high school freshman is sending pie into space and you can be a part of it.  GO SCIENCE!!!"/>
    <n v="839"/>
    <x v="1796"/>
    <x v="0"/>
    <x v="0"/>
    <x v="0"/>
    <n v="1417389067"/>
    <n v="1415661067"/>
    <x v="2628"/>
    <d v="2014-11-30T23:11:07"/>
    <n v="20"/>
    <b v="0"/>
    <n v="21"/>
    <n v="110.36948748510132"/>
    <n v="44.095238095238095"/>
    <b v="1"/>
    <s v="technology/space exploration"/>
    <x v="2"/>
    <x v="36"/>
  </r>
  <r>
    <n v="2629"/>
    <s v="Project Dragonfly - Sail to the Stars"/>
    <s v="The first international contest to let students shape the future of interstellar travel."/>
    <n v="5000"/>
    <x v="1797"/>
    <x v="0"/>
    <x v="1"/>
    <x v="1"/>
    <n v="1431608122"/>
    <n v="1429016122"/>
    <x v="2629"/>
    <d v="2015-05-14T12:55:22"/>
    <n v="30"/>
    <b v="0"/>
    <n v="100"/>
    <n v="127.74000000000001"/>
    <n v="63.87"/>
    <b v="1"/>
    <s v="technology/space exploration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x v="1798"/>
    <x v="0"/>
    <x v="2"/>
    <x v="2"/>
    <n v="1467280800"/>
    <n v="1464921112"/>
    <x v="2630"/>
    <d v="2016-06-30T10:00:00"/>
    <n v="27.311203703706269"/>
    <b v="0"/>
    <n v="81"/>
    <n v="157.9"/>
    <n v="38.987654320987652"/>
    <b v="1"/>
    <s v="technology/space exploration"/>
    <x v="2"/>
    <x v="36"/>
  </r>
  <r>
    <n v="2631"/>
    <s v="Starship Congress 2015: Interstellar Hackathon"/>
    <s v="Starship Congress 2015 is a deep-space &amp; interstellar science summit staged by Icarus Interstellar."/>
    <n v="20000"/>
    <x v="1799"/>
    <x v="0"/>
    <x v="0"/>
    <x v="0"/>
    <n v="1440907427"/>
    <n v="1438488227"/>
    <x v="2631"/>
    <d v="2015-08-30T04:03:47"/>
    <n v="28"/>
    <b v="0"/>
    <n v="286"/>
    <n v="114.66525000000001"/>
    <n v="80.185489510489504"/>
    <b v="1"/>
    <s v="technology/space exploration"/>
    <x v="2"/>
    <x v="36"/>
  </r>
  <r>
    <n v="2632"/>
    <s v="University Rocket Science"/>
    <s v="Students from 3 universities are designing a dual stage rocket to test experimental rocket technology."/>
    <n v="1070"/>
    <x v="1800"/>
    <x v="0"/>
    <x v="0"/>
    <x v="0"/>
    <n v="1464485339"/>
    <n v="1462325339"/>
    <x v="2632"/>
    <d v="2016-05-29T01:28:59"/>
    <n v="25"/>
    <b v="0"/>
    <n v="42"/>
    <n v="137.00934579439252"/>
    <n v="34.904761904761905"/>
    <b v="1"/>
    <s v="technology/space exploration"/>
    <x v="2"/>
    <x v="36"/>
  </r>
  <r>
    <n v="2633"/>
    <s v="ISS-Above"/>
    <s v="A device that lights up whenever the International Space Station is nearby (that happens more often than you might expect)"/>
    <n v="5000"/>
    <x v="1801"/>
    <x v="0"/>
    <x v="0"/>
    <x v="0"/>
    <n v="1393542000"/>
    <n v="1390938332"/>
    <x v="2633"/>
    <d v="2014-02-27T23:00:00"/>
    <n v="30.135046296294604"/>
    <b v="0"/>
    <n v="199"/>
    <n v="354.62"/>
    <n v="89.100502512562812"/>
    <b v="1"/>
    <s v="technology/space exploration"/>
    <x v="2"/>
    <x v="36"/>
  </r>
  <r>
    <n v="2634"/>
    <s v="Project Stardust Part 2"/>
    <s v="After a unsuccessful recovery last time we are trying again to successfully launch and recover a weather balloon from space."/>
    <n v="930"/>
    <x v="1802"/>
    <x v="0"/>
    <x v="0"/>
    <x v="0"/>
    <n v="1475163921"/>
    <n v="1472571921"/>
    <x v="2634"/>
    <d v="2016-09-29T15:45:21"/>
    <n v="30"/>
    <b v="0"/>
    <n v="25"/>
    <n v="106.02150537634409"/>
    <n v="39.44"/>
    <b v="1"/>
    <s v="technology/space exploration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x v="1803"/>
    <x v="0"/>
    <x v="5"/>
    <x v="5"/>
    <n v="1425937761"/>
    <n v="1422917361"/>
    <x v="2635"/>
    <d v="2015-03-09T21:49:21"/>
    <n v="34.958333333328483"/>
    <b v="0"/>
    <n v="84"/>
    <n v="100"/>
    <n v="136.9047619047619"/>
    <b v="1"/>
    <s v="technology/space exploration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x v="1804"/>
    <x v="0"/>
    <x v="0"/>
    <x v="0"/>
    <n v="1476579600"/>
    <n v="1474641914"/>
    <x v="2636"/>
    <d v="2016-10-16T01:00:00"/>
    <n v="22.426921296297223"/>
    <b v="0"/>
    <n v="50"/>
    <n v="187.3"/>
    <n v="37.46"/>
    <b v="1"/>
    <s v="technology/space exploration"/>
    <x v="2"/>
    <x v="36"/>
  </r>
  <r>
    <n v="2637"/>
    <s v="SPEED OF LIGHT: Biggest Mystery of the Universe"/>
    <s v="Help us collect the data to solve the mystery of the century: Is light slowing down?"/>
    <n v="500"/>
    <x v="1805"/>
    <x v="0"/>
    <x v="0"/>
    <x v="0"/>
    <n v="1476277875"/>
    <n v="1474895475"/>
    <x v="2637"/>
    <d v="2016-10-12T13:11:15"/>
    <n v="16"/>
    <b v="0"/>
    <n v="26"/>
    <n v="166.2"/>
    <n v="31.96153846153846"/>
    <b v="1"/>
    <s v="technology/space exploration"/>
    <x v="2"/>
    <x v="36"/>
  </r>
  <r>
    <n v="2638"/>
    <s v="Pie In Space! (Round 2)"/>
    <s v="The second round of funding for the most amazing project ever where a high school freshman is sending pie into SPACE!!!"/>
    <n v="347"/>
    <x v="1806"/>
    <x v="0"/>
    <x v="0"/>
    <x v="0"/>
    <n v="1421358895"/>
    <n v="1418766895"/>
    <x v="2638"/>
    <d v="2015-01-15T21:54:55"/>
    <n v="30"/>
    <b v="0"/>
    <n v="14"/>
    <n v="101.72910662824208"/>
    <n v="25.214285714285715"/>
    <b v="1"/>
    <s v="technology/space exploration"/>
    <x v="2"/>
    <x v="36"/>
  </r>
  <r>
    <n v="2639"/>
    <s v="Mission Space"/>
    <s v="Mission Space is run by me, a teenager who has a passion for space! I will fly a weather balloon to the edge of space with your help."/>
    <n v="300"/>
    <x v="1807"/>
    <x v="0"/>
    <x v="1"/>
    <x v="1"/>
    <n v="1424378748"/>
    <n v="1421786748"/>
    <x v="2639"/>
    <d v="2015-02-19T20:45:48"/>
    <n v="30"/>
    <b v="0"/>
    <n v="49"/>
    <n v="164"/>
    <n v="10.040816326530612"/>
    <b v="1"/>
    <s v="technology/space exploration"/>
    <x v="2"/>
    <x v="36"/>
  </r>
  <r>
    <n v="2640"/>
    <s v="Save the Astronomy Van"/>
    <s v="Hi,_x000a_My Name is David Frey and I Provide Free Public Astronomy programs in San Francisco, Mt. Tamalpias, Yosemite and Novato CA."/>
    <n v="3000"/>
    <x v="1808"/>
    <x v="0"/>
    <x v="0"/>
    <x v="0"/>
    <n v="1433735474"/>
    <n v="1428551474"/>
    <x v="2640"/>
    <d v="2015-06-08T03:51:14"/>
    <n v="60"/>
    <b v="0"/>
    <n v="69"/>
    <n v="105.66666666666666"/>
    <n v="45.94202898550725"/>
    <b v="1"/>
    <s v="technology/space exploration"/>
    <x v="2"/>
    <x v="36"/>
  </r>
  <r>
    <n v="2641"/>
    <s v="Build Flying Saucer Artificial Intelligent from sea shell"/>
    <s v="Building a Flying saucer that has Artificial Intelligent made from sea shell."/>
    <n v="1500"/>
    <x v="493"/>
    <x v="2"/>
    <x v="0"/>
    <x v="0"/>
    <n v="1410811740"/>
    <n v="1409341863"/>
    <x v="2641"/>
    <d v="2014-09-15T20:09:00"/>
    <n v="17.012465277781303"/>
    <b v="0"/>
    <n v="1"/>
    <n v="1"/>
    <n v="15"/>
    <b v="0"/>
    <s v="technology/space exploration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x v="117"/>
    <x v="2"/>
    <x v="12"/>
    <x v="3"/>
    <n v="1468565820"/>
    <n v="1465970108"/>
    <x v="2642"/>
    <d v="2016-07-15T06:57:00"/>
    <n v="30.042962962965248"/>
    <b v="0"/>
    <n v="0"/>
    <n v="0"/>
    <e v="#DIV/0!"/>
    <b v="0"/>
    <s v="technology/space exploration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x v="1809"/>
    <x v="1"/>
    <x v="0"/>
    <x v="0"/>
    <n v="1482307140"/>
    <n v="1479218315"/>
    <x v="2643"/>
    <d v="2016-12-21T07:59:00"/>
    <n v="35.750289351854008"/>
    <b v="1"/>
    <n v="1501"/>
    <n v="33.559730999999999"/>
    <n v="223.58248500999335"/>
    <b v="0"/>
    <s v="technology/space exploration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x v="1254"/>
    <x v="1"/>
    <x v="0"/>
    <x v="0"/>
    <n v="1489172435"/>
    <n v="1486580435"/>
    <x v="2644"/>
    <d v="2017-03-10T19:00:35"/>
    <n v="30"/>
    <b v="1"/>
    <n v="52"/>
    <n v="2.0529999999999999"/>
    <n v="39.480769230769234"/>
    <b v="0"/>
    <s v="technology/space exploration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x v="1740"/>
    <x v="1"/>
    <x v="2"/>
    <x v="2"/>
    <n v="1415481203"/>
    <n v="1412885603"/>
    <x v="2645"/>
    <d v="2014-11-08T21:13:23"/>
    <n v="30.041666666664241"/>
    <b v="1"/>
    <n v="23"/>
    <n v="10.5"/>
    <n v="91.304347826086953"/>
    <b v="0"/>
    <s v="technology/space exploration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x v="1810"/>
    <x v="1"/>
    <x v="0"/>
    <x v="0"/>
    <n v="1441783869"/>
    <n v="1439191869"/>
    <x v="2646"/>
    <d v="2015-09-09T07:31:09"/>
    <n v="30"/>
    <b v="1"/>
    <n v="535"/>
    <n v="8.4172840000000004"/>
    <n v="78.666205607476627"/>
    <b v="0"/>
    <s v="technology/space exploration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x v="1275"/>
    <x v="1"/>
    <x v="5"/>
    <x v="5"/>
    <n v="1439533019"/>
    <n v="1436941019"/>
    <x v="2647"/>
    <d v="2015-08-14T06:16:59"/>
    <n v="30"/>
    <b v="0"/>
    <n v="3"/>
    <n v="1.44"/>
    <n v="12"/>
    <b v="0"/>
    <s v="technology/space exploration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x v="437"/>
    <x v="1"/>
    <x v="0"/>
    <x v="0"/>
    <n v="1457543360"/>
    <n v="1454951360"/>
    <x v="2648"/>
    <d v="2016-03-09T17:09:20"/>
    <n v="30"/>
    <b v="0"/>
    <n v="6"/>
    <n v="0.88333333333333341"/>
    <n v="17.666666666666668"/>
    <b v="0"/>
    <s v="technology/space exploration"/>
    <x v="2"/>
    <x v="36"/>
  </r>
  <r>
    <n v="2649"/>
    <s v="The Mission - Please Check Back Soon (Canceled)"/>
    <s v="They have launched a Kickstarter."/>
    <n v="125000"/>
    <x v="1811"/>
    <x v="1"/>
    <x v="0"/>
    <x v="0"/>
    <n v="1454370941"/>
    <n v="1449186941"/>
    <x v="2649"/>
    <d v="2016-02-01T23:55:41"/>
    <n v="60"/>
    <b v="0"/>
    <n v="3"/>
    <n v="9.920000000000001E-2"/>
    <n v="41.333333333333336"/>
    <b v="0"/>
    <s v="technology/space exploration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x v="1812"/>
    <x v="1"/>
    <x v="0"/>
    <x v="0"/>
    <n v="1482332343"/>
    <n v="1479740343"/>
    <x v="2650"/>
    <d v="2016-12-21T14:59:03"/>
    <n v="30"/>
    <b v="0"/>
    <n v="5"/>
    <n v="0.59666666666666668"/>
    <n v="71.599999999999994"/>
    <b v="0"/>
    <s v="technology/space exploration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x v="1813"/>
    <x v="1"/>
    <x v="0"/>
    <x v="0"/>
    <n v="1450380009"/>
    <n v="1447960809"/>
    <x v="2651"/>
    <d v="2015-12-17T19:20:09"/>
    <n v="28"/>
    <b v="0"/>
    <n v="17"/>
    <n v="1.8689285714285715"/>
    <n v="307.8235294117647"/>
    <b v="0"/>
    <s v="technology/space exploration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x v="1197"/>
    <x v="1"/>
    <x v="2"/>
    <x v="2"/>
    <n v="1418183325"/>
    <n v="1415591325"/>
    <x v="2652"/>
    <d v="2014-12-10T03:48:45"/>
    <n v="30"/>
    <b v="0"/>
    <n v="11"/>
    <n v="0.88500000000000001"/>
    <n v="80.454545454545453"/>
    <b v="0"/>
    <s v="technology/space exploration"/>
    <x v="2"/>
    <x v="36"/>
  </r>
  <r>
    <n v="2653"/>
    <s v="Dream Rocket Project (Canceled)"/>
    <s v="DREAM BIG. Explore the universe through STEAM education. (Science, Technology, Engineering, Art, Mathematics)"/>
    <n v="51000"/>
    <x v="1814"/>
    <x v="1"/>
    <x v="0"/>
    <x v="0"/>
    <n v="1402632000"/>
    <n v="1399909127"/>
    <x v="2653"/>
    <d v="2014-06-13T04:00:00"/>
    <n v="31.514733796291694"/>
    <b v="0"/>
    <n v="70"/>
    <n v="11.52156862745098"/>
    <n v="83.942857142857136"/>
    <b v="0"/>
    <s v="technology/space exploration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x v="152"/>
    <x v="1"/>
    <x v="0"/>
    <x v="0"/>
    <n v="1429622726"/>
    <n v="1424442326"/>
    <x v="2654"/>
    <d v="2015-04-21T13:25:26"/>
    <n v="59.958333333328483"/>
    <b v="0"/>
    <n v="6"/>
    <n v="5.1000000000000004E-2"/>
    <n v="8.5"/>
    <b v="0"/>
    <s v="technology/space exploration"/>
    <x v="2"/>
    <x v="36"/>
  </r>
  <r>
    <n v="2655"/>
    <s v="Balloons (Canceled)"/>
    <s v="Thank you for your support!"/>
    <n v="15000"/>
    <x v="1815"/>
    <x v="1"/>
    <x v="0"/>
    <x v="0"/>
    <n v="1455048000"/>
    <n v="1452631647"/>
    <x v="2655"/>
    <d v="2016-02-09T20:00:00"/>
    <n v="27.967048611106293"/>
    <b v="0"/>
    <n v="43"/>
    <n v="21.033333333333335"/>
    <n v="73.372093023255815"/>
    <b v="0"/>
    <s v="technology/space exploration"/>
    <x v="2"/>
    <x v="36"/>
  </r>
  <r>
    <n v="2656"/>
    <s v="MoonWatcher: A 24/7 Live Video of the Moon for Everyone (Canceled)"/>
    <s v="MoonWatcher will be bringing the Moon closer to all of us."/>
    <n v="150000"/>
    <x v="1816"/>
    <x v="1"/>
    <x v="0"/>
    <x v="0"/>
    <n v="1489345200"/>
    <n v="1485966688"/>
    <x v="2656"/>
    <d v="2017-03-12T19:00:00"/>
    <n v="39.103148148155014"/>
    <b v="0"/>
    <n v="152"/>
    <n v="11.436666666666667"/>
    <n v="112.86184210526316"/>
    <b v="0"/>
    <s v="technology/space exploration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x v="1817"/>
    <x v="1"/>
    <x v="0"/>
    <x v="0"/>
    <n v="1470187800"/>
    <n v="1467325053"/>
    <x v="2657"/>
    <d v="2016-08-03T01:30:00"/>
    <n v="33.133645833331684"/>
    <b v="0"/>
    <n v="59"/>
    <n v="18.737933333333334"/>
    <n v="95.277627118644077"/>
    <b v="0"/>
    <s v="technology/space exploration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x v="1818"/>
    <x v="1"/>
    <x v="0"/>
    <x v="0"/>
    <n v="1469913194"/>
    <n v="1467321194"/>
    <x v="2658"/>
    <d v="2016-07-30T21:13:14"/>
    <n v="30"/>
    <b v="0"/>
    <n v="4"/>
    <n v="9.285714285714286E-2"/>
    <n v="22.75"/>
    <b v="0"/>
    <s v="technology/space exploration"/>
    <x v="2"/>
    <x v="36"/>
  </r>
  <r>
    <n v="2659"/>
    <s v="test (Canceled)"/>
    <s v="test"/>
    <n v="49000"/>
    <x v="1819"/>
    <x v="1"/>
    <x v="0"/>
    <x v="0"/>
    <n v="1429321210"/>
    <n v="1426729210"/>
    <x v="2659"/>
    <d v="2015-04-18T01:40:10"/>
    <n v="30"/>
    <b v="0"/>
    <n v="10"/>
    <n v="2.7204081632653061"/>
    <n v="133.30000000000001"/>
    <b v="0"/>
    <s v="technology/space exploration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x v="1820"/>
    <x v="1"/>
    <x v="0"/>
    <x v="0"/>
    <n v="1448388418"/>
    <n v="1443200818"/>
    <x v="2660"/>
    <d v="2015-11-24T18:06:58"/>
    <n v="60.041666666664241"/>
    <b v="0"/>
    <n v="5"/>
    <n v="9.5000000000000001E-2"/>
    <n v="3.8"/>
    <b v="0"/>
    <s v="technology/space exploration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x v="1821"/>
    <x v="0"/>
    <x v="0"/>
    <x v="0"/>
    <n v="1382742010"/>
    <n v="1380150010"/>
    <x v="2661"/>
    <d v="2013-10-25T23:00:10"/>
    <n v="30"/>
    <b v="0"/>
    <n v="60"/>
    <n v="102.89999999999999"/>
    <n v="85.75"/>
    <b v="1"/>
    <s v="technology/makerspaces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x v="1822"/>
    <x v="0"/>
    <x v="0"/>
    <x v="0"/>
    <n v="1440179713"/>
    <n v="1437587713"/>
    <x v="2662"/>
    <d v="2015-08-21T17:55:13"/>
    <n v="30"/>
    <b v="0"/>
    <n v="80"/>
    <n v="106.80000000000001"/>
    <n v="267"/>
    <b v="1"/>
    <s v="technology/makerspaces"/>
    <x v="2"/>
    <x v="37"/>
  </r>
  <r>
    <n v="2663"/>
    <s v="A New Life for an Old School"/>
    <s v="The Ville. A local cooperative helping communities learn, share and grow in the spirit of health, wellness and sustainability."/>
    <n v="20000"/>
    <x v="1823"/>
    <x v="0"/>
    <x v="5"/>
    <x v="5"/>
    <n v="1441378800"/>
    <n v="1438873007"/>
    <x v="2663"/>
    <d v="2015-09-04T15:00:00"/>
    <n v="29.002233796294604"/>
    <b v="0"/>
    <n v="56"/>
    <n v="104.59625"/>
    <n v="373.55803571428572"/>
    <b v="1"/>
    <s v="technology/makerspaces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x v="1824"/>
    <x v="0"/>
    <x v="0"/>
    <x v="0"/>
    <n v="1449644340"/>
    <n v="1446683797"/>
    <x v="2664"/>
    <d v="2015-12-09T06:59:00"/>
    <n v="34.26554398148437"/>
    <b v="0"/>
    <n v="104"/>
    <n v="103.42857142857143"/>
    <n v="174.03846153846155"/>
    <b v="1"/>
    <s v="technology/makerspaces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x v="1825"/>
    <x v="0"/>
    <x v="0"/>
    <x v="0"/>
    <n v="1430774974"/>
    <n v="1426886974"/>
    <x v="2665"/>
    <d v="2015-05-04T21:29:34"/>
    <n v="45"/>
    <b v="0"/>
    <n v="46"/>
    <n v="123.14285714285715"/>
    <n v="93.695652173913047"/>
    <b v="1"/>
    <s v="technology/makerspaces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x v="1826"/>
    <x v="0"/>
    <x v="0"/>
    <x v="0"/>
    <n v="1443214800"/>
    <n v="1440008439"/>
    <x v="2666"/>
    <d v="2015-09-25T21:00:00"/>
    <n v="37.110659722224227"/>
    <b v="0"/>
    <n v="206"/>
    <n v="159.29509999999999"/>
    <n v="77.327718446601949"/>
    <b v="1"/>
    <s v="technology/makerspaces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x v="1827"/>
    <x v="0"/>
    <x v="0"/>
    <x v="0"/>
    <n v="1455142416"/>
    <n v="1452550416"/>
    <x v="2667"/>
    <d v="2016-02-10T22:13:36"/>
    <n v="30"/>
    <b v="0"/>
    <n v="18"/>
    <n v="110.66666666666667"/>
    <n v="92.222222222222229"/>
    <b v="1"/>
    <s v="technology/makerspaces"/>
    <x v="2"/>
    <x v="37"/>
  </r>
  <r>
    <n v="2668"/>
    <s v="UOttawa Makermobile"/>
    <s v="Creativity on the go! |_x000a_CrÃ©ativitÃ© en mouvement !"/>
    <n v="1000"/>
    <x v="1240"/>
    <x v="0"/>
    <x v="5"/>
    <x v="5"/>
    <n v="1447079520"/>
    <n v="1443449265"/>
    <x v="2668"/>
    <d v="2015-11-09T14:32:00"/>
    <n v="42.016840277778101"/>
    <b v="0"/>
    <n v="28"/>
    <n v="170.70000000000002"/>
    <n v="60.964285714285715"/>
    <b v="1"/>
    <s v="technology/makerspaces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x v="1099"/>
    <x v="0"/>
    <x v="0"/>
    <x v="0"/>
    <n v="1452387096"/>
    <n v="1447203096"/>
    <x v="2669"/>
    <d v="2016-01-10T00:51:36"/>
    <n v="60"/>
    <b v="0"/>
    <n v="11"/>
    <n v="125.125"/>
    <n v="91"/>
    <b v="1"/>
    <s v="technology/makerspaces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x v="1828"/>
    <x v="2"/>
    <x v="2"/>
    <x v="2"/>
    <n v="1406593780"/>
    <n v="1404174580"/>
    <x v="2670"/>
    <d v="2014-07-29T00:29:40"/>
    <n v="28"/>
    <b v="1"/>
    <n v="60"/>
    <n v="6.4158609339642041"/>
    <n v="41.583333333333336"/>
    <b v="0"/>
    <s v="technology/makerspaces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x v="1829"/>
    <x v="2"/>
    <x v="0"/>
    <x v="0"/>
    <n v="1419017880"/>
    <n v="1416419916"/>
    <x v="2671"/>
    <d v="2014-12-19T19:38:00"/>
    <n v="30.069027777775773"/>
    <b v="1"/>
    <n v="84"/>
    <n v="11.343999999999999"/>
    <n v="33.761904761904759"/>
    <b v="0"/>
    <s v="technology/makerspaces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x v="1830"/>
    <x v="2"/>
    <x v="0"/>
    <x v="0"/>
    <n v="1451282400"/>
    <n v="1449436390"/>
    <x v="2672"/>
    <d v="2015-12-28T06:00:00"/>
    <n v="21.365856481483206"/>
    <b v="1"/>
    <n v="47"/>
    <n v="33.19"/>
    <n v="70.61702127659575"/>
    <b v="0"/>
    <s v="technology/makerspaces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x v="1831"/>
    <x v="2"/>
    <x v="0"/>
    <x v="0"/>
    <n v="1414622700"/>
    <n v="1412081999"/>
    <x v="2673"/>
    <d v="2014-10-29T22:45:00"/>
    <n v="29.406261574069504"/>
    <b v="1"/>
    <n v="66"/>
    <n v="27.58"/>
    <n v="167.15151515151516"/>
    <b v="0"/>
    <s v="technology/makerspaces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x v="1832"/>
    <x v="2"/>
    <x v="0"/>
    <x v="0"/>
    <n v="1467694740"/>
    <n v="1465398670"/>
    <x v="2674"/>
    <d v="2016-07-05T04:59:00"/>
    <n v="26.574884259258397"/>
    <b v="1"/>
    <n v="171"/>
    <n v="62.839999999999996"/>
    <n v="128.61988304093566"/>
    <b v="0"/>
    <s v="technology/makerspaces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x v="1833"/>
    <x v="2"/>
    <x v="0"/>
    <x v="0"/>
    <n v="1415655289"/>
    <n v="1413059689"/>
    <x v="2675"/>
    <d v="2014-11-10T21:34:49"/>
    <n v="30.041666666664241"/>
    <b v="1"/>
    <n v="29"/>
    <n v="7.5880000000000001"/>
    <n v="65.41379310344827"/>
    <b v="0"/>
    <s v="technology/makerspaces"/>
    <x v="2"/>
    <x v="37"/>
  </r>
  <r>
    <n v="2676"/>
    <s v="Toronto VR Co-Op"/>
    <s v="Our aim is to provide high-end equipment and space for Toronto coders, filmmakers, and artists to develop cutting-edge VR content."/>
    <n v="2100"/>
    <x v="1834"/>
    <x v="2"/>
    <x v="5"/>
    <x v="5"/>
    <n v="1463929174"/>
    <n v="1461337174"/>
    <x v="2676"/>
    <d v="2016-05-22T14:59:34"/>
    <n v="30"/>
    <b v="0"/>
    <n v="9"/>
    <n v="50.38095238095238"/>
    <n v="117.55555555555556"/>
    <b v="0"/>
    <s v="technology/makerspaces"/>
    <x v="2"/>
    <x v="37"/>
  </r>
  <r>
    <n v="2677"/>
    <s v="Tinkr Tech - mobile makerspace"/>
    <s v="A mobile tech lab with cutting edge maker tools that travels to schools to offer free creative workshops for school age kids."/>
    <n v="19500"/>
    <x v="1835"/>
    <x v="2"/>
    <x v="0"/>
    <x v="0"/>
    <n v="1404348143"/>
    <n v="1401756143"/>
    <x v="2677"/>
    <d v="2014-07-03T00:42:23"/>
    <n v="30"/>
    <b v="0"/>
    <n v="27"/>
    <n v="17.512820512820511"/>
    <n v="126.48148148148148"/>
    <b v="0"/>
    <s v="technology/makerspaces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x v="1742"/>
    <x v="2"/>
    <x v="3"/>
    <x v="3"/>
    <n v="1443121765"/>
    <n v="1440529765"/>
    <x v="2678"/>
    <d v="2015-09-24T19:09:25"/>
    <n v="30"/>
    <b v="0"/>
    <n v="2"/>
    <n v="1.375E-2"/>
    <n v="550"/>
    <b v="0"/>
    <s v="technology/makerspaces"/>
    <x v="2"/>
    <x v="37"/>
  </r>
  <r>
    <n v="2679"/>
    <s v="DIY Garage"/>
    <s v="A do-it-yourself auto garage in Des Moines, Iowa where people can learn how to work on cars &amp; those who know can share their knowledge."/>
    <n v="40000"/>
    <x v="849"/>
    <x v="2"/>
    <x v="0"/>
    <x v="0"/>
    <n v="1425081694"/>
    <n v="1422489694"/>
    <x v="2679"/>
    <d v="2015-02-28T00:01:34"/>
    <n v="30"/>
    <b v="0"/>
    <n v="3"/>
    <n v="0.33"/>
    <n v="44"/>
    <b v="0"/>
    <s v="technology/makerspaces"/>
    <x v="2"/>
    <x v="37"/>
  </r>
  <r>
    <n v="2680"/>
    <s v="iHeart Pillow"/>
    <s v="iHeartPillow, Connecting loved ones"/>
    <n v="32000"/>
    <x v="1836"/>
    <x v="2"/>
    <x v="3"/>
    <x v="3"/>
    <n v="1459915491"/>
    <n v="1457327091"/>
    <x v="2680"/>
    <d v="2016-04-06T04:04:51"/>
    <n v="29.958333333328483"/>
    <b v="0"/>
    <n v="4"/>
    <n v="0.86250000000000004"/>
    <n v="69"/>
    <b v="0"/>
    <s v="technology/makerspaces"/>
    <x v="2"/>
    <x v="37"/>
  </r>
  <r>
    <n v="2681"/>
    <s v="Jolly's Hot Dogs An All-Beef Coney Dog"/>
    <s v="Jolly's Hot Dogs: A beef hot dog topped with deliciously seasoned ground beef, mustard and minced onions."/>
    <n v="8000"/>
    <x v="434"/>
    <x v="2"/>
    <x v="0"/>
    <x v="0"/>
    <n v="1405027750"/>
    <n v="1402867750"/>
    <x v="2681"/>
    <d v="2014-07-10T21:29:10"/>
    <n v="25"/>
    <b v="0"/>
    <n v="2"/>
    <n v="0.6875"/>
    <n v="27.5"/>
    <b v="0"/>
    <s v="food/food trucks"/>
    <x v="7"/>
    <x v="19"/>
  </r>
  <r>
    <n v="2682"/>
    <s v="Toastie's Gourmet Toast"/>
    <s v="Gourmet Toast is the culinary combination, neigh, perfection of America's most under-utilized snack: Toast."/>
    <n v="6000"/>
    <x v="1837"/>
    <x v="2"/>
    <x v="0"/>
    <x v="0"/>
    <n v="1416635940"/>
    <n v="1413838540"/>
    <x v="2682"/>
    <d v="2014-11-22T05:59:00"/>
    <n v="32.377314814810234"/>
    <b v="0"/>
    <n v="20"/>
    <n v="28.299999999999997"/>
    <n v="84.9"/>
    <b v="0"/>
    <s v="food/food trucks"/>
    <x v="7"/>
    <x v="19"/>
  </r>
  <r>
    <n v="2683"/>
    <s v="Just Cereal - Mobile Cereal Bar"/>
    <s v="Cereal isn't only for breakfast! Help me bring cereal to the 92% of Americans who eat cereal everyday. Out of the home and to you!"/>
    <n v="15000"/>
    <x v="1275"/>
    <x v="2"/>
    <x v="0"/>
    <x v="0"/>
    <n v="1425233240"/>
    <n v="1422641240"/>
    <x v="2683"/>
    <d v="2015-03-01T18:07:20"/>
    <n v="30"/>
    <b v="0"/>
    <n v="3"/>
    <n v="0.24"/>
    <n v="12"/>
    <b v="0"/>
    <s v="food/food trucks"/>
    <x v="7"/>
    <x v="19"/>
  </r>
  <r>
    <n v="2684"/>
    <s v="Ain't No Thang..."/>
    <s v="Not all wings are created equal. We believe ours take flight above the rest. Come judge for yourself. To us it Ain't No Thang..."/>
    <n v="70000"/>
    <x v="25"/>
    <x v="2"/>
    <x v="0"/>
    <x v="0"/>
    <n v="1407621425"/>
    <n v="1404165425"/>
    <x v="2684"/>
    <d v="2014-08-09T21:57:05"/>
    <n v="40"/>
    <b v="0"/>
    <n v="4"/>
    <n v="1.1428571428571428"/>
    <n v="200"/>
    <b v="0"/>
    <s v="food/food trucks"/>
    <x v="7"/>
    <x v="19"/>
  </r>
  <r>
    <n v="2685"/>
    <s v="Nana's Home Cooking on Wheels"/>
    <s v="Home cooked meals made by Nana. Indiana's famous tenderloin sandwiches, Nana's homemade cole slaw and so much more."/>
    <n v="50000"/>
    <x v="115"/>
    <x v="2"/>
    <x v="0"/>
    <x v="0"/>
    <n v="1430149330"/>
    <n v="1424968930"/>
    <x v="2685"/>
    <d v="2015-04-27T15:42:10"/>
    <n v="59.958333333343035"/>
    <b v="0"/>
    <n v="1"/>
    <n v="0.02"/>
    <n v="10"/>
    <b v="0"/>
    <s v="food/food trucks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x v="117"/>
    <x v="2"/>
    <x v="0"/>
    <x v="0"/>
    <n v="1412119423"/>
    <n v="1410391423"/>
    <x v="2686"/>
    <d v="2014-09-30T23:23:43"/>
    <n v="20"/>
    <b v="0"/>
    <n v="0"/>
    <n v="0"/>
    <e v="#DIV/0!"/>
    <b v="0"/>
    <s v="food/food trucks"/>
    <x v="7"/>
    <x v="19"/>
  </r>
  <r>
    <n v="2687"/>
    <s v="Munch Wagon"/>
    <s v="Your American Pizzas, Wings, Stuffed Gouda Burger, Sweet &amp; Russet Potato Fries served on a food Truck!!"/>
    <n v="15000"/>
    <x v="117"/>
    <x v="2"/>
    <x v="0"/>
    <x v="0"/>
    <n v="1435591318"/>
    <n v="1432999318"/>
    <x v="2687"/>
    <d v="2015-06-29T15:21:58"/>
    <n v="30"/>
    <b v="0"/>
    <n v="0"/>
    <n v="0"/>
    <e v="#DIV/0!"/>
    <b v="0"/>
    <s v="food/food trucks"/>
    <x v="7"/>
    <x v="19"/>
  </r>
  <r>
    <n v="2688"/>
    <s v="Mac N Cheez Food Truck"/>
    <s v="The amazing gourmet Mac N Cheez Food Truck Campaigne!"/>
    <n v="50000"/>
    <x v="1838"/>
    <x v="2"/>
    <x v="0"/>
    <x v="0"/>
    <n v="1424746800"/>
    <n v="1422067870"/>
    <x v="2688"/>
    <d v="2015-02-24T03:00:00"/>
    <n v="31.006134259252576"/>
    <b v="0"/>
    <n v="14"/>
    <n v="0.14799999999999999"/>
    <n v="5.2857142857142856"/>
    <b v="0"/>
    <s v="food/food trucks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x v="116"/>
    <x v="2"/>
    <x v="0"/>
    <x v="0"/>
    <n v="1469919890"/>
    <n v="1467327890"/>
    <x v="2689"/>
    <d v="2016-07-30T23:04:50"/>
    <n v="30"/>
    <b v="0"/>
    <n v="1"/>
    <n v="2.8571428571428571E-3"/>
    <n v="1"/>
    <b v="0"/>
    <s v="food/food trucks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x v="1839"/>
    <x v="2"/>
    <x v="0"/>
    <x v="0"/>
    <n v="1433298676"/>
    <n v="1429410676"/>
    <x v="2690"/>
    <d v="2015-06-03T02:31:16"/>
    <n v="45"/>
    <b v="0"/>
    <n v="118"/>
    <n v="10.7325"/>
    <n v="72.762711864406782"/>
    <b v="0"/>
    <s v="food/food trucks"/>
    <x v="7"/>
    <x v="19"/>
  </r>
  <r>
    <n v="2691"/>
    <s v="Cook"/>
    <s v="A Great New local Food Truck serving up ethnic fusion inspired eats in Ottawa."/>
    <n v="65000"/>
    <x v="428"/>
    <x v="2"/>
    <x v="5"/>
    <x v="5"/>
    <n v="1431278557"/>
    <n v="1427390557"/>
    <x v="2691"/>
    <d v="2015-05-10T17:22:37"/>
    <n v="45"/>
    <b v="0"/>
    <n v="2"/>
    <n v="5.3846153846153842E-2"/>
    <n v="17.5"/>
    <b v="0"/>
    <s v="food/food trucks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x v="379"/>
    <x v="2"/>
    <x v="0"/>
    <x v="0"/>
    <n v="1427266860"/>
    <n v="1424678460"/>
    <x v="2692"/>
    <d v="2015-03-25T07:01:00"/>
    <n v="29.958333333335759"/>
    <b v="0"/>
    <n v="1"/>
    <n v="0.7142857142857143"/>
    <n v="25"/>
    <b v="0"/>
    <s v="food/food trucks"/>
    <x v="7"/>
    <x v="19"/>
  </r>
  <r>
    <n v="2693"/>
    <s v="Chili dog"/>
    <s v="I want to start a food truck that specializes in chili cheese dogs, using new kinds of meats, cheeses and toppings you wouldn't imagine"/>
    <n v="5000"/>
    <x v="130"/>
    <x v="2"/>
    <x v="0"/>
    <x v="0"/>
    <n v="1407899966"/>
    <n v="1405307966"/>
    <x v="2693"/>
    <d v="2014-08-13T03:19:26"/>
    <n v="30"/>
    <b v="0"/>
    <n v="3"/>
    <n v="0.8"/>
    <n v="13.333333333333334"/>
    <b v="0"/>
    <s v="food/food trucks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x v="116"/>
    <x v="2"/>
    <x v="0"/>
    <x v="0"/>
    <n v="1411701739"/>
    <n v="1409109739"/>
    <x v="2694"/>
    <d v="2014-09-26T03:22:19"/>
    <n v="30"/>
    <b v="0"/>
    <n v="1"/>
    <n v="3.3333333333333335E-3"/>
    <n v="1"/>
    <b v="0"/>
    <s v="food/food trucks"/>
    <x v="7"/>
    <x v="19"/>
  </r>
  <r>
    <n v="2695"/>
    <s v="Fat daddy mac food truck"/>
    <s v="I am creating food magic on the go! Amazing food isn't just for sitdown restaraunts anymore!"/>
    <n v="15000"/>
    <x v="1840"/>
    <x v="2"/>
    <x v="0"/>
    <x v="0"/>
    <n v="1428981718"/>
    <n v="1423801318"/>
    <x v="2695"/>
    <d v="2015-04-14T03:21:58"/>
    <n v="59.958333333335759"/>
    <b v="0"/>
    <n v="3"/>
    <n v="0.47333333333333333"/>
    <n v="23.666666666666668"/>
    <b v="0"/>
    <s v="food/food trucks"/>
    <x v="7"/>
    <x v="19"/>
  </r>
  <r>
    <n v="2696"/>
    <s v="The Military Moms Food Truck"/>
    <s v="The dream to own a food truck, rolling wherever the army sends me, hiring other military spouses and veterans alike! Giving back!"/>
    <n v="60000"/>
    <x v="1841"/>
    <x v="2"/>
    <x v="0"/>
    <x v="0"/>
    <n v="1419538560"/>
    <n v="1416600960"/>
    <x v="2696"/>
    <d v="2014-12-25T20:16:00"/>
    <n v="34"/>
    <b v="0"/>
    <n v="38"/>
    <n v="5.65"/>
    <n v="89.21052631578948"/>
    <b v="0"/>
    <s v="food/food trucks"/>
    <x v="7"/>
    <x v="19"/>
  </r>
  <r>
    <n v="2697"/>
    <s v="Dough Heads Food Truck: waffles stuffed with sweet + savory"/>
    <s v="Stuffed waffles made from Dough. Sweet, savory, salty and then stuffed with meats, fruits, and sauces!"/>
    <n v="23000"/>
    <x v="1842"/>
    <x v="2"/>
    <x v="0"/>
    <x v="0"/>
    <n v="1438552800"/>
    <n v="1435876423"/>
    <x v="2697"/>
    <d v="2015-08-02T22:00:00"/>
    <n v="30.976585648153559"/>
    <b v="0"/>
    <n v="52"/>
    <n v="26.35217391304348"/>
    <n v="116.55769230769231"/>
    <b v="0"/>
    <s v="food/food trucks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x v="1843"/>
    <x v="2"/>
    <x v="0"/>
    <x v="0"/>
    <n v="1403904808"/>
    <n v="1401312808"/>
    <x v="2698"/>
    <d v="2014-06-27T21:33:28"/>
    <n v="30"/>
    <b v="0"/>
    <n v="2"/>
    <n v="0.325125"/>
    <n v="13.005000000000001"/>
    <b v="0"/>
    <s v="food/food trucks"/>
    <x v="7"/>
    <x v="19"/>
  </r>
  <r>
    <n v="2699"/>
    <s v="my bakery truck"/>
    <s v="Hi, I want make my first bakery. Food truck was great, but I not have a car licence. So, help me to be my dream!"/>
    <n v="2"/>
    <x v="117"/>
    <x v="2"/>
    <x v="5"/>
    <x v="5"/>
    <n v="1407533463"/>
    <n v="1404941463"/>
    <x v="2699"/>
    <d v="2014-08-08T21:31:03"/>
    <n v="30"/>
    <b v="0"/>
    <n v="0"/>
    <n v="0"/>
    <e v="#DIV/0!"/>
    <b v="0"/>
    <s v="food/food trucks"/>
    <x v="7"/>
    <x v="19"/>
  </r>
  <r>
    <n v="2700"/>
    <s v="Holly's Hot Stuff"/>
    <s v="I currently own and operate a hot dog cart. I am hoping to purchase a used food truck so I can do business year round!"/>
    <n v="9999"/>
    <x v="119"/>
    <x v="2"/>
    <x v="0"/>
    <x v="0"/>
    <n v="1411073972"/>
    <n v="1408481972"/>
    <x v="2700"/>
    <d v="2014-09-18T20:59:32"/>
    <n v="30"/>
    <b v="0"/>
    <n v="4"/>
    <n v="0.7000700070007001"/>
    <n v="17.5"/>
    <b v="0"/>
    <s v="food/food trucks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x v="76"/>
    <x v="3"/>
    <x v="17"/>
    <x v="3"/>
    <n v="1491586534"/>
    <n v="1488911734"/>
    <x v="2701"/>
    <d v="2017-04-07T17:35:34"/>
    <n v="30.958333333335759"/>
    <b v="0"/>
    <n v="46"/>
    <n v="46.176470588235297"/>
    <n v="34.130434782608695"/>
    <b v="0"/>
    <s v="theater/spaces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x v="1844"/>
    <x v="3"/>
    <x v="0"/>
    <x v="0"/>
    <n v="1491416077"/>
    <n v="1488827677"/>
    <x v="2702"/>
    <d v="2017-04-05T18:14:37"/>
    <n v="29.958333333335759"/>
    <b v="1"/>
    <n v="26"/>
    <n v="34.410000000000004"/>
    <n v="132.34615384615384"/>
    <b v="0"/>
    <s v="theater/spaces"/>
    <x v="1"/>
    <x v="38"/>
  </r>
  <r>
    <n v="2703"/>
    <s v="Bisagra Teatro: Foro Multidisciplinario"/>
    <s v="Â¡Tu nuevo espacio cultural multidisciplinario en el centro de Pachuca, Hidalgo"/>
    <n v="40000"/>
    <x v="1845"/>
    <x v="3"/>
    <x v="14"/>
    <x v="10"/>
    <n v="1490196830"/>
    <n v="1485016430"/>
    <x v="2703"/>
    <d v="2017-03-22T15:33:50"/>
    <n v="59.958333333335759"/>
    <b v="0"/>
    <n v="45"/>
    <n v="103.75000000000001"/>
    <n v="922.22222222222217"/>
    <b v="0"/>
    <s v="theater/spaces"/>
    <x v="1"/>
    <x v="38"/>
  </r>
  <r>
    <n v="2704"/>
    <s v="Little Red Brick House"/>
    <s v="We plan to rescue, relocate, and repurpose, a historic Little Red Brick House, to be incorporated into a riverfront amphitheater."/>
    <n v="19000"/>
    <x v="1288"/>
    <x v="3"/>
    <x v="0"/>
    <x v="0"/>
    <n v="1491421314"/>
    <n v="1487709714"/>
    <x v="2704"/>
    <d v="2017-04-05T19:41:54"/>
    <n v="42.958333333328483"/>
    <b v="0"/>
    <n v="7"/>
    <n v="6.0263157894736841"/>
    <n v="163.57142857142858"/>
    <b v="0"/>
    <s v="theater/spaces"/>
    <x v="1"/>
    <x v="38"/>
  </r>
  <r>
    <n v="2705"/>
    <s v="Fischer Theatre Marquee"/>
    <s v="Help light the lights at the historic Fischer Theatre in Danville, IL."/>
    <n v="16500"/>
    <x v="1846"/>
    <x v="3"/>
    <x v="0"/>
    <x v="0"/>
    <n v="1490389158"/>
    <n v="1486504758"/>
    <x v="2705"/>
    <d v="2017-03-24T20:59:18"/>
    <n v="44.958333333335759"/>
    <b v="0"/>
    <n v="8"/>
    <n v="10.539393939393939"/>
    <n v="217.375"/>
    <b v="0"/>
    <s v="theater/spaces"/>
    <x v="1"/>
    <x v="38"/>
  </r>
  <r>
    <n v="2706"/>
    <s v="Nordo's Culinarium: Where Food Meets Art"/>
    <s v="A place where innovation, food, creativity and performance live year round in a historic building in Pioneer Square."/>
    <n v="35000"/>
    <x v="1847"/>
    <x v="0"/>
    <x v="0"/>
    <x v="0"/>
    <n v="1413442740"/>
    <n v="1410937483"/>
    <x v="2706"/>
    <d v="2014-10-16T06:59:00"/>
    <n v="28.996030092595902"/>
    <b v="1"/>
    <n v="263"/>
    <n v="112.29714285714284"/>
    <n v="149.44486692015209"/>
    <b v="1"/>
    <s v="theater/spaces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x v="1848"/>
    <x v="0"/>
    <x v="0"/>
    <x v="0"/>
    <n v="1369637940"/>
    <n v="1367088443"/>
    <x v="2707"/>
    <d v="2013-05-27T06:59:00"/>
    <n v="29.508067129630945"/>
    <b v="1"/>
    <n v="394"/>
    <n v="350.84462500000001"/>
    <n v="71.237487309644663"/>
    <b v="1"/>
    <s v="theater/spaces"/>
    <x v="1"/>
    <x v="38"/>
  </r>
  <r>
    <n v="2708"/>
    <s v="Angel Comedy Club"/>
    <s v="Angel Comedy Club: A permanent home for Londonâ€™s loveliest comedy night - a community comedy club"/>
    <n v="20000"/>
    <x v="1849"/>
    <x v="0"/>
    <x v="1"/>
    <x v="1"/>
    <n v="1469119526"/>
    <n v="1463935526"/>
    <x v="2708"/>
    <d v="2016-07-21T16:45:26"/>
    <n v="60"/>
    <b v="1"/>
    <n v="1049"/>
    <n v="233.21535"/>
    <n v="44.464318398474738"/>
    <b v="1"/>
    <s v="theater/spaces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x v="1850"/>
    <x v="0"/>
    <x v="0"/>
    <x v="0"/>
    <n v="1475553540"/>
    <n v="1472528141"/>
    <x v="2709"/>
    <d v="2016-10-04T03:59:00"/>
    <n v="35.016192129631236"/>
    <b v="1"/>
    <n v="308"/>
    <n v="101.60599999999999"/>
    <n v="164.94480519480518"/>
    <b v="1"/>
    <s v="theater/spaces"/>
    <x v="1"/>
    <x v="38"/>
  </r>
  <r>
    <n v="2710"/>
    <s v="House of Yes"/>
    <s v="Building Brooklyn's own creative venue for circus, theater and events of all types."/>
    <n v="60000"/>
    <x v="1851"/>
    <x v="0"/>
    <x v="0"/>
    <x v="0"/>
    <n v="1407549600"/>
    <n v="1404797428"/>
    <x v="2710"/>
    <d v="2014-08-09T02:00:00"/>
    <n v="31.853842592594447"/>
    <b v="1"/>
    <n v="1088"/>
    <n v="153.90035000000003"/>
    <n v="84.871516544117654"/>
    <b v="1"/>
    <s v="theater/spaces"/>
    <x v="1"/>
    <x v="38"/>
  </r>
  <r>
    <n v="2711"/>
    <s v="The Red Shoes"/>
    <s v="We're aiming to launch a production involving circus performers, musicians and artists in a new space, creating a night of live art."/>
    <n v="3910"/>
    <x v="1852"/>
    <x v="0"/>
    <x v="1"/>
    <x v="1"/>
    <n v="1403301660"/>
    <n v="1400694790"/>
    <x v="2711"/>
    <d v="2014-06-20T22:01:00"/>
    <n v="30.172106481477385"/>
    <b v="1"/>
    <n v="73"/>
    <n v="100.7161125319693"/>
    <n v="53.945205479452056"/>
    <b v="1"/>
    <s v="theater/spaces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x v="1853"/>
    <x v="0"/>
    <x v="0"/>
    <x v="0"/>
    <n v="1373738400"/>
    <n v="1370568560"/>
    <x v="2712"/>
    <d v="2013-07-13T18:00:00"/>
    <n v="36.687962962962047"/>
    <b v="1"/>
    <n v="143"/>
    <n v="131.38181818181818"/>
    <n v="50.531468531468533"/>
    <b v="1"/>
    <s v="theater/spaces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x v="1854"/>
    <x v="0"/>
    <x v="0"/>
    <x v="0"/>
    <n v="1450971684"/>
    <n v="1447515684"/>
    <x v="2713"/>
    <d v="2015-12-24T15:41:24"/>
    <n v="40"/>
    <b v="1"/>
    <n v="1420"/>
    <n v="102.24133333333334"/>
    <n v="108.00140845070422"/>
    <b v="1"/>
    <s v="theater/spaces"/>
    <x v="1"/>
    <x v="38"/>
  </r>
  <r>
    <n v="2714"/>
    <s v="The Crane Theater"/>
    <s v="The Crane will be the new home for independent theater in Northeast Minneapolis"/>
    <n v="25000"/>
    <x v="1855"/>
    <x v="0"/>
    <x v="0"/>
    <x v="0"/>
    <n v="1476486000"/>
    <n v="1474040596"/>
    <x v="2714"/>
    <d v="2016-10-14T23:00:00"/>
    <n v="28.30328703703708"/>
    <b v="1"/>
    <n v="305"/>
    <n v="116.35599999999999"/>
    <n v="95.373770491803285"/>
    <b v="1"/>
    <s v="theater/spaces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x v="1856"/>
    <x v="0"/>
    <x v="0"/>
    <x v="0"/>
    <n v="1456047228"/>
    <n v="1453109628"/>
    <x v="2715"/>
    <d v="2016-02-21T09:33:48"/>
    <n v="34"/>
    <b v="1"/>
    <n v="551"/>
    <n v="264.62241666666665"/>
    <n v="57.631016333938291"/>
    <b v="1"/>
    <s v="theater/spaces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x v="1857"/>
    <x v="0"/>
    <x v="12"/>
    <x v="3"/>
    <n v="1444291193"/>
    <n v="1441699193"/>
    <x v="2716"/>
    <d v="2015-10-08T07:59:53"/>
    <n v="30"/>
    <b v="1"/>
    <n v="187"/>
    <n v="119.98010000000001"/>
    <n v="64.160481283422456"/>
    <b v="1"/>
    <s v="theater/spaces"/>
    <x v="1"/>
    <x v="38"/>
  </r>
  <r>
    <n v="2717"/>
    <s v="A Home for Comedy in Vermont!"/>
    <s v="ONLY HOURS LEFT ON THE CAMPAIGN! Our stretch goal is $35k; let's build a home for standup/improv shows &amp; classes in VT!"/>
    <n v="25000"/>
    <x v="1858"/>
    <x v="0"/>
    <x v="0"/>
    <x v="0"/>
    <n v="1417906649"/>
    <n v="1414015049"/>
    <x v="2717"/>
    <d v="2014-12-06T22:57:29"/>
    <n v="45.041666666664241"/>
    <b v="1"/>
    <n v="325"/>
    <n v="120.10400000000001"/>
    <n v="92.387692307692305"/>
    <b v="1"/>
    <s v="theater/spaces"/>
    <x v="1"/>
    <x v="38"/>
  </r>
  <r>
    <n v="2718"/>
    <s v="Bard Beyond the Big Top"/>
    <s v="The Bard has burst beyond the big top and we're reaching out to our Beloved Benefactors to help build our festival's future."/>
    <n v="18000"/>
    <x v="1859"/>
    <x v="0"/>
    <x v="0"/>
    <x v="0"/>
    <n v="1462316400"/>
    <n v="1459865945"/>
    <x v="2718"/>
    <d v="2016-05-03T23:00:00"/>
    <n v="28.36174768517958"/>
    <b v="1"/>
    <n v="148"/>
    <n v="103.58333333333334"/>
    <n v="125.97972972972973"/>
    <b v="1"/>
    <s v="theater/spaces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x v="1860"/>
    <x v="0"/>
    <x v="0"/>
    <x v="0"/>
    <n v="1460936694"/>
    <n v="1455756294"/>
    <x v="2719"/>
    <d v="2016-04-17T23:44:54"/>
    <n v="59.958333333328483"/>
    <b v="0"/>
    <n v="69"/>
    <n v="108.83333333333334"/>
    <n v="94.637681159420296"/>
    <b v="1"/>
    <s v="theater/spaces"/>
    <x v="1"/>
    <x v="38"/>
  </r>
  <r>
    <n v="2720"/>
    <s v="The Comedy Project"/>
    <s v="An improv, sketch and experimental comedy and cocktail venue in downtown Grand Rapids, Michigan"/>
    <n v="25000"/>
    <x v="1861"/>
    <x v="0"/>
    <x v="0"/>
    <x v="0"/>
    <n v="1478866253"/>
    <n v="1476270653"/>
    <x v="2720"/>
    <d v="2016-11-11T12:10:53"/>
    <n v="30.041666666671517"/>
    <b v="0"/>
    <n v="173"/>
    <n v="118.12400000000001"/>
    <n v="170.69942196531792"/>
    <b v="1"/>
    <s v="theater/spaces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x v="1862"/>
    <x v="0"/>
    <x v="1"/>
    <x v="1"/>
    <n v="1378494000"/>
    <n v="1375880598"/>
    <x v="2721"/>
    <d v="2013-09-06T19:00:00"/>
    <n v="30.247708333328774"/>
    <b v="0"/>
    <n v="269"/>
    <n v="1462"/>
    <n v="40.762081784386616"/>
    <b v="1"/>
    <s v="technology/hardware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x v="1863"/>
    <x v="0"/>
    <x v="0"/>
    <x v="0"/>
    <n v="1485722053"/>
    <n v="1480538053"/>
    <x v="2722"/>
    <d v="2017-01-29T20:34:13"/>
    <n v="60"/>
    <b v="0"/>
    <n v="185"/>
    <n v="252.54"/>
    <n v="68.254054054054052"/>
    <b v="1"/>
    <s v="technology/hardware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x v="1864"/>
    <x v="0"/>
    <x v="0"/>
    <x v="0"/>
    <n v="1420060088"/>
    <n v="1414872488"/>
    <x v="2723"/>
    <d v="2014-12-31T21:08:08"/>
    <n v="60.041666666664241"/>
    <b v="0"/>
    <n v="176"/>
    <n v="140.05000000000001"/>
    <n v="95.48863636363636"/>
    <b v="1"/>
    <s v="technology/hardware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x v="1865"/>
    <x v="0"/>
    <x v="1"/>
    <x v="1"/>
    <n v="1439625059"/>
    <n v="1436860259"/>
    <x v="2724"/>
    <d v="2015-08-15T07:50:59"/>
    <n v="32"/>
    <b v="0"/>
    <n v="1019"/>
    <n v="296.87520259319291"/>
    <n v="7.1902649656526005"/>
    <b v="1"/>
    <s v="technology/hardware"/>
    <x v="2"/>
    <x v="30"/>
  </r>
  <r>
    <n v="2725"/>
    <s v="Digital MPPT and Solar BMS for a Net Zero energy House"/>
    <s v="Best Net Zero energy solution for new or existing house (no more heating or electricity bills)."/>
    <n v="40000"/>
    <x v="1866"/>
    <x v="0"/>
    <x v="5"/>
    <x v="5"/>
    <n v="1488390735"/>
    <n v="1484070735"/>
    <x v="2725"/>
    <d v="2017-03-01T17:52:15"/>
    <n v="50"/>
    <b v="0"/>
    <n v="113"/>
    <n v="144.54249999999999"/>
    <n v="511.65486725663715"/>
    <b v="1"/>
    <s v="technology/hardware"/>
    <x v="2"/>
    <x v="30"/>
  </r>
  <r>
    <n v="2726"/>
    <s v="Krimston TWO - Dual SIM case for iPhone"/>
    <s v="Krimston TWO: iPhone Dual SIM Case"/>
    <n v="100000"/>
    <x v="1867"/>
    <x v="0"/>
    <x v="0"/>
    <x v="0"/>
    <n v="1461333311"/>
    <n v="1458741311"/>
    <x v="2726"/>
    <d v="2016-04-22T13:55:11"/>
    <n v="30"/>
    <b v="0"/>
    <n v="404"/>
    <n v="105.745"/>
    <n v="261.74504950495049"/>
    <b v="1"/>
    <s v="technology/hardware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x v="1868"/>
    <x v="0"/>
    <x v="0"/>
    <x v="0"/>
    <n v="1438964063"/>
    <n v="1436804063"/>
    <x v="2727"/>
    <d v="2015-08-07T16:14:23"/>
    <n v="25"/>
    <b v="0"/>
    <n v="707"/>
    <n v="493.21000000000004"/>
    <n v="69.760961810466767"/>
    <b v="1"/>
    <s v="technology/hardware"/>
    <x v="2"/>
    <x v="30"/>
  </r>
  <r>
    <n v="2728"/>
    <s v="Multi-Function SSD Shield for the Raspberry Pi 2"/>
    <s v="SSD, WiFi, RTC w/Battery and high power USB all in one shield."/>
    <n v="15000"/>
    <x v="1869"/>
    <x v="0"/>
    <x v="0"/>
    <x v="0"/>
    <n v="1451485434"/>
    <n v="1448461434"/>
    <x v="2728"/>
    <d v="2015-12-30T14:23:54"/>
    <n v="35"/>
    <b v="0"/>
    <n v="392"/>
    <n v="201.82666666666668"/>
    <n v="77.229591836734699"/>
    <b v="1"/>
    <s v="technology/hardware"/>
    <x v="2"/>
    <x v="30"/>
  </r>
  <r>
    <n v="2729"/>
    <s v="McChi Luggage: It's a Luggage, USB Charger and a Table Top"/>
    <s v="A luggage that is more than a luggage! It is what you want it to be."/>
    <n v="7500"/>
    <x v="1870"/>
    <x v="0"/>
    <x v="0"/>
    <x v="0"/>
    <n v="1430459197"/>
    <n v="1427867197"/>
    <x v="2729"/>
    <d v="2015-05-01T05:46:37"/>
    <n v="30"/>
    <b v="0"/>
    <n v="23"/>
    <n v="104.44"/>
    <n v="340.56521739130437"/>
    <b v="1"/>
    <s v="technology/hardware"/>
    <x v="2"/>
    <x v="30"/>
  </r>
  <r>
    <n v="2730"/>
    <s v="Yaba - Portable Speaker &amp; Guitar Amp"/>
    <s v="The world's most powerful portable speaker and guitar amplifier. Turns any surface into a speaker."/>
    <n v="27000"/>
    <x v="1871"/>
    <x v="0"/>
    <x v="0"/>
    <x v="0"/>
    <n v="1366635575"/>
    <n v="1363611575"/>
    <x v="2730"/>
    <d v="2013-04-22T12:59:35"/>
    <n v="35"/>
    <b v="0"/>
    <n v="682"/>
    <n v="170.29262962962963"/>
    <n v="67.417903225806455"/>
    <b v="1"/>
    <s v="technology/hardware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x v="1872"/>
    <x v="0"/>
    <x v="0"/>
    <x v="0"/>
    <n v="1413604800"/>
    <n v="1408624622"/>
    <x v="2731"/>
    <d v="2014-10-18T04:00:00"/>
    <n v="57.640949074069795"/>
    <b v="0"/>
    <n v="37"/>
    <n v="104.30333333333333"/>
    <n v="845.70270270270271"/>
    <b v="1"/>
    <s v="technology/hardware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x v="1873"/>
    <x v="0"/>
    <x v="0"/>
    <x v="0"/>
    <n v="1369699200"/>
    <n v="1366917828"/>
    <x v="2732"/>
    <d v="2013-05-28T00:00:00"/>
    <n v="32.191805555557949"/>
    <b v="0"/>
    <n v="146"/>
    <n v="118.25000000000001"/>
    <n v="97.191780821917803"/>
    <b v="1"/>
    <s v="technology/hardware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x v="1874"/>
    <x v="0"/>
    <x v="0"/>
    <x v="0"/>
    <n v="1428643974"/>
    <n v="1423463574"/>
    <x v="2733"/>
    <d v="2015-04-10T05:32:54"/>
    <n v="59.958333333328483"/>
    <b v="0"/>
    <n v="119"/>
    <n v="107.538"/>
    <n v="451.84033613445376"/>
    <b v="1"/>
    <s v="technology/hardware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x v="1875"/>
    <x v="0"/>
    <x v="0"/>
    <x v="0"/>
    <n v="1476395940"/>
    <n v="1473782592"/>
    <x v="2734"/>
    <d v="2016-10-13T21:59:00"/>
    <n v="30.247083333335468"/>
    <b v="0"/>
    <n v="163"/>
    <n v="2260300"/>
    <n v="138.66871165644173"/>
    <b v="1"/>
    <s v="technology/hardware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x v="1876"/>
    <x v="0"/>
    <x v="1"/>
    <x v="1"/>
    <n v="1363204800"/>
    <n v="1360551250"/>
    <x v="2735"/>
    <d v="2013-03-13T20:00:00"/>
    <n v="30.712384259262762"/>
    <b v="0"/>
    <n v="339"/>
    <n v="978.13466666666682"/>
    <n v="21.640147492625371"/>
    <b v="1"/>
    <s v="technology/hardware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x v="1877"/>
    <x v="0"/>
    <x v="5"/>
    <x v="5"/>
    <n v="1398268773"/>
    <n v="1395676773"/>
    <x v="2736"/>
    <d v="2014-04-23T15:59:33"/>
    <n v="30"/>
    <b v="0"/>
    <n v="58"/>
    <n v="122.9"/>
    <n v="169.51724137931035"/>
    <b v="1"/>
    <s v="technology/hardware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x v="1878"/>
    <x v="0"/>
    <x v="0"/>
    <x v="0"/>
    <n v="1389812400"/>
    <n v="1386108087"/>
    <x v="2737"/>
    <d v="2014-01-15T19:00:00"/>
    <n v="42.873993055553001"/>
    <b v="0"/>
    <n v="456"/>
    <n v="246.0608"/>
    <n v="161.88210526315791"/>
    <b v="1"/>
    <s v="technology/hardware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x v="1879"/>
    <x v="0"/>
    <x v="0"/>
    <x v="0"/>
    <n v="1478402804"/>
    <n v="1473218804"/>
    <x v="2738"/>
    <d v="2016-11-06T03:26:44"/>
    <n v="60"/>
    <b v="0"/>
    <n v="15"/>
    <n v="147.94"/>
    <n v="493.13333333333333"/>
    <b v="1"/>
    <s v="technology/hardware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x v="1880"/>
    <x v="0"/>
    <x v="1"/>
    <x v="1"/>
    <n v="1399324717"/>
    <n v="1395436717"/>
    <x v="2739"/>
    <d v="2014-05-05T21:18:37"/>
    <n v="45"/>
    <b v="0"/>
    <n v="191"/>
    <n v="384.09090909090907"/>
    <n v="22.120418848167539"/>
    <b v="1"/>
    <s v="technology/hardware"/>
    <x v="2"/>
    <x v="30"/>
  </r>
  <r>
    <n v="2740"/>
    <s v="Vertical Garden Prototype"/>
    <s v="I am interested in testing the plant yields of this vertical garden as well as some other applications"/>
    <n v="300"/>
    <x v="622"/>
    <x v="0"/>
    <x v="0"/>
    <x v="0"/>
    <n v="1426117552"/>
    <n v="1423529152"/>
    <x v="2740"/>
    <d v="2015-03-11T23:45:52"/>
    <n v="29.958333333343035"/>
    <b v="0"/>
    <n v="17"/>
    <n v="103.33333333333334"/>
    <n v="18.235294117647058"/>
    <b v="1"/>
    <s v="technology/hardware"/>
    <x v="2"/>
    <x v="30"/>
  </r>
  <r>
    <n v="2741"/>
    <s v="Mrs. Brown and Her Lost Puppy."/>
    <s v="Help me publish my 1st children's book as an aspiring author!"/>
    <n v="8000"/>
    <x v="428"/>
    <x v="2"/>
    <x v="0"/>
    <x v="0"/>
    <n v="1413770820"/>
    <n v="1412005602"/>
    <x v="2741"/>
    <d v="2014-10-20T02:07:00"/>
    <n v="20.430763888885849"/>
    <b v="0"/>
    <n v="4"/>
    <n v="0.43750000000000006"/>
    <n v="8.75"/>
    <b v="0"/>
    <s v="publishing/children's books"/>
    <x v="3"/>
    <x v="39"/>
  </r>
  <r>
    <n v="2742"/>
    <s v="What a Zoo!"/>
    <s v="The pachyderms at the Denver Zoo are moving. Follow along on the convoluted journey to their new home."/>
    <n v="2500"/>
    <x v="1881"/>
    <x v="2"/>
    <x v="0"/>
    <x v="0"/>
    <n v="1337102187"/>
    <n v="1335892587"/>
    <x v="2742"/>
    <d v="2012-05-15T17:16:27"/>
    <n v="14"/>
    <b v="0"/>
    <n v="18"/>
    <n v="29.24"/>
    <n v="40.611111111111114"/>
    <b v="0"/>
    <s v="publishing/children's books"/>
    <x v="3"/>
    <x v="39"/>
  </r>
  <r>
    <n v="2743"/>
    <s v="St. Nick Jr"/>
    <s v="One Christmas every child was naughty, and Santa's son _x000a_St. Nick Jr sacrifices all his gifts over his whole life, for the children"/>
    <n v="5999"/>
    <x v="117"/>
    <x v="2"/>
    <x v="0"/>
    <x v="0"/>
    <n v="1476863607"/>
    <n v="1474271607"/>
    <x v="2743"/>
    <d v="2016-10-19T07:53:27"/>
    <n v="30"/>
    <b v="0"/>
    <n v="0"/>
    <n v="0"/>
    <e v="#DIV/0!"/>
    <b v="0"/>
    <s v="publishing/children's books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x v="1882"/>
    <x v="2"/>
    <x v="0"/>
    <x v="0"/>
    <n v="1330478998"/>
    <n v="1327886998"/>
    <x v="2744"/>
    <d v="2012-02-29T01:29:58"/>
    <n v="30"/>
    <b v="0"/>
    <n v="22"/>
    <n v="5.21875"/>
    <n v="37.954545454545453"/>
    <b v="0"/>
    <s v="publishing/children's books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x v="1883"/>
    <x v="2"/>
    <x v="0"/>
    <x v="0"/>
    <n v="1342309368"/>
    <n v="1337125368"/>
    <x v="2745"/>
    <d v="2012-07-14T23:42:48"/>
    <n v="60"/>
    <b v="0"/>
    <n v="49"/>
    <n v="21.887499999999999"/>
    <n v="35.734693877551024"/>
    <b v="0"/>
    <s v="publishing/children's books"/>
    <x v="3"/>
    <x v="39"/>
  </r>
  <r>
    <n v="2746"/>
    <s v="How many marbles do YOU have?"/>
    <s v="An easy fun way for children to understand the physical limitations of someone with CFIDS and Fibromyalgia using marbles and a jar."/>
    <n v="3000"/>
    <x v="1688"/>
    <x v="2"/>
    <x v="0"/>
    <x v="0"/>
    <n v="1409337911"/>
    <n v="1406745911"/>
    <x v="2746"/>
    <d v="2014-08-29T18:45:11"/>
    <n v="30"/>
    <b v="0"/>
    <n v="19"/>
    <n v="26.700000000000003"/>
    <n v="42.157894736842103"/>
    <b v="0"/>
    <s v="publishing/children's books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x v="133"/>
    <x v="2"/>
    <x v="0"/>
    <x v="0"/>
    <n v="1339816200"/>
    <n v="1337095997"/>
    <x v="2747"/>
    <d v="2012-06-16T03:10:00"/>
    <n v="31.483831018515048"/>
    <b v="0"/>
    <n v="4"/>
    <n v="28.000000000000004"/>
    <n v="35"/>
    <b v="0"/>
    <s v="publishing/children's books"/>
    <x v="3"/>
    <x v="39"/>
  </r>
  <r>
    <n v="2748"/>
    <s v="Native American Language Book for Children"/>
    <s v="Interactive Book with Audio to learn the Ojibwe Language for Children.  Website, Ebook and more!"/>
    <n v="5000"/>
    <x v="500"/>
    <x v="2"/>
    <x v="0"/>
    <x v="0"/>
    <n v="1472835802"/>
    <n v="1470243802"/>
    <x v="2748"/>
    <d v="2016-09-02T17:03:22"/>
    <n v="30"/>
    <b v="0"/>
    <n v="4"/>
    <n v="1.06"/>
    <n v="13.25"/>
    <b v="0"/>
    <s v="publishing/children's books"/>
    <x v="3"/>
    <x v="39"/>
  </r>
  <r>
    <n v="2749"/>
    <s v="A Tree is a Tree, no matter what you see.  CHILDREN'S BOOK"/>
    <s v="Self-publishing my children's book."/>
    <n v="10000"/>
    <x v="178"/>
    <x v="2"/>
    <x v="0"/>
    <x v="0"/>
    <n v="1428171037"/>
    <n v="1425582637"/>
    <x v="2749"/>
    <d v="2015-04-04T18:10:37"/>
    <n v="29.958333333328483"/>
    <b v="0"/>
    <n v="2"/>
    <n v="1.0999999999999999"/>
    <n v="55"/>
    <b v="0"/>
    <s v="publishing/children's books"/>
    <x v="3"/>
    <x v="39"/>
  </r>
  <r>
    <n v="2750"/>
    <s v="My Child, My Blessing"/>
    <s v="This is a journal where parents daily write something positive about their child.  Places for pictures, too."/>
    <n v="1999"/>
    <x v="117"/>
    <x v="2"/>
    <x v="0"/>
    <x v="0"/>
    <n v="1341086400"/>
    <n v="1340055345"/>
    <x v="2750"/>
    <d v="2012-06-30T20:00:00"/>
    <n v="11.933506944449618"/>
    <b v="0"/>
    <n v="0"/>
    <n v="0"/>
    <e v="#DIV/0!"/>
    <b v="0"/>
    <s v="publishing/children's books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x v="117"/>
    <x v="2"/>
    <x v="0"/>
    <x v="0"/>
    <n v="1403039842"/>
    <n v="1397855842"/>
    <x v="2751"/>
    <d v="2014-06-17T21:17:22"/>
    <n v="60"/>
    <b v="0"/>
    <n v="0"/>
    <n v="0"/>
    <e v="#DIV/0!"/>
    <b v="0"/>
    <s v="publishing/children's books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x v="1100"/>
    <x v="2"/>
    <x v="0"/>
    <x v="0"/>
    <n v="1324232504"/>
    <n v="1320776504"/>
    <x v="2752"/>
    <d v="2011-12-18T18:21:44"/>
    <n v="40"/>
    <b v="0"/>
    <n v="14"/>
    <n v="11.458333333333332"/>
    <n v="39.285714285714285"/>
    <b v="0"/>
    <s v="publishing/children's books"/>
    <x v="3"/>
    <x v="39"/>
  </r>
  <r>
    <n v="2753"/>
    <s v="Dust Bunnies &amp; the Carpet Rat publishing push"/>
    <s v="Written by my daughter and myself, illustrated by Jack Wiens. Everything is complete except for publishing."/>
    <n v="2000"/>
    <x v="163"/>
    <x v="2"/>
    <x v="0"/>
    <x v="0"/>
    <n v="1346017023"/>
    <n v="1343425023"/>
    <x v="2753"/>
    <d v="2012-08-26T21:37:03"/>
    <n v="30"/>
    <b v="0"/>
    <n v="8"/>
    <n v="19"/>
    <n v="47.5"/>
    <b v="0"/>
    <s v="publishing/children's books"/>
    <x v="3"/>
    <x v="39"/>
  </r>
  <r>
    <n v="2754"/>
    <s v="From here...to there!"/>
    <s v="I have been a writer all my life. But until recently never a parent. I want to write a children book for my children, and yours!"/>
    <n v="10000"/>
    <x v="117"/>
    <x v="2"/>
    <x v="0"/>
    <x v="0"/>
    <n v="1410448551"/>
    <n v="1407856551"/>
    <x v="2754"/>
    <d v="2014-09-11T15:15:51"/>
    <n v="30"/>
    <b v="0"/>
    <n v="0"/>
    <n v="0"/>
    <e v="#DIV/0!"/>
    <b v="0"/>
    <s v="publishing/children's books"/>
    <x v="3"/>
    <x v="39"/>
  </r>
  <r>
    <n v="2755"/>
    <s v="Children's book app: &quot;The story of Setanta&quot;"/>
    <s v="Colourful and imaginative book app for children, will be relished especially by those with Irish roots."/>
    <n v="500"/>
    <x v="92"/>
    <x v="2"/>
    <x v="17"/>
    <x v="3"/>
    <n v="1428519527"/>
    <n v="1425927527"/>
    <x v="2755"/>
    <d v="2015-04-08T18:58:47"/>
    <n v="30"/>
    <b v="0"/>
    <n v="15"/>
    <n v="52"/>
    <n v="17.333333333333332"/>
    <b v="0"/>
    <s v="publishing/children's books"/>
    <x v="3"/>
    <x v="39"/>
  </r>
  <r>
    <n v="2756"/>
    <s v="The Most Basic of Truths"/>
    <s v="We all pray to the same God no matter what name we might refer to Him as.  Our children deserve to know this basic truth."/>
    <n v="10000"/>
    <x v="1884"/>
    <x v="2"/>
    <x v="0"/>
    <x v="0"/>
    <n v="1389476201"/>
    <n v="1386884201"/>
    <x v="2756"/>
    <d v="2014-01-11T21:36:41"/>
    <n v="30"/>
    <b v="0"/>
    <n v="33"/>
    <n v="10.48"/>
    <n v="31.757575757575758"/>
    <b v="0"/>
    <s v="publishing/children's books"/>
    <x v="3"/>
    <x v="39"/>
  </r>
  <r>
    <n v="2757"/>
    <s v="C is for Crooked"/>
    <s v="A children's letter book that Lampoons Hillary Clinton"/>
    <n v="1500"/>
    <x v="115"/>
    <x v="2"/>
    <x v="0"/>
    <x v="0"/>
    <n v="1470498332"/>
    <n v="1469202332"/>
    <x v="2757"/>
    <d v="2016-08-06T15:45:32"/>
    <n v="15"/>
    <b v="0"/>
    <n v="2"/>
    <n v="0.66666666666666674"/>
    <n v="5"/>
    <b v="0"/>
    <s v="publishing/children's books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x v="731"/>
    <x v="2"/>
    <x v="2"/>
    <x v="2"/>
    <n v="1476095783"/>
    <n v="1474886183"/>
    <x v="2758"/>
    <d v="2016-10-10T10:36:23"/>
    <n v="14"/>
    <b v="0"/>
    <n v="6"/>
    <n v="11.700000000000001"/>
    <n v="39"/>
    <b v="0"/>
    <s v="publishing/children's books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x v="522"/>
    <x v="2"/>
    <x v="2"/>
    <x v="2"/>
    <n v="1468658866"/>
    <n v="1464943666"/>
    <x v="2759"/>
    <d v="2016-07-16T08:47:46"/>
    <n v="43"/>
    <b v="0"/>
    <n v="2"/>
    <n v="10.5"/>
    <n v="52.5"/>
    <b v="0"/>
    <s v="publishing/children's books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x v="117"/>
    <x v="2"/>
    <x v="1"/>
    <x v="1"/>
    <n v="1371726258"/>
    <n v="1369134258"/>
    <x v="2760"/>
    <d v="2013-06-20T11:04:18"/>
    <n v="30"/>
    <b v="0"/>
    <n v="0"/>
    <n v="0"/>
    <e v="#DIV/0!"/>
    <b v="0"/>
    <s v="publishing/children's books"/>
    <x v="3"/>
    <x v="39"/>
  </r>
  <r>
    <n v="2761"/>
    <s v="Learn U.S. Geography: Dreaming my way across The U.S."/>
    <s v="Help me give away 500 copies of my picture book so more kids will know US geography!"/>
    <n v="5000"/>
    <x v="1275"/>
    <x v="2"/>
    <x v="0"/>
    <x v="0"/>
    <n v="1357176693"/>
    <n v="1354584693"/>
    <x v="2761"/>
    <d v="2013-01-03T01:31:33"/>
    <n v="30"/>
    <b v="0"/>
    <n v="4"/>
    <n v="0.72"/>
    <n v="9"/>
    <b v="0"/>
    <s v="publishing/children's books"/>
    <x v="3"/>
    <x v="39"/>
  </r>
  <r>
    <n v="2762"/>
    <s v="How to Create Your Own Magic World. Toy-making guide."/>
    <s v="How-to book of toys and games constructed from materials found in nature, recyclable and easily available."/>
    <n v="3250"/>
    <x v="379"/>
    <x v="2"/>
    <x v="0"/>
    <x v="0"/>
    <n v="1332114795"/>
    <n v="1326934395"/>
    <x v="2762"/>
    <d v="2012-03-18T23:53:15"/>
    <n v="59.958333333335759"/>
    <b v="0"/>
    <n v="1"/>
    <n v="0.76923076923076927"/>
    <n v="25"/>
    <b v="0"/>
    <s v="publishing/children's books"/>
    <x v="3"/>
    <x v="39"/>
  </r>
  <r>
    <n v="2763"/>
    <s v="My Christmas Star"/>
    <s v="How Santa finds childrens homes without getting lost by following certain stars."/>
    <n v="39400"/>
    <x v="456"/>
    <x v="2"/>
    <x v="0"/>
    <x v="0"/>
    <n v="1369403684"/>
    <n v="1365515684"/>
    <x v="2763"/>
    <d v="2013-05-24T13:54:44"/>
    <n v="45"/>
    <b v="0"/>
    <n v="3"/>
    <n v="0.22842639593908631"/>
    <n v="30"/>
    <b v="0"/>
    <s v="publishing/children's books"/>
    <x v="3"/>
    <x v="39"/>
  </r>
  <r>
    <n v="2764"/>
    <s v="A Growing Adventure"/>
    <s v="My Budding Bears are four teddy bears living in an enchanted garden sharing friendship, tea parties and delightful adventures."/>
    <n v="4000"/>
    <x v="372"/>
    <x v="2"/>
    <x v="0"/>
    <x v="0"/>
    <n v="1338404400"/>
    <n v="1335855631"/>
    <x v="2764"/>
    <d v="2012-05-30T19:00:00"/>
    <n v="29.499641203699866"/>
    <b v="0"/>
    <n v="4"/>
    <n v="1.125"/>
    <n v="11.25"/>
    <b v="0"/>
    <s v="publishing/children's books"/>
    <x v="3"/>
    <x v="39"/>
  </r>
  <r>
    <n v="2765"/>
    <s v="A Story Book For Kids: Technology and Everyday Life"/>
    <s v="I am writing an illustrated book for children ages 3 to 7 that meshes technology in everyday life stories."/>
    <n v="4000"/>
    <x v="117"/>
    <x v="2"/>
    <x v="0"/>
    <x v="0"/>
    <n v="1351432428"/>
    <n v="1350050028"/>
    <x v="2765"/>
    <d v="2012-10-28T13:53:48"/>
    <n v="16"/>
    <b v="0"/>
    <n v="0"/>
    <n v="0"/>
    <e v="#DIV/0!"/>
    <b v="0"/>
    <s v="publishing/children's books"/>
    <x v="3"/>
    <x v="39"/>
  </r>
  <r>
    <n v="2766"/>
    <s v="Jambie"/>
    <s v="Jambie is a children's book geared towards kids ages 4-9 years of age. This book teaches young children about making wise decisions."/>
    <n v="5000"/>
    <x v="173"/>
    <x v="2"/>
    <x v="0"/>
    <x v="0"/>
    <n v="1313078518"/>
    <n v="1310486518"/>
    <x v="2766"/>
    <d v="2011-08-11T16:01:58"/>
    <n v="30"/>
    <b v="0"/>
    <n v="4"/>
    <n v="2"/>
    <n v="25"/>
    <b v="0"/>
    <s v="publishing/children's books"/>
    <x v="3"/>
    <x v="39"/>
  </r>
  <r>
    <n v="2767"/>
    <s v="the Giant Turnip"/>
    <s v="An animated bedtime story with Dedka, Babka and the rest of the family working together on a BIG problem"/>
    <n v="4000"/>
    <x v="1172"/>
    <x v="2"/>
    <x v="5"/>
    <x v="5"/>
    <n v="1439766050"/>
    <n v="1434582050"/>
    <x v="2767"/>
    <d v="2015-08-16T23:00:50"/>
    <n v="60"/>
    <b v="0"/>
    <n v="3"/>
    <n v="0.85000000000000009"/>
    <n v="11.333333333333334"/>
    <b v="0"/>
    <s v="publishing/children's books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x v="1885"/>
    <x v="2"/>
    <x v="0"/>
    <x v="0"/>
    <n v="1333028723"/>
    <n v="1330440323"/>
    <x v="2768"/>
    <d v="2012-03-29T13:45:23"/>
    <n v="29.958333333335759"/>
    <b v="0"/>
    <n v="34"/>
    <n v="14.314285714285715"/>
    <n v="29.470588235294116"/>
    <b v="0"/>
    <s v="publishing/children's books"/>
    <x v="3"/>
    <x v="39"/>
  </r>
  <r>
    <n v="2769"/>
    <s v="Raph the Ninja Giraffe"/>
    <s v="Raph the Ninja Giraffe is a project that is my 5 year old sons idea, &amp; I am working with him to bring his idea to life."/>
    <n v="800"/>
    <x v="369"/>
    <x v="2"/>
    <x v="1"/>
    <x v="1"/>
    <n v="1401997790"/>
    <n v="1397677790"/>
    <x v="2769"/>
    <d v="2014-06-05T19:49:50"/>
    <n v="50"/>
    <b v="0"/>
    <n v="2"/>
    <n v="0.25"/>
    <n v="1"/>
    <b v="0"/>
    <s v="publishing/children's books"/>
    <x v="3"/>
    <x v="39"/>
  </r>
  <r>
    <n v="2770"/>
    <s v="The Story Of Circle And Square"/>
    <s v="A story about two friends who part ways because they are different, then reunite after learning they both are made of atoms."/>
    <n v="20000"/>
    <x v="1886"/>
    <x v="2"/>
    <x v="0"/>
    <x v="0"/>
    <n v="1395158130"/>
    <n v="1392569730"/>
    <x v="2770"/>
    <d v="2014-03-18T15:55:30"/>
    <n v="29.958333333335759"/>
    <b v="0"/>
    <n v="33"/>
    <n v="10.411249999999999"/>
    <n v="63.098484848484851"/>
    <b v="0"/>
    <s v="publishing/children's books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x v="117"/>
    <x v="2"/>
    <x v="0"/>
    <x v="0"/>
    <n v="1359738000"/>
    <n v="1355489140"/>
    <x v="2771"/>
    <d v="2013-02-01T17:00:00"/>
    <n v="49.176620370373712"/>
    <b v="0"/>
    <n v="0"/>
    <n v="0"/>
    <e v="#DIV/0!"/>
    <b v="0"/>
    <s v="publishing/children's books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x v="117"/>
    <x v="2"/>
    <x v="0"/>
    <x v="0"/>
    <n v="1381006294"/>
    <n v="1379710294"/>
    <x v="2772"/>
    <d v="2013-10-05T20:51:34"/>
    <n v="15"/>
    <b v="0"/>
    <n v="0"/>
    <n v="0"/>
    <e v="#DIV/0!"/>
    <b v="0"/>
    <s v="publishing/children's books"/>
    <x v="3"/>
    <x v="39"/>
  </r>
  <r>
    <n v="2773"/>
    <s v="The Boat That Couldn't Float"/>
    <s v="Parents know the pain of rereading bad bedtime stories. I want to write stories that all ages will enjoy"/>
    <n v="530"/>
    <x v="116"/>
    <x v="2"/>
    <x v="5"/>
    <x v="5"/>
    <n v="1461530721"/>
    <n v="1460666721"/>
    <x v="2773"/>
    <d v="2016-04-24T20:45:21"/>
    <n v="10"/>
    <b v="0"/>
    <n v="1"/>
    <n v="0.18867924528301888"/>
    <n v="1"/>
    <b v="0"/>
    <s v="publishing/children's books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x v="365"/>
    <x v="2"/>
    <x v="0"/>
    <x v="0"/>
    <n v="1362711728"/>
    <n v="1360119728"/>
    <x v="2774"/>
    <d v="2013-03-08T03:02:08"/>
    <n v="30"/>
    <b v="0"/>
    <n v="13"/>
    <n v="14.249999999999998"/>
    <n v="43.846153846153847"/>
    <b v="0"/>
    <s v="publishing/children's books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x v="403"/>
    <x v="2"/>
    <x v="0"/>
    <x v="0"/>
    <n v="1323994754"/>
    <n v="1321402754"/>
    <x v="2775"/>
    <d v="2011-12-16T00:19:14"/>
    <n v="30"/>
    <b v="0"/>
    <n v="2"/>
    <n v="3"/>
    <n v="75"/>
    <b v="0"/>
    <s v="publishing/children's books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x v="1308"/>
    <x v="2"/>
    <x v="0"/>
    <x v="0"/>
    <n v="1434092876"/>
    <n v="1431414476"/>
    <x v="2776"/>
    <d v="2015-06-12T07:07:56"/>
    <n v="31"/>
    <b v="0"/>
    <n v="36"/>
    <n v="7.8809523809523814"/>
    <n v="45.972222222222221"/>
    <b v="0"/>
    <s v="publishing/children's books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x v="115"/>
    <x v="2"/>
    <x v="0"/>
    <x v="0"/>
    <n v="1437149004"/>
    <n v="1434557004"/>
    <x v="2777"/>
    <d v="2015-07-17T16:03:24"/>
    <n v="30"/>
    <b v="0"/>
    <n v="1"/>
    <n v="0.33333333333333337"/>
    <n v="10"/>
    <b v="0"/>
    <s v="publishing/children's books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x v="1166"/>
    <x v="2"/>
    <x v="0"/>
    <x v="0"/>
    <n v="1409009306"/>
    <n v="1406417306"/>
    <x v="2778"/>
    <d v="2014-08-25T23:28:26"/>
    <n v="30"/>
    <b v="0"/>
    <n v="15"/>
    <n v="25.545454545454543"/>
    <n v="93.666666666666671"/>
    <b v="0"/>
    <s v="publishing/children's books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x v="500"/>
    <x v="2"/>
    <x v="0"/>
    <x v="0"/>
    <n v="1448204621"/>
    <n v="1445609021"/>
    <x v="2779"/>
    <d v="2015-11-22T15:03:41"/>
    <n v="30.041666666664241"/>
    <b v="0"/>
    <n v="1"/>
    <n v="2.12"/>
    <n v="53"/>
    <b v="0"/>
    <s v="publishing/children's books"/>
    <x v="3"/>
    <x v="39"/>
  </r>
  <r>
    <n v="2780"/>
    <s v="Travel with baby"/>
    <s v="Turn the World with my kids, and then write a book with the advice for traveling with baby"/>
    <n v="100000"/>
    <x v="117"/>
    <x v="2"/>
    <x v="13"/>
    <x v="3"/>
    <n v="1489142688"/>
    <n v="1486550688"/>
    <x v="2780"/>
    <d v="2017-03-10T10:44:48"/>
    <n v="30"/>
    <b v="0"/>
    <n v="0"/>
    <n v="0"/>
    <e v="#DIV/0!"/>
    <b v="0"/>
    <s v="publishing/children's books"/>
    <x v="3"/>
    <x v="39"/>
  </r>
  <r>
    <n v="2781"/>
    <s v="University of Utah presents V-Day 2015-The Vagina Monologues"/>
    <s v="STRIKE, DANCE AND RISE with us at the University of Utah to end violence against women and girls!"/>
    <n v="1250"/>
    <x v="1887"/>
    <x v="0"/>
    <x v="0"/>
    <x v="0"/>
    <n v="1423724400"/>
    <n v="1421274954"/>
    <x v="2781"/>
    <d v="2015-02-12T07:00:00"/>
    <n v="28.350069444451947"/>
    <b v="0"/>
    <n v="28"/>
    <n v="105.28"/>
    <n v="47"/>
    <b v="1"/>
    <s v="theater/plays"/>
    <x v="1"/>
    <x v="6"/>
  </r>
  <r>
    <n v="2782"/>
    <s v="Better Than Ever Productions presents Geezer Game"/>
    <s v="The premiere theatre troupe in SE Michigan offering acting opportunities for the 50+ actor."/>
    <n v="1000"/>
    <x v="647"/>
    <x v="0"/>
    <x v="0"/>
    <x v="0"/>
    <n v="1424149140"/>
    <n v="1421964718"/>
    <x v="2782"/>
    <d v="2015-02-17T04:59:00"/>
    <n v="25.282662037039699"/>
    <b v="0"/>
    <n v="18"/>
    <n v="120"/>
    <n v="66.666666666666671"/>
    <b v="1"/>
    <s v="theater/plays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x v="1288"/>
    <x v="0"/>
    <x v="1"/>
    <x v="1"/>
    <n v="1429793446"/>
    <n v="1428583846"/>
    <x v="2783"/>
    <d v="2015-04-23T12:50:46"/>
    <n v="14"/>
    <b v="0"/>
    <n v="61"/>
    <n v="114.5"/>
    <n v="18.770491803278688"/>
    <b v="1"/>
    <s v="theater/plays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x v="583"/>
    <x v="0"/>
    <x v="0"/>
    <x v="0"/>
    <n v="1414608843"/>
    <n v="1412794443"/>
    <x v="2784"/>
    <d v="2014-10-29T18:54:03"/>
    <n v="21"/>
    <b v="0"/>
    <n v="108"/>
    <n v="119"/>
    <n v="66.111111111111114"/>
    <b v="1"/>
    <s v="theater/plays"/>
    <x v="1"/>
    <x v="6"/>
  </r>
  <r>
    <n v="2785"/>
    <s v="Henry VI: The War of the Roses"/>
    <s v="Bare Theatre and Raleigh Little Theatre present Shakespeare's epic, set in a post-apocalyptic dystopia."/>
    <n v="5000"/>
    <x v="1888"/>
    <x v="0"/>
    <x v="0"/>
    <x v="0"/>
    <n v="1470430800"/>
    <n v="1467865967"/>
    <x v="2785"/>
    <d v="2016-08-05T21:00:00"/>
    <n v="29.685567129628907"/>
    <b v="0"/>
    <n v="142"/>
    <n v="104.67999999999999"/>
    <n v="36.859154929577464"/>
    <b v="1"/>
    <s v="theater/plays"/>
    <x v="1"/>
    <x v="6"/>
  </r>
  <r>
    <n v="2786"/>
    <s v="Fierce"/>
    <s v="A heart-melting farce about sex, art and the lovelorn lay-abouts of London-town."/>
    <n v="2500"/>
    <x v="1889"/>
    <x v="0"/>
    <x v="1"/>
    <x v="1"/>
    <n v="1404913180"/>
    <n v="1403703580"/>
    <x v="2786"/>
    <d v="2014-07-09T13:39:40"/>
    <n v="14"/>
    <b v="0"/>
    <n v="74"/>
    <n v="117.83999999999999"/>
    <n v="39.810810810810814"/>
    <b v="1"/>
    <s v="theater/plays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x v="1890"/>
    <x v="0"/>
    <x v="0"/>
    <x v="0"/>
    <n v="1405658752"/>
    <n v="1403066752"/>
    <x v="2787"/>
    <d v="2014-07-18T04:45:52"/>
    <n v="30"/>
    <b v="0"/>
    <n v="38"/>
    <n v="119.7"/>
    <n v="31.5"/>
    <b v="1"/>
    <s v="theater/plays"/>
    <x v="1"/>
    <x v="6"/>
  </r>
  <r>
    <n v="2788"/>
    <s v="ACT Underground Theatre, TLDC"/>
    <s v="MOVING FORWARD! WE HAVE REACHED GOAL BUT HAVE MORE TIME!! PLEASE CONSIDER PLEDGING."/>
    <n v="2000"/>
    <x v="420"/>
    <x v="0"/>
    <x v="0"/>
    <x v="0"/>
    <n v="1469811043"/>
    <n v="1467219043"/>
    <x v="2788"/>
    <d v="2016-07-29T16:50:43"/>
    <n v="30"/>
    <b v="0"/>
    <n v="20"/>
    <n v="102.49999999999999"/>
    <n v="102.5"/>
    <b v="1"/>
    <s v="theater/plays"/>
    <x v="1"/>
    <x v="6"/>
  </r>
  <r>
    <n v="2789"/>
    <s v="The Adventurers Club"/>
    <s v="BNT's Biggest Adventure So Far: Our 2015 full length production!"/>
    <n v="3000"/>
    <x v="1891"/>
    <x v="0"/>
    <x v="0"/>
    <x v="0"/>
    <n v="1426132800"/>
    <n v="1424477934"/>
    <x v="2789"/>
    <d v="2015-03-12T04:00:00"/>
    <n v="19.153541666673846"/>
    <b v="0"/>
    <n v="24"/>
    <n v="101.16666666666667"/>
    <n v="126.45833333333333"/>
    <b v="1"/>
    <s v="theater/plays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x v="1892"/>
    <x v="0"/>
    <x v="0"/>
    <x v="0"/>
    <n v="1423693903"/>
    <n v="1421101903"/>
    <x v="2790"/>
    <d v="2015-02-11T22:31:43"/>
    <n v="30"/>
    <b v="0"/>
    <n v="66"/>
    <n v="105.33333333333333"/>
    <n v="47.878787878787875"/>
    <b v="1"/>
    <s v="theater/plays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x v="420"/>
    <x v="0"/>
    <x v="0"/>
    <x v="0"/>
    <n v="1473393600"/>
    <n v="1470778559"/>
    <x v="2791"/>
    <d v="2016-09-09T04:00:00"/>
    <n v="30.266678240746842"/>
    <b v="0"/>
    <n v="28"/>
    <n v="102.49999999999999"/>
    <n v="73.214285714285708"/>
    <b v="1"/>
    <s v="theater/plays"/>
    <x v="1"/>
    <x v="6"/>
  </r>
  <r>
    <n v="2792"/>
    <s v="That Still Small Voice Stage Play"/>
    <s v="Homeless and hopeless, this prequel tells the story of a Colorado youth who leans on her friends when family leaves her behind."/>
    <n v="2000"/>
    <x v="778"/>
    <x v="0"/>
    <x v="0"/>
    <x v="0"/>
    <n v="1439357559"/>
    <n v="1435469559"/>
    <x v="2792"/>
    <d v="2015-08-12T05:32:39"/>
    <n v="45"/>
    <b v="0"/>
    <n v="24"/>
    <n v="107.60000000000001"/>
    <n v="89.666666666666671"/>
    <b v="1"/>
    <s v="theater/plays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x v="1893"/>
    <x v="0"/>
    <x v="2"/>
    <x v="2"/>
    <n v="1437473005"/>
    <n v="1434881005"/>
    <x v="2793"/>
    <d v="2015-07-21T10:03:25"/>
    <n v="30"/>
    <b v="0"/>
    <n v="73"/>
    <n v="110.5675"/>
    <n v="151.4623287671233"/>
    <b v="1"/>
    <s v="theater/plays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x v="735"/>
    <x v="0"/>
    <x v="1"/>
    <x v="1"/>
    <n v="1457031600"/>
    <n v="1455640559"/>
    <x v="2794"/>
    <d v="2016-03-03T19:00:00"/>
    <n v="16.100011574075324"/>
    <b v="0"/>
    <n v="3"/>
    <n v="150"/>
    <n v="25"/>
    <b v="1"/>
    <s v="theater/plays"/>
    <x v="1"/>
    <x v="6"/>
  </r>
  <r>
    <n v="2795"/>
    <s v="Good Men Wanted at ANT Fest"/>
    <s v="A new play about five bad bitches who fought in the Civil War disguised as men, premiering at Ars Nova's ANT Fest."/>
    <n v="700"/>
    <x v="655"/>
    <x v="0"/>
    <x v="0"/>
    <x v="0"/>
    <n v="1402095600"/>
    <n v="1400675841"/>
    <x v="2795"/>
    <d v="2014-06-06T23:00:00"/>
    <n v="16.43239583333343"/>
    <b v="0"/>
    <n v="20"/>
    <n v="104.28571428571429"/>
    <n v="36.5"/>
    <b v="1"/>
    <s v="theater/plays"/>
    <x v="1"/>
    <x v="6"/>
  </r>
  <r>
    <n v="2796"/>
    <s v="Fishcakes"/>
    <s v="Fishcakes is a piece of new writing for the Camden Fringe that explores a story of love, loss, and all the â€˜little things'."/>
    <n v="800"/>
    <x v="1894"/>
    <x v="0"/>
    <x v="1"/>
    <x v="1"/>
    <n v="1404564028"/>
    <n v="1401972028"/>
    <x v="2796"/>
    <d v="2014-07-05T12:40:28"/>
    <n v="30"/>
    <b v="0"/>
    <n v="21"/>
    <n v="115.5"/>
    <n v="44"/>
    <b v="1"/>
    <s v="theater/plays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x v="1895"/>
    <x v="0"/>
    <x v="1"/>
    <x v="1"/>
    <n v="1404858840"/>
    <n v="1402266840"/>
    <x v="2797"/>
    <d v="2014-07-08T22:34:00"/>
    <n v="30"/>
    <b v="0"/>
    <n v="94"/>
    <n v="102.64512500000001"/>
    <n v="87.357553191489373"/>
    <b v="1"/>
    <s v="theater/plays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x v="1896"/>
    <x v="0"/>
    <x v="1"/>
    <x v="1"/>
    <n v="1438358400"/>
    <n v="1437063121"/>
    <x v="2798"/>
    <d v="2015-07-31T16:00:00"/>
    <n v="14.991655092599103"/>
    <b v="0"/>
    <n v="139"/>
    <n v="101.4"/>
    <n v="36.474820143884891"/>
    <b v="1"/>
    <s v="theater/plays"/>
    <x v="1"/>
    <x v="6"/>
  </r>
  <r>
    <n v="2799"/>
    <s v="Yuri in Edinburgh"/>
    <s v="August012 make their debut at Edinburgh Fringe with their play about the absurdity of wanting to bring children into a deranged world"/>
    <n v="5000"/>
    <x v="1897"/>
    <x v="0"/>
    <x v="1"/>
    <x v="1"/>
    <n v="1466179200"/>
    <n v="1463466070"/>
    <x v="2799"/>
    <d v="2016-06-17T16:00:00"/>
    <n v="31.401967592595611"/>
    <b v="0"/>
    <n v="130"/>
    <n v="116.6348"/>
    <n v="44.859538461538463"/>
    <b v="1"/>
    <s v="theater/plays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x v="414"/>
    <x v="0"/>
    <x v="1"/>
    <x v="1"/>
    <n v="1420377366"/>
    <n v="1415193366"/>
    <x v="2800"/>
    <d v="2015-01-04T13:16:06"/>
    <n v="60"/>
    <b v="0"/>
    <n v="31"/>
    <n v="133"/>
    <n v="42.903225806451616"/>
    <b v="1"/>
    <s v="theater/plays"/>
    <x v="1"/>
    <x v="6"/>
  </r>
  <r>
    <n v="2801"/>
    <s v="A Dream Play"/>
    <s v="Arise Theatre Company's production of August Strindberg's expressionist masterpiece 'A Dream Play'."/>
    <n v="500"/>
    <x v="1898"/>
    <x v="0"/>
    <x v="2"/>
    <x v="2"/>
    <n v="1412938800"/>
    <n v="1411019409"/>
    <x v="2801"/>
    <d v="2014-10-10T11:00:00"/>
    <n v="22.215173611111823"/>
    <b v="0"/>
    <n v="13"/>
    <n v="133.20000000000002"/>
    <n v="51.230769230769234"/>
    <b v="1"/>
    <s v="theater/plays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x v="987"/>
    <x v="0"/>
    <x v="1"/>
    <x v="1"/>
    <n v="1438875107"/>
    <n v="1436283107"/>
    <x v="2802"/>
    <d v="2015-08-06T15:31:47"/>
    <n v="30"/>
    <b v="0"/>
    <n v="90"/>
    <n v="101.83333333333333"/>
    <n v="33.944444444444443"/>
    <b v="1"/>
    <s v="theater/plays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x v="1899"/>
    <x v="0"/>
    <x v="0"/>
    <x v="0"/>
    <n v="1437004800"/>
    <n v="1433295276"/>
    <x v="2803"/>
    <d v="2015-07-16T00:00:00"/>
    <n v="42.934305555550964"/>
    <b v="0"/>
    <n v="141"/>
    <n v="127.95"/>
    <n v="90.744680851063833"/>
    <b v="1"/>
    <s v="theater/plays"/>
    <x v="1"/>
    <x v="6"/>
  </r>
  <r>
    <n v="2804"/>
    <s v="The Piano Man"/>
    <s v="The real-life story of the mysterious 'Piano Man' who washed ashore with no memory; with no speech; but with an amazing ability..."/>
    <n v="1000"/>
    <x v="1900"/>
    <x v="0"/>
    <x v="1"/>
    <x v="1"/>
    <n v="1411987990"/>
    <n v="1409395990"/>
    <x v="2804"/>
    <d v="2014-09-29T10:53:10"/>
    <n v="30"/>
    <b v="0"/>
    <n v="23"/>
    <n v="114.99999999999999"/>
    <n v="50"/>
    <b v="1"/>
    <s v="theater/plays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x v="1901"/>
    <x v="0"/>
    <x v="1"/>
    <x v="1"/>
    <n v="1440245273"/>
    <n v="1438085273"/>
    <x v="2805"/>
    <d v="2015-08-22T12:07:53"/>
    <n v="25"/>
    <b v="0"/>
    <n v="18"/>
    <n v="110.00000000000001"/>
    <n v="24.444444444444443"/>
    <b v="1"/>
    <s v="theater/plays"/>
    <x v="1"/>
    <x v="6"/>
  </r>
  <r>
    <n v="2806"/>
    <s v="And Now: The World!"/>
    <s v="A one woman show about the challenges of being a feminist in a digital age. Touring 6 UK cities. Now with Stretch Goals!"/>
    <n v="3000"/>
    <x v="1902"/>
    <x v="0"/>
    <x v="1"/>
    <x v="1"/>
    <n v="1438772400"/>
    <n v="1435645490"/>
    <x v="2806"/>
    <d v="2015-08-05T11:00:00"/>
    <n v="36.191087962957681"/>
    <b v="0"/>
    <n v="76"/>
    <n v="112.1"/>
    <n v="44.25"/>
    <b v="1"/>
    <s v="theater/plays"/>
    <x v="1"/>
    <x v="6"/>
  </r>
  <r>
    <n v="2807"/>
    <s v="The Commission Theatre Co."/>
    <s v="Bringing Shakespeare back to the Playwrights"/>
    <n v="5000"/>
    <x v="540"/>
    <x v="0"/>
    <x v="0"/>
    <x v="0"/>
    <n v="1435611438"/>
    <n v="1433019438"/>
    <x v="2807"/>
    <d v="2015-06-29T20:57:18"/>
    <n v="30"/>
    <b v="0"/>
    <n v="93"/>
    <n v="126"/>
    <n v="67.741935483870961"/>
    <b v="1"/>
    <s v="theater/plays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x v="1903"/>
    <x v="0"/>
    <x v="0"/>
    <x v="0"/>
    <n v="1440274735"/>
    <n v="1437682735"/>
    <x v="2808"/>
    <d v="2015-08-22T20:18:55"/>
    <n v="30"/>
    <b v="0"/>
    <n v="69"/>
    <n v="100.24444444444444"/>
    <n v="65.376811594202906"/>
    <b v="1"/>
    <s v="theater/plays"/>
    <x v="1"/>
    <x v="6"/>
  </r>
  <r>
    <n v="2809"/>
    <s v="Sugarglass Theatre"/>
    <s v="Sugarglass is a Dublin based theatre company committed to international collaboration. 2016 sees the launch of their NYC division."/>
    <n v="2500"/>
    <x v="1904"/>
    <x v="0"/>
    <x v="0"/>
    <x v="0"/>
    <n v="1459348740"/>
    <n v="1458647725"/>
    <x v="2809"/>
    <d v="2016-03-30T14:39:00"/>
    <n v="8.1135995370277669"/>
    <b v="0"/>
    <n v="21"/>
    <n v="102.4"/>
    <n v="121.9047619047619"/>
    <b v="1"/>
    <s v="theater/plays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x v="1905"/>
    <x v="0"/>
    <x v="0"/>
    <x v="0"/>
    <n v="1401595140"/>
    <n v="1398828064"/>
    <x v="2810"/>
    <d v="2014-06-01T03:59:00"/>
    <n v="32.026342592595029"/>
    <b v="0"/>
    <n v="57"/>
    <n v="108.2"/>
    <n v="47.456140350877192"/>
    <b v="1"/>
    <s v="theater/plays"/>
    <x v="1"/>
    <x v="6"/>
  </r>
  <r>
    <n v="2811"/>
    <s v="Ray Gunn and Starburst"/>
    <s v="Ray Gunn and Starburst is an audio sci-fi/comedy sending up the tropes of classic and pulp science-fiction."/>
    <n v="10000"/>
    <x v="1906"/>
    <x v="0"/>
    <x v="1"/>
    <x v="1"/>
    <n v="1424692503"/>
    <n v="1422100503"/>
    <x v="2811"/>
    <d v="2015-02-23T11:55:03"/>
    <n v="30"/>
    <b v="0"/>
    <n v="108"/>
    <n v="100.27"/>
    <n v="92.842592592592595"/>
    <b v="1"/>
    <s v="theater/plays"/>
    <x v="1"/>
    <x v="6"/>
  </r>
  <r>
    <n v="2812"/>
    <s v="BULL by Mike Bartlett at the Coal Mine Theatre"/>
    <s v="&quot;A short, nasty and razor sharp play in one of Toronto's hottest new &quot;off-off Broadway&quot; style venues."/>
    <n v="5000"/>
    <x v="1907"/>
    <x v="0"/>
    <x v="5"/>
    <x v="5"/>
    <n v="1428292800"/>
    <n v="1424368298"/>
    <x v="2812"/>
    <d v="2015-04-06T04:00:00"/>
    <n v="45.422476851861575"/>
    <b v="0"/>
    <n v="83"/>
    <n v="113.3"/>
    <n v="68.253012048192772"/>
    <b v="1"/>
    <s v="theater/plays"/>
    <x v="1"/>
    <x v="6"/>
  </r>
  <r>
    <n v="2813"/>
    <s v="Hi, Are You Single? by Ryan J. Haddad"/>
    <s v="Ryan has a higher sex drive than you. He also has cerebral palsy. Join him for his hilarious and poignant new solo show!"/>
    <n v="2800"/>
    <x v="1908"/>
    <x v="0"/>
    <x v="0"/>
    <x v="0"/>
    <n v="1481737761"/>
    <n v="1479577761"/>
    <x v="2813"/>
    <d v="2016-12-14T17:49:21"/>
    <n v="25"/>
    <b v="0"/>
    <n v="96"/>
    <n v="127.57571428571428"/>
    <n v="37.209583333333335"/>
    <b v="1"/>
    <s v="theater/plays"/>
    <x v="1"/>
    <x v="6"/>
  </r>
  <r>
    <n v="2814"/>
    <s v="Stitching by Anthony Neilson"/>
    <s v="Stitching is a play exploring how a couple cope with the loss of their child. It will run for a month at The Drayton Arms Theatre."/>
    <n v="1500"/>
    <x v="1909"/>
    <x v="0"/>
    <x v="1"/>
    <x v="1"/>
    <n v="1431164115"/>
    <n v="1428572115"/>
    <x v="2814"/>
    <d v="2015-05-09T09:35:15"/>
    <n v="30"/>
    <b v="0"/>
    <n v="64"/>
    <n v="107.73333333333332"/>
    <n v="25.25"/>
    <b v="1"/>
    <s v="theater/plays"/>
    <x v="1"/>
    <x v="6"/>
  </r>
  <r>
    <n v="2815"/>
    <s v="Widow's Wedding Dress"/>
    <s v="Set in 1950s Northern Ireland, this play tells the story of two sisters in a community of Travellers, or Irish Gypsies."/>
    <n v="250"/>
    <x v="898"/>
    <x v="0"/>
    <x v="5"/>
    <x v="5"/>
    <n v="1470595109"/>
    <n v="1468003109"/>
    <x v="2815"/>
    <d v="2016-08-07T18:38:29"/>
    <n v="30"/>
    <b v="0"/>
    <n v="14"/>
    <n v="242"/>
    <n v="43.214285714285715"/>
    <b v="1"/>
    <s v="theater/plays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x v="1910"/>
    <x v="0"/>
    <x v="1"/>
    <x v="1"/>
    <n v="1438531200"/>
    <n v="1435921992"/>
    <x v="2816"/>
    <d v="2015-08-02T16:00:00"/>
    <n v="30.199166666672681"/>
    <b v="0"/>
    <n v="169"/>
    <n v="141.56666666666666"/>
    <n v="25.130177514792898"/>
    <b v="1"/>
    <s v="theater/plays"/>
    <x v="1"/>
    <x v="6"/>
  </r>
  <r>
    <n v="2817"/>
    <s v="After The End"/>
    <s v="Let Go Theatre Co's very first production is going ahead in June 2015. Help support a brand new theatre co as we begin our adventure"/>
    <n v="600"/>
    <x v="1911"/>
    <x v="0"/>
    <x v="1"/>
    <x v="1"/>
    <n v="1425136462"/>
    <n v="1421680462"/>
    <x v="2817"/>
    <d v="2015-02-28T15:14:22"/>
    <n v="40"/>
    <b v="0"/>
    <n v="33"/>
    <n v="130"/>
    <n v="23.636363636363637"/>
    <b v="1"/>
    <s v="theater/plays"/>
    <x v="1"/>
    <x v="6"/>
  </r>
  <r>
    <n v="2818"/>
    <s v="Joe West's THEATER OF DEATH"/>
    <s v="Joe West and his wonderful theater company THEATER OF DEATH present original plays both horrific and comical."/>
    <n v="10000"/>
    <x v="1912"/>
    <x v="0"/>
    <x v="0"/>
    <x v="0"/>
    <n v="1443018086"/>
    <n v="1441290086"/>
    <x v="2818"/>
    <d v="2015-09-23T14:21:26"/>
    <n v="20"/>
    <b v="0"/>
    <n v="102"/>
    <n v="106.03"/>
    <n v="103.95098039215686"/>
    <b v="1"/>
    <s v="theater/plays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x v="1913"/>
    <x v="0"/>
    <x v="1"/>
    <x v="1"/>
    <n v="1434285409"/>
    <n v="1431693409"/>
    <x v="2819"/>
    <d v="2015-06-14T12:36:49"/>
    <n v="30"/>
    <b v="0"/>
    <n v="104"/>
    <n v="104.80000000000001"/>
    <n v="50.384615384615387"/>
    <b v="1"/>
    <s v="theater/plays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x v="1914"/>
    <x v="0"/>
    <x v="1"/>
    <x v="1"/>
    <n v="1456444800"/>
    <n v="1454337589"/>
    <x v="2820"/>
    <d v="2016-02-26T00:00:00"/>
    <n v="24.389016203698702"/>
    <b v="0"/>
    <n v="20"/>
    <n v="136"/>
    <n v="13.6"/>
    <b v="1"/>
    <s v="theater/plays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x v="325"/>
    <x v="0"/>
    <x v="1"/>
    <x v="1"/>
    <n v="1411510135"/>
    <n v="1408918135"/>
    <x v="2821"/>
    <d v="2014-09-23T22:08:55"/>
    <n v="30"/>
    <b v="0"/>
    <n v="35"/>
    <n v="100"/>
    <n v="28.571428571428573"/>
    <b v="1"/>
    <s v="theater/plays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x v="44"/>
    <x v="0"/>
    <x v="0"/>
    <x v="0"/>
    <n v="1427469892"/>
    <n v="1424881492"/>
    <x v="2822"/>
    <d v="2015-03-27T15:24:52"/>
    <n v="29.958333333343035"/>
    <b v="0"/>
    <n v="94"/>
    <n v="100"/>
    <n v="63.829787234042556"/>
    <b v="1"/>
    <s v="theater/plays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x v="1811"/>
    <x v="0"/>
    <x v="1"/>
    <x v="1"/>
    <n v="1427842740"/>
    <n v="1425428206"/>
    <x v="2823"/>
    <d v="2015-03-31T22:59:00"/>
    <n v="27.945995370369928"/>
    <b v="0"/>
    <n v="14"/>
    <n v="124"/>
    <n v="8.8571428571428577"/>
    <b v="1"/>
    <s v="theater/plays"/>
    <x v="1"/>
    <x v="6"/>
  </r>
  <r>
    <n v="2824"/>
    <s v="The Rooftop"/>
    <s v="I wrote a One Act play called The Rooftop for a Female Playwright's festival. Every little bit helps!"/>
    <n v="650"/>
    <x v="1158"/>
    <x v="0"/>
    <x v="0"/>
    <x v="0"/>
    <n v="1434159780"/>
    <n v="1431412196"/>
    <x v="2824"/>
    <d v="2015-06-13T01:43:00"/>
    <n v="31.800740740742185"/>
    <b v="0"/>
    <n v="15"/>
    <n v="116.92307692307693"/>
    <n v="50.666666666666664"/>
    <b v="1"/>
    <s v="theater/plays"/>
    <x v="1"/>
    <x v="6"/>
  </r>
  <r>
    <n v="2825"/>
    <s v="The Night Before Christmas"/>
    <s v="Help Saltmine Theatre Company tell the exciting story of St Nicholas and the importance of gratefulness in their new Christmas show."/>
    <n v="3000"/>
    <x v="109"/>
    <x v="0"/>
    <x v="1"/>
    <x v="1"/>
    <n v="1449255686"/>
    <n v="1446663686"/>
    <x v="2825"/>
    <d v="2015-12-04T19:01:26"/>
    <n v="30"/>
    <b v="0"/>
    <n v="51"/>
    <n v="103.33333333333334"/>
    <n v="60.784313725490193"/>
    <b v="1"/>
    <s v="theater/plays"/>
    <x v="1"/>
    <x v="6"/>
  </r>
  <r>
    <n v="2826"/>
    <s v="Mickey &amp; Worm: The Tour"/>
    <s v="Mickey &amp; Worm is a Noir stage experience, written by Santa Paula playwright John McKinley and back again on tour by popular demand!"/>
    <n v="2000"/>
    <x v="1915"/>
    <x v="0"/>
    <x v="0"/>
    <x v="0"/>
    <n v="1436511600"/>
    <n v="1434415812"/>
    <x v="2826"/>
    <d v="2015-07-10T07:00:00"/>
    <n v="24.256805555560277"/>
    <b v="0"/>
    <n v="19"/>
    <n v="107.74999999999999"/>
    <n v="113.42105263157895"/>
    <b v="1"/>
    <s v="theater/plays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x v="858"/>
    <x v="0"/>
    <x v="0"/>
    <x v="0"/>
    <n v="1464971400"/>
    <n v="1462379066"/>
    <x v="2827"/>
    <d v="2016-06-03T16:30:00"/>
    <n v="30.003865740742185"/>
    <b v="0"/>
    <n v="23"/>
    <n v="120.24999999999999"/>
    <n v="104.56521739130434"/>
    <b v="1"/>
    <s v="theater/plays"/>
    <x v="1"/>
    <x v="6"/>
  </r>
  <r>
    <n v="2828"/>
    <s v="Peace In Our Time"/>
    <s v="The Battle of Britain has been lost; London is occupied, who can you trust? Help produce this classic piece of theatre. Drama for now."/>
    <n v="9500"/>
    <x v="1916"/>
    <x v="0"/>
    <x v="1"/>
    <x v="1"/>
    <n v="1443826800"/>
    <n v="1441606869"/>
    <x v="2828"/>
    <d v="2015-10-02T23:00:00"/>
    <n v="25.693645833329356"/>
    <b v="0"/>
    <n v="97"/>
    <n v="100.37894736842105"/>
    <n v="98.30927835051547"/>
    <b v="1"/>
    <s v="theater/plays"/>
    <x v="1"/>
    <x v="6"/>
  </r>
  <r>
    <n v="2829"/>
    <s v="MUMBURGER by Sarah Kosar"/>
    <s v="In a visceral new play about family, grief and red meat, Sarah Kosar (Royal Court) asks how far we'd go to connect with those we love."/>
    <n v="2500"/>
    <x v="1917"/>
    <x v="0"/>
    <x v="1"/>
    <x v="1"/>
    <n v="1464863118"/>
    <n v="1462443918"/>
    <x v="2829"/>
    <d v="2016-06-02T10:25:18"/>
    <n v="28"/>
    <b v="0"/>
    <n v="76"/>
    <n v="106.52"/>
    <n v="35.039473684210527"/>
    <b v="1"/>
    <s v="theater/plays"/>
    <x v="1"/>
    <x v="6"/>
  </r>
  <r>
    <n v="2830"/>
    <s v="Nakhtik and Avalon"/>
    <s v="Avalon is a new South African Township play and Nakhtik is a  danced political lecture."/>
    <n v="3000"/>
    <x v="142"/>
    <x v="0"/>
    <x v="0"/>
    <x v="0"/>
    <n v="1399867140"/>
    <n v="1398802148"/>
    <x v="2830"/>
    <d v="2014-05-12T03:59:00"/>
    <n v="12.326296296298096"/>
    <b v="0"/>
    <n v="11"/>
    <n v="100"/>
    <n v="272.72727272727275"/>
    <b v="1"/>
    <s v="theater/plays"/>
    <x v="1"/>
    <x v="6"/>
  </r>
  <r>
    <n v="2831"/>
    <s v="Tackett &amp; Pyke put on a Play"/>
    <s v="We each wrote a play and would like to produce them for you for nothing more than art's sake!"/>
    <n v="3000"/>
    <x v="1918"/>
    <x v="0"/>
    <x v="0"/>
    <x v="0"/>
    <n v="1437076070"/>
    <n v="1434484070"/>
    <x v="2831"/>
    <d v="2015-07-16T19:47:50"/>
    <n v="30"/>
    <b v="0"/>
    <n v="52"/>
    <n v="110.66666666666667"/>
    <n v="63.846153846153847"/>
    <b v="1"/>
    <s v="theater/plays"/>
    <x v="1"/>
    <x v="6"/>
  </r>
  <r>
    <n v="2832"/>
    <s v="Secret Diaries"/>
    <s v="Charting the big stuff in life from dance routines to coming out; exploring homophobia, family, friendship &amp; finding your own voice."/>
    <n v="2500"/>
    <x v="1919"/>
    <x v="0"/>
    <x v="1"/>
    <x v="1"/>
    <n v="1416780000"/>
    <n v="1414342894"/>
    <x v="2832"/>
    <d v="2014-11-23T22:00:00"/>
    <n v="28.20724537037313"/>
    <b v="0"/>
    <n v="95"/>
    <n v="114.71959999999999"/>
    <n v="30.189368421052631"/>
    <b v="1"/>
    <s v="theater/plays"/>
    <x v="1"/>
    <x v="6"/>
  </r>
  <r>
    <n v="2833"/>
    <s v="Star Man Rocket Man"/>
    <s v="A new play about exploring outer space"/>
    <n v="2700"/>
    <x v="1920"/>
    <x v="0"/>
    <x v="0"/>
    <x v="0"/>
    <n v="1444528800"/>
    <n v="1442804633"/>
    <x v="2833"/>
    <d v="2015-10-11T02:00:00"/>
    <n v="19.955636574071832"/>
    <b v="0"/>
    <n v="35"/>
    <n v="108.25925925925925"/>
    <n v="83.51428571428572"/>
    <b v="1"/>
    <s v="theater/plays"/>
    <x v="1"/>
    <x v="6"/>
  </r>
  <r>
    <n v="2834"/>
    <s v="Thank You For Smoking"/>
    <s v="Thank You For Smoking. A play about love, 5 trillion cigarettes and how the Flintstones earned the tobacco industry millions."/>
    <n v="800"/>
    <x v="1467"/>
    <x v="0"/>
    <x v="1"/>
    <x v="1"/>
    <n v="1422658930"/>
    <n v="1421362930"/>
    <x v="2834"/>
    <d v="2015-01-30T23:02:10"/>
    <n v="15"/>
    <b v="0"/>
    <n v="21"/>
    <n v="170"/>
    <n v="64.761904761904759"/>
    <b v="1"/>
    <s v="theater/plays"/>
    <x v="1"/>
    <x v="6"/>
  </r>
  <r>
    <n v="2835"/>
    <s v="Land of the Three Towers"/>
    <s v="A celebratory community theatre project about the Focus E15 Occupation of empty council homes on Carpenters Estate."/>
    <n v="1000"/>
    <x v="1921"/>
    <x v="0"/>
    <x v="1"/>
    <x v="1"/>
    <n v="1449273600"/>
    <n v="1446742417"/>
    <x v="2835"/>
    <d v="2015-12-05T00:00:00"/>
    <n v="29.296099537037662"/>
    <b v="0"/>
    <n v="93"/>
    <n v="187.09899999999999"/>
    <n v="20.118172043010752"/>
    <b v="1"/>
    <s v="theater/plays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x v="1922"/>
    <x v="0"/>
    <x v="0"/>
    <x v="0"/>
    <n v="1487393940"/>
    <n v="1484115418"/>
    <x v="2836"/>
    <d v="2017-02-18T04:59:00"/>
    <n v="37.945856481477676"/>
    <b v="0"/>
    <n v="11"/>
    <n v="107.77777777777777"/>
    <n v="44.090909090909093"/>
    <b v="1"/>
    <s v="theater/plays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x v="447"/>
    <x v="0"/>
    <x v="5"/>
    <x v="5"/>
    <n v="1449701284"/>
    <n v="1446241684"/>
    <x v="2837"/>
    <d v="2015-12-09T22:48:04"/>
    <n v="40.041666666664241"/>
    <b v="0"/>
    <n v="21"/>
    <n v="100"/>
    <n v="40.476190476190474"/>
    <b v="1"/>
    <s v="theater/plays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x v="858"/>
    <x v="0"/>
    <x v="0"/>
    <x v="0"/>
    <n v="1407967200"/>
    <n v="1406039696"/>
    <x v="2838"/>
    <d v="2014-08-13T22:00:00"/>
    <n v="22.309074074073578"/>
    <b v="0"/>
    <n v="54"/>
    <n v="120.24999999999999"/>
    <n v="44.537037037037038"/>
    <b v="1"/>
    <s v="theater/plays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x v="1923"/>
    <x v="0"/>
    <x v="0"/>
    <x v="0"/>
    <n v="1408942740"/>
    <n v="1406958354"/>
    <x v="2839"/>
    <d v="2014-08-25T04:59:00"/>
    <n v="22.967430555559986"/>
    <b v="0"/>
    <n v="31"/>
    <n v="111.42857142857143"/>
    <n v="125.80645161290323"/>
    <b v="1"/>
    <s v="theater/plays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x v="1287"/>
    <x v="0"/>
    <x v="1"/>
    <x v="1"/>
    <n v="1426698000"/>
    <n v="1424825479"/>
    <x v="2840"/>
    <d v="2015-03-18T17:00:00"/>
    <n v="21.672696759254904"/>
    <b v="0"/>
    <n v="132"/>
    <n v="104"/>
    <n v="19.696969696969695"/>
    <b v="1"/>
    <s v="theater/plays"/>
    <x v="1"/>
    <x v="6"/>
  </r>
  <r>
    <n v="2841"/>
    <s v="The Dead Loss"/>
    <s v="1920's London; two brothers try to make a name for themselves in the underground crime world but encounter a ruthless Irish mob boss."/>
    <n v="1000"/>
    <x v="115"/>
    <x v="2"/>
    <x v="1"/>
    <x v="1"/>
    <n v="1450032297"/>
    <n v="1444844697"/>
    <x v="2841"/>
    <d v="2015-12-13T18:44:57"/>
    <n v="60.041666666671517"/>
    <b v="0"/>
    <n v="1"/>
    <n v="1"/>
    <n v="10"/>
    <b v="0"/>
    <s v="theater/plays"/>
    <x v="1"/>
    <x v="6"/>
  </r>
  <r>
    <n v="2842"/>
    <s v="HIDDEN: The FCO Plays"/>
    <s v="A play performed at the FCO Global Summit on the Preventing Sexual Violence Initiative, hosted by William Hague and Angelina Jolie"/>
    <n v="1500"/>
    <x v="117"/>
    <x v="2"/>
    <x v="1"/>
    <x v="1"/>
    <n v="1403348400"/>
    <n v="1401058295"/>
    <x v="2842"/>
    <d v="2014-06-21T11:00:00"/>
    <n v="26.50584490741312"/>
    <b v="0"/>
    <n v="0"/>
    <n v="0"/>
    <e v="#DIV/0!"/>
    <b v="0"/>
    <s v="theater/plays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x v="117"/>
    <x v="2"/>
    <x v="0"/>
    <x v="0"/>
    <n v="1465790400"/>
    <n v="1462210950"/>
    <x v="2843"/>
    <d v="2016-06-13T04:00:00"/>
    <n v="41.428819444452529"/>
    <b v="0"/>
    <n v="0"/>
    <n v="0"/>
    <e v="#DIV/0!"/>
    <b v="0"/>
    <s v="theater/plays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x v="134"/>
    <x v="2"/>
    <x v="15"/>
    <x v="3"/>
    <n v="1483535180"/>
    <n v="1480943180"/>
    <x v="2844"/>
    <d v="2017-01-04T13:06:20"/>
    <n v="30"/>
    <b v="0"/>
    <n v="1"/>
    <n v="5.4545454545454541"/>
    <n v="30"/>
    <b v="0"/>
    <s v="theater/plays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x v="1924"/>
    <x v="2"/>
    <x v="0"/>
    <x v="0"/>
    <n v="1433723033"/>
    <n v="1428539033"/>
    <x v="2845"/>
    <d v="2015-06-08T00:23:53"/>
    <n v="60"/>
    <b v="0"/>
    <n v="39"/>
    <n v="31.546666666666667"/>
    <n v="60.666666666666664"/>
    <b v="0"/>
    <s v="theater/plays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x v="117"/>
    <x v="2"/>
    <x v="0"/>
    <x v="0"/>
    <n v="1432917394"/>
    <n v="1429029394"/>
    <x v="2846"/>
    <d v="2015-05-29T16:36:34"/>
    <n v="45"/>
    <b v="0"/>
    <n v="0"/>
    <n v="0"/>
    <e v="#DIV/0!"/>
    <b v="0"/>
    <s v="theater/plays"/>
    <x v="1"/>
    <x v="6"/>
  </r>
  <r>
    <n v="2847"/>
    <s v="COLOR ME"/>
    <s v="Dark secrets come to light when Mariah meets Stella. They find a way to face the south's largest elephant in the room: RACISM."/>
    <n v="2000"/>
    <x v="117"/>
    <x v="2"/>
    <x v="0"/>
    <x v="0"/>
    <n v="1464031265"/>
    <n v="1458847265"/>
    <x v="2847"/>
    <d v="2016-05-23T19:21:05"/>
    <n v="60"/>
    <b v="0"/>
    <n v="0"/>
    <n v="0"/>
    <e v="#DIV/0!"/>
    <b v="0"/>
    <s v="theater/plays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x v="119"/>
    <x v="2"/>
    <x v="0"/>
    <x v="0"/>
    <n v="1432913659"/>
    <n v="1430321659"/>
    <x v="2848"/>
    <d v="2015-05-29T15:34:19"/>
    <n v="30"/>
    <b v="0"/>
    <n v="3"/>
    <n v="0.2"/>
    <n v="23.333333333333332"/>
    <b v="0"/>
    <s v="theater/plays"/>
    <x v="1"/>
    <x v="6"/>
  </r>
  <r>
    <n v="2849"/>
    <s v="100, Acre Wood"/>
    <s v="NonSens!cal tackles the struggles of four people with mental health issues/disorders inspired by A.A Milne's Winnie the Pooh"/>
    <n v="500"/>
    <x v="139"/>
    <x v="2"/>
    <x v="1"/>
    <x v="1"/>
    <n v="1461406600"/>
    <n v="1458814600"/>
    <x v="2849"/>
    <d v="2016-04-23T10:16:40"/>
    <n v="30"/>
    <b v="0"/>
    <n v="1"/>
    <n v="1"/>
    <n v="5"/>
    <b v="0"/>
    <s v="theater/plays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x v="1925"/>
    <x v="2"/>
    <x v="0"/>
    <x v="0"/>
    <n v="1409962211"/>
    <n v="1407370211"/>
    <x v="2850"/>
    <d v="2014-09-06T00:10:11"/>
    <n v="30"/>
    <b v="0"/>
    <n v="13"/>
    <n v="3.8875000000000002"/>
    <n v="23.923076923076923"/>
    <b v="0"/>
    <s v="theater/plays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x v="117"/>
    <x v="2"/>
    <x v="17"/>
    <x v="3"/>
    <n v="1454109420"/>
    <n v="1453334629"/>
    <x v="2851"/>
    <d v="2016-01-29T23:17:00"/>
    <n v="8.9674884259293322"/>
    <b v="0"/>
    <n v="0"/>
    <n v="0"/>
    <e v="#DIV/0!"/>
    <b v="0"/>
    <s v="theater/plays"/>
    <x v="1"/>
    <x v="6"/>
  </r>
  <r>
    <n v="2852"/>
    <s v="Freedom Train"/>
    <s v="Just one time back to the past on the Freedom Train will open your eyes and your lives will never ever be the same!"/>
    <n v="5000"/>
    <x v="483"/>
    <x v="2"/>
    <x v="0"/>
    <x v="0"/>
    <n v="1403312703"/>
    <n v="1400720703"/>
    <x v="2852"/>
    <d v="2014-06-21T01:05:03"/>
    <n v="30"/>
    <b v="0"/>
    <n v="6"/>
    <n v="1.9"/>
    <n v="15.833333333333334"/>
    <b v="0"/>
    <s v="theater/plays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x v="117"/>
    <x v="2"/>
    <x v="5"/>
    <x v="5"/>
    <n v="1410669297"/>
    <n v="1405485297"/>
    <x v="2853"/>
    <d v="2014-09-14T04:34:57"/>
    <n v="60"/>
    <b v="0"/>
    <n v="0"/>
    <n v="0"/>
    <e v="#DIV/0!"/>
    <b v="0"/>
    <s v="theater/plays"/>
    <x v="1"/>
    <x v="6"/>
  </r>
  <r>
    <n v="2854"/>
    <s v="Ultimate Political Selfie!"/>
    <s v="Almost Random Theatre's play about a candidate - with no policies - who is seeking election in May 2015"/>
    <n v="1000"/>
    <x v="1926"/>
    <x v="2"/>
    <x v="1"/>
    <x v="1"/>
    <n v="1431018719"/>
    <n v="1429290719"/>
    <x v="2854"/>
    <d v="2015-05-07T17:11:59"/>
    <n v="20"/>
    <b v="0"/>
    <n v="14"/>
    <n v="41.699999999999996"/>
    <n v="29.785714285714285"/>
    <b v="0"/>
    <s v="theater/plays"/>
    <x v="1"/>
    <x v="6"/>
  </r>
  <r>
    <n v="2855"/>
    <s v="STAGE READING for TETCNY"/>
    <s v="Raising funds to have a private stage reading for an upcoming play from THE ENSEMBLE THEATRE COMPANY OF NEW YORK (www.tetcny.org)"/>
    <n v="600"/>
    <x v="452"/>
    <x v="2"/>
    <x v="0"/>
    <x v="0"/>
    <n v="1454110440"/>
    <n v="1451607071"/>
    <x v="2855"/>
    <d v="2016-01-29T23:34:00"/>
    <n v="28.974178240736364"/>
    <b v="0"/>
    <n v="5"/>
    <n v="50"/>
    <n v="60"/>
    <b v="0"/>
    <s v="theater/plays"/>
    <x v="1"/>
    <x v="6"/>
  </r>
  <r>
    <n v="2856"/>
    <s v="The JOkeress Going Live"/>
    <s v="This will be the fifth play of The Jokeress, based on the ebook/paperback novelette series. It is scifi, suspense, terror, and noir."/>
    <n v="3000"/>
    <x v="1927"/>
    <x v="2"/>
    <x v="0"/>
    <x v="0"/>
    <n v="1439069640"/>
    <n v="1433897647"/>
    <x v="2856"/>
    <d v="2015-08-08T21:34:00"/>
    <n v="59.861030092593865"/>
    <b v="0"/>
    <n v="6"/>
    <n v="4.8666666666666663"/>
    <n v="24.333333333333332"/>
    <b v="0"/>
    <s v="theater/plays"/>
    <x v="1"/>
    <x v="6"/>
  </r>
  <r>
    <n v="2857"/>
    <s v="Los Tradicionales"/>
    <s v="Somos una compaÃ±Ã­a de teatro independiente. Y en el 2017 queremos arrancar con el montaje de 3 obras._x000a_3 elencos, 3 espacios."/>
    <n v="38000"/>
    <x v="1928"/>
    <x v="2"/>
    <x v="14"/>
    <x v="10"/>
    <n v="1487613600"/>
    <n v="1482444295"/>
    <x v="2857"/>
    <d v="2017-02-20T18:00:00"/>
    <n v="59.829918981486117"/>
    <b v="0"/>
    <n v="15"/>
    <n v="19.736842105263158"/>
    <n v="500"/>
    <b v="0"/>
    <s v="theater/plays"/>
    <x v="1"/>
    <x v="6"/>
  </r>
  <r>
    <n v="2858"/>
    <s v="Gay Party Superposh 'Winter Wonderland'"/>
    <s v="Een Gay Party in het centrum van Amersfoort. _x000a_Een geweldige avond uit, met een show, optredens en DJ's."/>
    <n v="1000"/>
    <x v="117"/>
    <x v="2"/>
    <x v="9"/>
    <x v="3"/>
    <n v="1417778880"/>
    <n v="1415711095"/>
    <x v="2858"/>
    <d v="2014-12-05T11:28:00"/>
    <n v="23.932696759264218"/>
    <b v="0"/>
    <n v="0"/>
    <n v="0"/>
    <e v="#DIV/0!"/>
    <b v="0"/>
    <s v="theater/plays"/>
    <x v="1"/>
    <x v="6"/>
  </r>
  <r>
    <n v="2859"/>
    <s v="Grover Theatre Company (GTC)"/>
    <s v="A theatre company that will create works to inspire young people and get everyone involved."/>
    <n v="2000"/>
    <x v="428"/>
    <x v="2"/>
    <x v="2"/>
    <x v="2"/>
    <n v="1444984904"/>
    <n v="1439800904"/>
    <x v="2859"/>
    <d v="2015-10-16T08:41:44"/>
    <n v="60"/>
    <b v="0"/>
    <n v="1"/>
    <n v="1.7500000000000002"/>
    <n v="35"/>
    <b v="0"/>
    <s v="theater/plays"/>
    <x v="1"/>
    <x v="6"/>
  </r>
  <r>
    <n v="2860"/>
    <s v="Macbeth For President 2016"/>
    <s v="The Bard's classic tale set in the 2016 Presidential Campaign. Power, corruption, greed, and conspiracy. How far are you willing to go?"/>
    <n v="4000"/>
    <x v="764"/>
    <x v="2"/>
    <x v="0"/>
    <x v="0"/>
    <n v="1466363576"/>
    <n v="1461179576"/>
    <x v="2860"/>
    <d v="2016-06-19T19:12:56"/>
    <n v="60"/>
    <b v="0"/>
    <n v="9"/>
    <n v="6.65"/>
    <n v="29.555555555555557"/>
    <b v="0"/>
    <s v="theater/plays"/>
    <x v="1"/>
    <x v="6"/>
  </r>
  <r>
    <n v="2861"/>
    <s v="Julius Caesar"/>
    <s v="The University of Queensland Drama Production Course is putting on an adaptation of William Shakespeares Julius Caesar"/>
    <n v="250"/>
    <x v="439"/>
    <x v="2"/>
    <x v="2"/>
    <x v="2"/>
    <n v="1443103848"/>
    <n v="1441894248"/>
    <x v="2861"/>
    <d v="2015-09-24T14:10:48"/>
    <n v="14"/>
    <b v="0"/>
    <n v="3"/>
    <n v="32"/>
    <n v="26.666666666666668"/>
    <b v="0"/>
    <s v="theater/plays"/>
    <x v="1"/>
    <x v="6"/>
  </r>
  <r>
    <n v="2862"/>
    <s v="Get Your Life Back"/>
    <s v="&quot;Get Your Life Back&quot; is a dynamic stage play that deals with true issues of life that reign in the lives of many people everyday."/>
    <n v="12700"/>
    <x v="434"/>
    <x v="2"/>
    <x v="0"/>
    <x v="0"/>
    <n v="1403636229"/>
    <n v="1401044229"/>
    <x v="2862"/>
    <d v="2014-06-24T18:57:09"/>
    <n v="30"/>
    <b v="0"/>
    <n v="3"/>
    <n v="0.43307086614173229"/>
    <n v="18.333333333333332"/>
    <b v="0"/>
    <s v="theater/plays"/>
    <x v="1"/>
    <x v="6"/>
  </r>
  <r>
    <n v="2863"/>
    <s v="Equality Theatre"/>
    <s v="I would like to start a Acting Company that supports and includes LGBTQ youth and young adults in very conservative North Texas"/>
    <n v="50000"/>
    <x v="170"/>
    <x v="2"/>
    <x v="0"/>
    <x v="0"/>
    <n v="1410279123"/>
    <n v="1405095123"/>
    <x v="2863"/>
    <d v="2014-09-09T16:12:03"/>
    <n v="60"/>
    <b v="0"/>
    <n v="1"/>
    <n v="0.04"/>
    <n v="20"/>
    <b v="0"/>
    <s v="theater/plays"/>
    <x v="1"/>
    <x v="6"/>
  </r>
  <r>
    <n v="2864"/>
    <s v="'Haunting Julia' by Alan Ayckbourn"/>
    <s v="Accessible, original theatre for all!"/>
    <n v="2500"/>
    <x v="130"/>
    <x v="2"/>
    <x v="1"/>
    <x v="1"/>
    <n v="1437139080"/>
    <n v="1434552207"/>
    <x v="2864"/>
    <d v="2015-07-17T13:18:00"/>
    <n v="29.940659722225973"/>
    <b v="0"/>
    <n v="3"/>
    <n v="1.6"/>
    <n v="13.333333333333334"/>
    <b v="0"/>
    <s v="theater/plays"/>
    <x v="1"/>
    <x v="6"/>
  </r>
  <r>
    <n v="2865"/>
    <s v="FRINGE 2015 by YER Productions"/>
    <s v="Prepare to be Swept Away. Three short plays from three master playwrights; LANDFALL, SNIPER and DANGERS of TOBACCO!"/>
    <n v="2888"/>
    <x v="117"/>
    <x v="2"/>
    <x v="0"/>
    <x v="0"/>
    <n v="1420512259"/>
    <n v="1415328259"/>
    <x v="2865"/>
    <d v="2015-01-06T02:44:19"/>
    <n v="60"/>
    <b v="0"/>
    <n v="0"/>
    <n v="0"/>
    <e v="#DIV/0!"/>
    <b v="0"/>
    <s v="theater/plays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x v="372"/>
    <x v="2"/>
    <x v="0"/>
    <x v="0"/>
    <n v="1476482400"/>
    <n v="1473893721"/>
    <x v="2866"/>
    <d v="2016-10-14T22:00:00"/>
    <n v="29.961562500000582"/>
    <b v="0"/>
    <n v="2"/>
    <n v="0.89999999999999991"/>
    <n v="22.5"/>
    <b v="0"/>
    <s v="theater/plays"/>
    <x v="1"/>
    <x v="6"/>
  </r>
  <r>
    <n v="2867"/>
    <s v="A Midsummer Night's Dream"/>
    <s v="This production is being put together by Wilson's newest professional theater company, the Wyldepine Players in conjunction w/ Taiplab"/>
    <n v="2500"/>
    <x v="1929"/>
    <x v="2"/>
    <x v="0"/>
    <x v="0"/>
    <n v="1467604800"/>
    <n v="1465533672"/>
    <x v="2867"/>
    <d v="2016-07-04T04:00:00"/>
    <n v="23.97138888889458"/>
    <b v="0"/>
    <n v="10"/>
    <n v="20.16"/>
    <n v="50.4"/>
    <b v="0"/>
    <s v="theater/plays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x v="1930"/>
    <x v="2"/>
    <x v="0"/>
    <x v="0"/>
    <n v="1475697054"/>
    <n v="1473105054"/>
    <x v="2868"/>
    <d v="2016-10-05T19:50:54"/>
    <n v="30"/>
    <b v="0"/>
    <n v="60"/>
    <n v="42.011733333333332"/>
    <n v="105.02933333333334"/>
    <b v="0"/>
    <s v="theater/plays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x v="571"/>
    <x v="2"/>
    <x v="0"/>
    <x v="0"/>
    <n v="1468937681"/>
    <n v="1466345681"/>
    <x v="2869"/>
    <d v="2016-07-19T14:14:41"/>
    <n v="30"/>
    <b v="0"/>
    <n v="5"/>
    <n v="0.88500000000000001"/>
    <n v="35.4"/>
    <b v="0"/>
    <s v="theater/plays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x v="661"/>
    <x v="2"/>
    <x v="0"/>
    <x v="0"/>
    <n v="1400301165"/>
    <n v="1397709165"/>
    <x v="2870"/>
    <d v="2014-05-17T04:32:45"/>
    <n v="30"/>
    <b v="0"/>
    <n v="9"/>
    <n v="15"/>
    <n v="83.333333333333329"/>
    <b v="0"/>
    <s v="theater/plays"/>
    <x v="1"/>
    <x v="6"/>
  </r>
  <r>
    <n v="2871"/>
    <s v="The Bill Cosby Assault, a play"/>
    <s v="America's dad or serial rapist? Or both? The stories of the Bill Cosby accusers and the society so skeptical of them."/>
    <n v="10000"/>
    <x v="720"/>
    <x v="2"/>
    <x v="0"/>
    <x v="0"/>
    <n v="1419183813"/>
    <n v="1417455813"/>
    <x v="2871"/>
    <d v="2014-12-21T17:43:33"/>
    <n v="20"/>
    <b v="0"/>
    <n v="13"/>
    <n v="4.67"/>
    <n v="35.92307692307692"/>
    <b v="0"/>
    <s v="theater/plays"/>
    <x v="1"/>
    <x v="6"/>
  </r>
  <r>
    <n v="2872"/>
    <s v="Loud Arts"/>
    <s v="Local Theatre group in Loudoun County, Virginia. Looking for funds to start producing shows!"/>
    <n v="3000"/>
    <x v="117"/>
    <x v="2"/>
    <x v="0"/>
    <x v="0"/>
    <n v="1434768438"/>
    <n v="1429584438"/>
    <x v="2872"/>
    <d v="2015-06-20T02:47:18"/>
    <n v="60"/>
    <b v="0"/>
    <n v="0"/>
    <n v="0"/>
    <e v="#DIV/0!"/>
    <b v="0"/>
    <s v="theater/plays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x v="1931"/>
    <x v="2"/>
    <x v="0"/>
    <x v="0"/>
    <n v="1422473831"/>
    <n v="1419881831"/>
    <x v="2873"/>
    <d v="2015-01-28T19:37:11"/>
    <n v="30"/>
    <b v="0"/>
    <n v="8"/>
    <n v="38.119999999999997"/>
    <n v="119.125"/>
    <b v="0"/>
    <s v="theater/plays"/>
    <x v="1"/>
    <x v="6"/>
  </r>
  <r>
    <n v="2874"/>
    <s v="Lead Players Theatre Company"/>
    <s v="We present Classics made for the 21st Century and we need a space! Please help us rent a space for The Importance of Being Earnest!"/>
    <n v="5000"/>
    <x v="1932"/>
    <x v="2"/>
    <x v="0"/>
    <x v="0"/>
    <n v="1484684186"/>
    <n v="1482092186"/>
    <x v="2874"/>
    <d v="2017-01-17T20:16:26"/>
    <n v="30"/>
    <b v="0"/>
    <n v="3"/>
    <n v="5.42"/>
    <n v="90.333333333333329"/>
    <b v="0"/>
    <s v="theater/plays"/>
    <x v="1"/>
    <x v="6"/>
  </r>
  <r>
    <n v="2875"/>
    <s v="Right Tracey!"/>
    <s v="Play about Tracey a gay man trapped in his room by his Bible thumping mother. He finds love but the room can not keep the love alive."/>
    <n v="20000"/>
    <x v="1001"/>
    <x v="2"/>
    <x v="0"/>
    <x v="0"/>
    <n v="1462417493"/>
    <n v="1459825493"/>
    <x v="2875"/>
    <d v="2016-05-05T03:04:53"/>
    <n v="30"/>
    <b v="0"/>
    <n v="3"/>
    <n v="3.4999999999999996E-2"/>
    <n v="2.3333333333333335"/>
    <b v="0"/>
    <s v="theater/plays"/>
    <x v="1"/>
    <x v="6"/>
  </r>
  <r>
    <n v="2876"/>
    <s v="The Sins of Bad People  Urban Stage Play"/>
    <s v="Charlotte NC playwright looking to showcase a series of three stage plays.  Plays are funny, completed and ready to run!"/>
    <n v="150000"/>
    <x v="117"/>
    <x v="2"/>
    <x v="0"/>
    <x v="0"/>
    <n v="1437069079"/>
    <n v="1434477079"/>
    <x v="2876"/>
    <d v="2015-07-16T17:51:19"/>
    <n v="30"/>
    <b v="0"/>
    <n v="0"/>
    <n v="0"/>
    <e v="#DIV/0!"/>
    <b v="0"/>
    <s v="theater/plays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x v="1084"/>
    <x v="2"/>
    <x v="0"/>
    <x v="0"/>
    <n v="1480525200"/>
    <n v="1477781724"/>
    <x v="2877"/>
    <d v="2016-11-30T17:00:00"/>
    <n v="31.75319444444176"/>
    <b v="0"/>
    <n v="6"/>
    <n v="10.833333333333334"/>
    <n v="108.33333333333333"/>
    <b v="0"/>
    <s v="theater/plays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x v="1933"/>
    <x v="2"/>
    <x v="1"/>
    <x v="1"/>
    <n v="1435934795"/>
    <n v="1430750795"/>
    <x v="2878"/>
    <d v="2015-07-03T14:46:35"/>
    <n v="60"/>
    <b v="0"/>
    <n v="4"/>
    <n v="2.1"/>
    <n v="15.75"/>
    <b v="0"/>
    <s v="theater/plays"/>
    <x v="1"/>
    <x v="6"/>
  </r>
  <r>
    <n v="2879"/>
    <s v="Girls, Ladies and Women - A Gospel Drama"/>
    <s v="She that fines a husband? Wait, is that right? Girl... you better check yourself, before you wreck yourself!"/>
    <n v="11200"/>
    <x v="792"/>
    <x v="2"/>
    <x v="0"/>
    <x v="0"/>
    <n v="1453310661"/>
    <n v="1450718661"/>
    <x v="2879"/>
    <d v="2016-01-20T17:24:21"/>
    <n v="30"/>
    <b v="0"/>
    <n v="1"/>
    <n v="0.2589285714285714"/>
    <n v="29"/>
    <b v="0"/>
    <s v="theater/plays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x v="1794"/>
    <x v="2"/>
    <x v="0"/>
    <x v="0"/>
    <n v="1440090300"/>
    <n v="1436305452"/>
    <x v="2880"/>
    <d v="2015-08-20T17:05:00"/>
    <n v="43.806111111109203"/>
    <b v="0"/>
    <n v="29"/>
    <n v="23.333333333333332"/>
    <n v="96.551724137931032"/>
    <b v="0"/>
    <s v="theater/plays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x v="117"/>
    <x v="2"/>
    <x v="0"/>
    <x v="0"/>
    <n v="1417620036"/>
    <n v="1412432436"/>
    <x v="2881"/>
    <d v="2014-12-03T15:20:36"/>
    <n v="60.041666666664241"/>
    <b v="0"/>
    <n v="0"/>
    <n v="0"/>
    <e v="#DIV/0!"/>
    <b v="0"/>
    <s v="theater/plays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x v="800"/>
    <x v="2"/>
    <x v="0"/>
    <x v="0"/>
    <n v="1462112318"/>
    <n v="1459520318"/>
    <x v="2882"/>
    <d v="2016-05-01T14:18:38"/>
    <n v="30"/>
    <b v="0"/>
    <n v="4"/>
    <n v="33.6"/>
    <n v="63"/>
    <b v="0"/>
    <s v="theater/plays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x v="1934"/>
    <x v="2"/>
    <x v="0"/>
    <x v="0"/>
    <n v="1454734740"/>
    <n v="1451684437"/>
    <x v="2883"/>
    <d v="2016-02-06T04:59:00"/>
    <n v="35.304432870369055"/>
    <b v="0"/>
    <n v="5"/>
    <n v="19.079999999999998"/>
    <n v="381.6"/>
    <b v="0"/>
    <s v="theater/plays"/>
    <x v="1"/>
    <x v="6"/>
  </r>
  <r>
    <n v="2884"/>
    <s v="The Lizard King, a play by Jay Jeff Jones"/>
    <s v="Come explore the dream world of Jim Morrison, rock singer, mystic, poet, shaman."/>
    <n v="45000"/>
    <x v="1935"/>
    <x v="2"/>
    <x v="0"/>
    <x v="0"/>
    <n v="1417800435"/>
    <n v="1415208435"/>
    <x v="2884"/>
    <d v="2014-12-05T17:27:15"/>
    <n v="30"/>
    <b v="0"/>
    <n v="4"/>
    <n v="0.41111111111111115"/>
    <n v="46.25"/>
    <b v="0"/>
    <s v="theater/plays"/>
    <x v="1"/>
    <x v="6"/>
  </r>
  <r>
    <n v="2885"/>
    <s v="The Wedding"/>
    <s v="An historic and proud work of Polish nationalistic literature performed on stage."/>
    <n v="400"/>
    <x v="176"/>
    <x v="2"/>
    <x v="0"/>
    <x v="0"/>
    <n v="1426294201"/>
    <n v="1423705801"/>
    <x v="2885"/>
    <d v="2015-03-14T00:50:01"/>
    <n v="29.958333333335759"/>
    <b v="0"/>
    <n v="5"/>
    <n v="32.5"/>
    <n v="26"/>
    <b v="0"/>
    <s v="theater/plays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x v="115"/>
    <x v="2"/>
    <x v="0"/>
    <x v="0"/>
    <n v="1442635140"/>
    <n v="1442243484"/>
    <x v="2886"/>
    <d v="2015-09-19T03:59:00"/>
    <n v="4.5330555555556202"/>
    <b v="0"/>
    <n v="1"/>
    <n v="5"/>
    <n v="10"/>
    <b v="0"/>
    <s v="theater/plays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x v="139"/>
    <x v="2"/>
    <x v="0"/>
    <x v="0"/>
    <n v="1420971324"/>
    <n v="1418379324"/>
    <x v="2887"/>
    <d v="2015-01-11T10:15:24"/>
    <n v="30"/>
    <b v="0"/>
    <n v="1"/>
    <n v="0.16666666666666669"/>
    <n v="5"/>
    <b v="0"/>
    <s v="theater/plays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x v="117"/>
    <x v="2"/>
    <x v="0"/>
    <x v="0"/>
    <n v="1413608340"/>
    <n v="1412945440"/>
    <x v="2888"/>
    <d v="2014-10-18T04:59:00"/>
    <n v="7.6724537037007394"/>
    <b v="0"/>
    <n v="0"/>
    <n v="0"/>
    <e v="#DIV/0!"/>
    <b v="0"/>
    <s v="theater/plays"/>
    <x v="1"/>
    <x v="6"/>
  </r>
  <r>
    <n v="2889"/>
    <s v="Halfway, Nebraska"/>
    <s v="Halfway, Nebraska explores the limits of hope and what it means to love someone who may be too far damaged to save."/>
    <n v="3000"/>
    <x v="1936"/>
    <x v="2"/>
    <x v="0"/>
    <x v="0"/>
    <n v="1409344985"/>
    <n v="1406752985"/>
    <x v="2889"/>
    <d v="2014-08-29T20:43:05"/>
    <n v="30"/>
    <b v="0"/>
    <n v="14"/>
    <n v="38.066666666666663"/>
    <n v="81.571428571428569"/>
    <b v="0"/>
    <s v="theater/plays"/>
    <x v="1"/>
    <x v="6"/>
  </r>
  <r>
    <n v="2890"/>
    <s v="the Savannah Disputation"/>
    <s v="This Theological Comedy tells a story of when seemingly similar beliefs are discovered to be worlds apart; Damnation-Southern Style."/>
    <n v="2000"/>
    <x v="577"/>
    <x v="2"/>
    <x v="0"/>
    <x v="0"/>
    <n v="1407553200"/>
    <n v="1405100992"/>
    <x v="2890"/>
    <d v="2014-08-09T03:00:00"/>
    <n v="28.382037037037662"/>
    <b v="0"/>
    <n v="3"/>
    <n v="1.05"/>
    <n v="7"/>
    <b v="0"/>
    <s v="theater/plays"/>
    <x v="1"/>
    <x v="6"/>
  </r>
  <r>
    <n v="2891"/>
    <s v="Literacy for Brooklyn Kids"/>
    <s v="Did you know that we are enriching the lives of Brooklyn kids through literacy and educational theater? We just need a little help."/>
    <n v="10000"/>
    <x v="687"/>
    <x v="2"/>
    <x v="0"/>
    <x v="0"/>
    <n v="1460751128"/>
    <n v="1455570728"/>
    <x v="2891"/>
    <d v="2016-04-15T20:12:08"/>
    <n v="59.958333333328483"/>
    <b v="0"/>
    <n v="10"/>
    <n v="2.73"/>
    <n v="27.3"/>
    <b v="0"/>
    <s v="theater/plays"/>
    <x v="1"/>
    <x v="6"/>
  </r>
  <r>
    <n v="2892"/>
    <s v="Something Precious"/>
    <s v="Something Precious is the world's first musical to alert folks to the harmful effects of technology on the human spirit."/>
    <n v="5500"/>
    <x v="83"/>
    <x v="2"/>
    <x v="0"/>
    <x v="0"/>
    <n v="1409000400"/>
    <n v="1408381704"/>
    <x v="2892"/>
    <d v="2014-08-25T21:00:00"/>
    <n v="7.1608333333351766"/>
    <b v="0"/>
    <n v="17"/>
    <n v="9.0909090909090917"/>
    <n v="29.411764705882351"/>
    <b v="0"/>
    <s v="theater/plays"/>
    <x v="1"/>
    <x v="6"/>
  </r>
  <r>
    <n v="2893"/>
    <s v="REDISCOVERING KIA THE PLAY"/>
    <s v="Fundraising for REDISCOVERING KIA THE PLAY"/>
    <n v="5000"/>
    <x v="379"/>
    <x v="2"/>
    <x v="0"/>
    <x v="0"/>
    <n v="1420768800"/>
    <n v="1415644395"/>
    <x v="2893"/>
    <d v="2015-01-09T02:00:00"/>
    <n v="59.310243055551837"/>
    <b v="0"/>
    <n v="2"/>
    <n v="0.5"/>
    <n v="12.5"/>
    <b v="0"/>
    <s v="theater/plays"/>
    <x v="1"/>
    <x v="6"/>
  </r>
  <r>
    <n v="2894"/>
    <s v="How Could You Do This To Me (The Stage Play)"/>
    <s v="This Is A Story About A Woman A Man And A Woman"/>
    <n v="50000"/>
    <x v="117"/>
    <x v="2"/>
    <x v="0"/>
    <x v="0"/>
    <n v="1428100815"/>
    <n v="1422920415"/>
    <x v="2894"/>
    <d v="2015-04-03T22:40:15"/>
    <n v="59.958333333328483"/>
    <b v="0"/>
    <n v="0"/>
    <n v="0"/>
    <e v="#DIV/0!"/>
    <b v="0"/>
    <s v="theater/plays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x v="1937"/>
    <x v="2"/>
    <x v="0"/>
    <x v="0"/>
    <n v="1403470800"/>
    <n v="1403356792"/>
    <x v="2895"/>
    <d v="2014-06-22T21:00:00"/>
    <n v="1.3195370370376622"/>
    <b v="0"/>
    <n v="4"/>
    <n v="4.5999999999999996"/>
    <n v="5.75"/>
    <b v="0"/>
    <s v="theater/plays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x v="1370"/>
    <x v="2"/>
    <x v="0"/>
    <x v="0"/>
    <n v="1481522400"/>
    <n v="1480283321"/>
    <x v="2896"/>
    <d v="2016-12-12T06:00:00"/>
    <n v="14.341192129628325"/>
    <b v="0"/>
    <n v="12"/>
    <n v="20.833333333333336"/>
    <n v="52.083333333333336"/>
    <b v="0"/>
    <s v="theater/plays"/>
    <x v="1"/>
    <x v="6"/>
  </r>
  <r>
    <n v="2897"/>
    <s v="CAYCE"/>
    <s v="A unique stage play about the epic struggle of psychic Edgar Cayce to deal with his extraordinary abilities and find his place in life."/>
    <n v="12000"/>
    <x v="1100"/>
    <x v="2"/>
    <x v="0"/>
    <x v="0"/>
    <n v="1444577345"/>
    <n v="1441985458"/>
    <x v="2897"/>
    <d v="2015-10-11T15:29:05"/>
    <n v="29.99869212962949"/>
    <b v="0"/>
    <n v="3"/>
    <n v="4.583333333333333"/>
    <n v="183.33333333333334"/>
    <b v="0"/>
    <s v="theater/plays"/>
    <x v="1"/>
    <x v="6"/>
  </r>
  <r>
    <n v="2898"/>
    <s v="Galaxy Express - The Play"/>
    <s v="This is an action packed Sci-Fi stage play, using foam latex creature puppets, projected video footage, and audience participation."/>
    <n v="7500"/>
    <x v="1938"/>
    <x v="2"/>
    <x v="0"/>
    <x v="0"/>
    <n v="1446307053"/>
    <n v="1443715053"/>
    <x v="2898"/>
    <d v="2015-10-31T15:57:33"/>
    <n v="30"/>
    <b v="0"/>
    <n v="12"/>
    <n v="4.2133333333333338"/>
    <n v="26.333333333333332"/>
    <b v="0"/>
    <s v="theater/plays"/>
    <x v="1"/>
    <x v="6"/>
  </r>
  <r>
    <n v="2899"/>
    <s v="The Esoteric Camgirl"/>
    <s v="Sex, intrigue, lust, &amp; love; follow the lives of two individuals as their romance turns from innocent online flirting to something more"/>
    <n v="10000"/>
    <x v="117"/>
    <x v="2"/>
    <x v="0"/>
    <x v="0"/>
    <n v="1469325158"/>
    <n v="1464141158"/>
    <x v="2899"/>
    <d v="2016-07-24T01:52:38"/>
    <n v="60"/>
    <b v="0"/>
    <n v="0"/>
    <n v="0"/>
    <e v="#DIV/0!"/>
    <b v="0"/>
    <s v="theater/plays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x v="1939"/>
    <x v="2"/>
    <x v="0"/>
    <x v="0"/>
    <n v="1407562632"/>
    <n v="1404970632"/>
    <x v="2900"/>
    <d v="2014-08-09T05:37:12"/>
    <n v="30"/>
    <b v="0"/>
    <n v="7"/>
    <n v="61.909090909090914"/>
    <n v="486.42857142857144"/>
    <b v="0"/>
    <s v="theater/plays"/>
    <x v="1"/>
    <x v="6"/>
  </r>
  <r>
    <n v="2901"/>
    <s v="Avarimor Series (Audio Plays)"/>
    <s v="How can the visual age appreciate something that cant see? With these Audio Plays I will show you, if your willing to listen."/>
    <n v="750"/>
    <x v="360"/>
    <x v="2"/>
    <x v="0"/>
    <x v="0"/>
    <n v="1423345339"/>
    <n v="1418161339"/>
    <x v="2901"/>
    <d v="2015-02-07T21:42:19"/>
    <n v="60"/>
    <b v="0"/>
    <n v="2"/>
    <n v="0.8"/>
    <n v="3"/>
    <b v="0"/>
    <s v="theater/plays"/>
    <x v="1"/>
    <x v="6"/>
  </r>
  <r>
    <n v="2902"/>
    <s v="Bring the iconic story of Leontyne Price to the stage."/>
    <s v="Help me honor and bring &quot;The American Soprano&quot; Leontyne Price back to the stage one more time."/>
    <n v="150000"/>
    <x v="379"/>
    <x v="2"/>
    <x v="0"/>
    <x v="0"/>
    <n v="1440412396"/>
    <n v="1437820396"/>
    <x v="2902"/>
    <d v="2015-08-24T10:33:16"/>
    <n v="30"/>
    <b v="0"/>
    <n v="1"/>
    <n v="1.6666666666666666E-2"/>
    <n v="25"/>
    <b v="0"/>
    <s v="theater/plays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x v="1665"/>
    <x v="2"/>
    <x v="0"/>
    <x v="0"/>
    <n v="1441771218"/>
    <n v="1436587218"/>
    <x v="2903"/>
    <d v="2015-09-09T04:00:18"/>
    <n v="60"/>
    <b v="0"/>
    <n v="4"/>
    <n v="0.77999999999999992"/>
    <n v="9.75"/>
    <b v="0"/>
    <s v="theater/plays"/>
    <x v="1"/>
    <x v="6"/>
  </r>
  <r>
    <n v="2904"/>
    <s v="The Love Shack"/>
    <s v="A Tequila slammer with a slice of Tarantino, a line of the London Fringe scene and a shot of â€œBreaking Badâ€. New Writing."/>
    <n v="1500"/>
    <x v="735"/>
    <x v="2"/>
    <x v="1"/>
    <x v="1"/>
    <n v="1415534400"/>
    <n v="1414538031"/>
    <x v="2904"/>
    <d v="2014-11-09T12:00:00"/>
    <n v="11.532048611108621"/>
    <b v="0"/>
    <n v="4"/>
    <n v="5"/>
    <n v="18.75"/>
    <b v="0"/>
    <s v="theater/plays"/>
    <x v="1"/>
    <x v="6"/>
  </r>
  <r>
    <n v="2905"/>
    <s v="DIANA's &quot;Late: A Cowboy Song&quot; by Sarah Ruhl"/>
    <s v="Philly-based feminist theatre's inaugural production about a woman's friendship with an awesome lady cowboy."/>
    <n v="3500"/>
    <x v="1940"/>
    <x v="2"/>
    <x v="0"/>
    <x v="0"/>
    <n v="1473211313"/>
    <n v="1472001713"/>
    <x v="2905"/>
    <d v="2016-09-07T01:21:53"/>
    <n v="14"/>
    <b v="0"/>
    <n v="17"/>
    <n v="17.771428571428572"/>
    <n v="36.588235294117645"/>
    <b v="0"/>
    <s v="theater/plays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x v="1941"/>
    <x v="2"/>
    <x v="0"/>
    <x v="0"/>
    <n v="1438390800"/>
    <n v="1436888066"/>
    <x v="2906"/>
    <d v="2015-08-01T01:00:00"/>
    <n v="17.392754629632691"/>
    <b v="0"/>
    <n v="7"/>
    <n v="9.4166666666666661"/>
    <n v="80.714285714285708"/>
    <b v="0"/>
    <s v="theater/plays"/>
    <x v="1"/>
    <x v="6"/>
  </r>
  <r>
    <n v="2907"/>
    <s v="Little Nell's - a play"/>
    <s v="Spend an evening in the afterlife with some of the greatest women who ever lived. LITTLE NELL's,by Jill Hughes, Los Angeles- June, 2016"/>
    <n v="2500"/>
    <x v="369"/>
    <x v="2"/>
    <x v="0"/>
    <x v="0"/>
    <n v="1463259837"/>
    <n v="1458075837"/>
    <x v="2907"/>
    <d v="2016-05-14T21:03:57"/>
    <n v="60"/>
    <b v="0"/>
    <n v="2"/>
    <n v="0.08"/>
    <n v="1"/>
    <b v="0"/>
    <s v="theater/plays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x v="1942"/>
    <x v="2"/>
    <x v="0"/>
    <x v="0"/>
    <n v="1465407219"/>
    <n v="1462815219"/>
    <x v="2908"/>
    <d v="2016-06-08T17:33:39"/>
    <n v="30"/>
    <b v="0"/>
    <n v="5"/>
    <n v="2.75"/>
    <n v="52.8"/>
    <b v="0"/>
    <s v="theater/plays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x v="170"/>
    <x v="2"/>
    <x v="0"/>
    <x v="0"/>
    <n v="1416944760"/>
    <n v="1413527001"/>
    <x v="2909"/>
    <d v="2014-11-25T19:46:00"/>
    <n v="39.55739583333343"/>
    <b v="0"/>
    <n v="1"/>
    <n v="1.1111111111111112E-2"/>
    <n v="20"/>
    <b v="0"/>
    <s v="theater/plays"/>
    <x v="1"/>
    <x v="6"/>
  </r>
  <r>
    <n v="2910"/>
    <s v="Strive"/>
    <s v="Free drama, dance and singing workshops for disadvantaged young people to inspire, create and help them follow their dreams."/>
    <n v="30000"/>
    <x v="116"/>
    <x v="2"/>
    <x v="1"/>
    <x v="1"/>
    <n v="1434139887"/>
    <n v="1428955887"/>
    <x v="2910"/>
    <d v="2015-06-12T20:11:27"/>
    <n v="60"/>
    <b v="0"/>
    <n v="1"/>
    <n v="3.3333333333333335E-3"/>
    <n v="1"/>
    <b v="0"/>
    <s v="theater/plays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x v="1943"/>
    <x v="2"/>
    <x v="0"/>
    <x v="0"/>
    <n v="1435429626"/>
    <n v="1431973626"/>
    <x v="2911"/>
    <d v="2015-06-27T18:27:06"/>
    <n v="40"/>
    <b v="0"/>
    <n v="14"/>
    <n v="36.5"/>
    <n v="46.928571428571431"/>
    <b v="0"/>
    <s v="theater/plays"/>
    <x v="1"/>
    <x v="6"/>
  </r>
  <r>
    <n v="2912"/>
    <s v="Fair Play"/>
    <s v="Set in Iceland, Fair Play is a a dark comedy- a play within a play. An extravaganza, fueled by Absinthe, and touched by the Surreal."/>
    <n v="14440"/>
    <x v="1944"/>
    <x v="2"/>
    <x v="0"/>
    <x v="0"/>
    <n v="1452827374"/>
    <n v="1450235374"/>
    <x v="2912"/>
    <d v="2016-01-15T03:09:34"/>
    <n v="30"/>
    <b v="0"/>
    <n v="26"/>
    <n v="14.058171745152354"/>
    <n v="78.07692307692308"/>
    <b v="0"/>
    <s v="theater/plays"/>
    <x v="1"/>
    <x v="6"/>
  </r>
  <r>
    <n v="2913"/>
    <s v="The Salem Haunted Magic Show"/>
    <s v="A LIVE history infused, frightening magic and mind reading show in the heart of the Halloween capital of the world, Salem, MA!!"/>
    <n v="10000"/>
    <x v="369"/>
    <x v="2"/>
    <x v="0"/>
    <x v="0"/>
    <n v="1410041339"/>
    <n v="1404857339"/>
    <x v="2913"/>
    <d v="2014-09-06T22:08:59"/>
    <n v="60"/>
    <b v="0"/>
    <n v="2"/>
    <n v="0.02"/>
    <n v="1"/>
    <b v="0"/>
    <s v="theater/plays"/>
    <x v="1"/>
    <x v="6"/>
  </r>
  <r>
    <n v="2914"/>
    <s v="Hercules the Panto"/>
    <s v="Hercules must complete four challenges in order to meet the father he never knew"/>
    <n v="25000"/>
    <x v="116"/>
    <x v="2"/>
    <x v="1"/>
    <x v="1"/>
    <n v="1426365994"/>
    <n v="1421185594"/>
    <x v="2914"/>
    <d v="2015-03-14T20:46:34"/>
    <n v="59.958333333335759"/>
    <b v="0"/>
    <n v="1"/>
    <n v="4.0000000000000001E-3"/>
    <n v="1"/>
    <b v="0"/>
    <s v="theater/plays"/>
    <x v="1"/>
    <x v="6"/>
  </r>
  <r>
    <n v="2915"/>
    <s v="A Grimm Night for Hans Christian Anderson"/>
    <s v="An inclusive, cross community, multi-cultural theatre production for children aged 3 to 16 and their families"/>
    <n v="1000"/>
    <x v="1945"/>
    <x v="2"/>
    <x v="1"/>
    <x v="1"/>
    <n v="1458117190"/>
    <n v="1455528790"/>
    <x v="2915"/>
    <d v="2016-03-16T08:33:10"/>
    <n v="29.958333333328483"/>
    <b v="0"/>
    <n v="3"/>
    <n v="61.1"/>
    <n v="203.66666666666666"/>
    <b v="0"/>
    <s v="theater/plays"/>
    <x v="1"/>
    <x v="6"/>
  </r>
  <r>
    <n v="2916"/>
    <s v="An Interview With Gaddafi - The Stage Play"/>
    <s v="The moving dramatisation of one man's journey to find the truth behind the Libyan regime change."/>
    <n v="1850"/>
    <x v="1011"/>
    <x v="2"/>
    <x v="1"/>
    <x v="1"/>
    <n v="1400498789"/>
    <n v="1398511589"/>
    <x v="2916"/>
    <d v="2014-05-19T11:26:29"/>
    <n v="23"/>
    <b v="0"/>
    <n v="7"/>
    <n v="7.8378378378378386"/>
    <n v="20.714285714285715"/>
    <b v="0"/>
    <s v="theater/plays"/>
    <x v="1"/>
    <x v="6"/>
  </r>
  <r>
    <n v="2917"/>
    <s v="Elevation Twelfth Night"/>
    <s v="Cross dressing, cross gartering, crossed swords. Cross a bridge and come see this fantastically fun rendition of Twelfth Night"/>
    <n v="2000"/>
    <x v="1946"/>
    <x v="2"/>
    <x v="0"/>
    <x v="0"/>
    <n v="1442381847"/>
    <n v="1440826647"/>
    <x v="2917"/>
    <d v="2015-09-16T05:37:27"/>
    <n v="18"/>
    <b v="0"/>
    <n v="9"/>
    <n v="21.85"/>
    <n v="48.555555555555557"/>
    <b v="0"/>
    <s v="theater/plays"/>
    <x v="1"/>
    <x v="6"/>
  </r>
  <r>
    <n v="2918"/>
    <s v="When Johnny Comes Marching Home"/>
    <s v="A meta-theatrical retelling of Chekhov's Three Sisters, framed with Civil War Hymns, Dance, and wild theatricality."/>
    <n v="5000"/>
    <x v="1947"/>
    <x v="2"/>
    <x v="0"/>
    <x v="0"/>
    <n v="1446131207"/>
    <n v="1443712007"/>
    <x v="2918"/>
    <d v="2015-10-29T15:06:47"/>
    <n v="28"/>
    <b v="0"/>
    <n v="20"/>
    <n v="27.24"/>
    <n v="68.099999999999994"/>
    <b v="0"/>
    <s v="theater/plays"/>
    <x v="1"/>
    <x v="6"/>
  </r>
  <r>
    <n v="2919"/>
    <s v="While the Stars Fall"/>
    <s v="A full staged reading of a new play about a boy who learns how to be happy from the most unexpected person."/>
    <n v="600"/>
    <x v="152"/>
    <x v="2"/>
    <x v="0"/>
    <x v="0"/>
    <n v="1407250329"/>
    <n v="1404658329"/>
    <x v="2919"/>
    <d v="2014-08-05T14:52:09"/>
    <n v="30"/>
    <b v="0"/>
    <n v="6"/>
    <n v="8.5"/>
    <n v="8.5"/>
    <b v="0"/>
    <s v="theater/plays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x v="1948"/>
    <x v="2"/>
    <x v="5"/>
    <x v="5"/>
    <n v="1427306470"/>
    <n v="1424718070"/>
    <x v="2920"/>
    <d v="2015-03-25T18:01:10"/>
    <n v="29.958333333328483"/>
    <b v="0"/>
    <n v="13"/>
    <n v="26.840000000000003"/>
    <n v="51.615384615384613"/>
    <b v="0"/>
    <s v="theater/plays"/>
    <x v="1"/>
    <x v="6"/>
  </r>
  <r>
    <n v="2921"/>
    <s v="Fools Rush In: A Cabaret Benefiting BC/EFA Kickstarter"/>
    <s v="I'm creating a cabaret in which all donations go directly to Broadway Cares/Equity Fights AIDS."/>
    <n v="100"/>
    <x v="1949"/>
    <x v="0"/>
    <x v="0"/>
    <x v="0"/>
    <n v="1411679804"/>
    <n v="1409087804"/>
    <x v="2921"/>
    <d v="2014-09-25T21:16:44"/>
    <n v="30"/>
    <b v="0"/>
    <n v="3"/>
    <n v="129"/>
    <n v="43"/>
    <b v="1"/>
    <s v="theater/musical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x v="83"/>
    <x v="0"/>
    <x v="1"/>
    <x v="1"/>
    <n v="1431982727"/>
    <n v="1428094727"/>
    <x v="2922"/>
    <d v="2015-05-18T20:58:47"/>
    <n v="45"/>
    <b v="0"/>
    <n v="6"/>
    <n v="100"/>
    <n v="83.333333333333329"/>
    <b v="1"/>
    <s v="theater/musical"/>
    <x v="1"/>
    <x v="40"/>
  </r>
  <r>
    <n v="2923"/>
    <s v="Kaylee's Senior Project"/>
    <s v="Spreading the love of theatre, one step at a time. I would like to produce a reading of one of my favorite musicals"/>
    <n v="300"/>
    <x v="452"/>
    <x v="0"/>
    <x v="0"/>
    <x v="0"/>
    <n v="1422068400"/>
    <n v="1420774779"/>
    <x v="2923"/>
    <d v="2015-01-24T03:00:00"/>
    <n v="14.972465277780429"/>
    <b v="0"/>
    <n v="10"/>
    <n v="100"/>
    <n v="30"/>
    <b v="1"/>
    <s v="theater/musical"/>
    <x v="1"/>
    <x v="40"/>
  </r>
  <r>
    <n v="2924"/>
    <s v="There's No Place Like Home!"/>
    <s v="Theatre is home and there's no place like home!  So, click your heels three times, and come home to the magic we create for you!"/>
    <n v="25000"/>
    <x v="1950"/>
    <x v="0"/>
    <x v="0"/>
    <x v="0"/>
    <n v="1431143940"/>
    <n v="1428585710"/>
    <x v="2924"/>
    <d v="2015-05-09T03:59:00"/>
    <n v="29.609143518522615"/>
    <b v="0"/>
    <n v="147"/>
    <n v="103.2"/>
    <n v="175.51020408163265"/>
    <b v="1"/>
    <s v="theater/musical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x v="1951"/>
    <x v="0"/>
    <x v="0"/>
    <x v="0"/>
    <n v="1410444068"/>
    <n v="1407852068"/>
    <x v="2925"/>
    <d v="2014-09-11T14:01:08"/>
    <n v="30"/>
    <b v="0"/>
    <n v="199"/>
    <n v="102.44597777777777"/>
    <n v="231.66175879396985"/>
    <b v="1"/>
    <s v="theater/musical"/>
    <x v="1"/>
    <x v="40"/>
  </r>
  <r>
    <n v="2926"/>
    <s v="Mirror Image - An Original Musical"/>
    <s v="A musical, by Louis Lagalante and Patty Hamilton, that explores loss and the different ways we can choose to move on from it."/>
    <n v="3000"/>
    <x v="1952"/>
    <x v="0"/>
    <x v="0"/>
    <x v="0"/>
    <n v="1424715779"/>
    <n v="1423506179"/>
    <x v="2926"/>
    <d v="2015-02-23T18:22:59"/>
    <n v="14"/>
    <b v="0"/>
    <n v="50"/>
    <n v="125"/>
    <n v="75"/>
    <b v="1"/>
    <s v="theater/musical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x v="1229"/>
    <x v="0"/>
    <x v="0"/>
    <x v="0"/>
    <n v="1405400400"/>
    <n v="1402934629"/>
    <x v="2927"/>
    <d v="2014-07-15T05:00:00"/>
    <n v="28.539016203707433"/>
    <b v="0"/>
    <n v="21"/>
    <n v="130.83333333333334"/>
    <n v="112.14285714285714"/>
    <b v="1"/>
    <s v="theater/musical"/>
    <x v="1"/>
    <x v="40"/>
  </r>
  <r>
    <n v="2928"/>
    <s v="Music Theatre of Idaho Presents &quot;A Year with Frog and Toad"/>
    <s v="This is a touring production for schools in the Treasure Valley!"/>
    <n v="1000"/>
    <x v="325"/>
    <x v="0"/>
    <x v="0"/>
    <x v="0"/>
    <n v="1457135846"/>
    <n v="1454543846"/>
    <x v="2928"/>
    <d v="2016-03-04T23:57:26"/>
    <n v="30"/>
    <b v="0"/>
    <n v="24"/>
    <n v="100"/>
    <n v="41.666666666666664"/>
    <b v="1"/>
    <s v="theater/musical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x v="1953"/>
    <x v="0"/>
    <x v="0"/>
    <x v="0"/>
    <n v="1401024758"/>
    <n v="1398432758"/>
    <x v="2929"/>
    <d v="2014-05-25T13:32:38"/>
    <n v="30"/>
    <b v="0"/>
    <n v="32"/>
    <n v="102.06937499999999"/>
    <n v="255.17343750000001"/>
    <b v="1"/>
    <s v="theater/musical"/>
    <x v="1"/>
    <x v="40"/>
  </r>
  <r>
    <n v="2930"/>
    <s v="Forbear! Theatre"/>
    <s v="Forbear! is a new theatre company aiming to produce exciting and innovative theatre using performers from a variety of disciplines."/>
    <n v="10000"/>
    <x v="1954"/>
    <x v="0"/>
    <x v="1"/>
    <x v="1"/>
    <n v="1431007264"/>
    <n v="1428415264"/>
    <x v="2930"/>
    <d v="2015-05-07T14:01:04"/>
    <n v="30"/>
    <b v="0"/>
    <n v="62"/>
    <n v="100.92000000000002"/>
    <n v="162.7741935483871"/>
    <b v="1"/>
    <s v="theater/musical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x v="1955"/>
    <x v="0"/>
    <x v="5"/>
    <x v="5"/>
    <n v="1410761280"/>
    <n v="1408604363"/>
    <x v="2931"/>
    <d v="2014-09-15T06:08:00"/>
    <n v="24.964317129633855"/>
    <b v="0"/>
    <n v="9"/>
    <n v="106"/>
    <n v="88.333333333333329"/>
    <b v="1"/>
    <s v="theater/musical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x v="1681"/>
    <x v="0"/>
    <x v="2"/>
    <x v="2"/>
    <n v="1424516400"/>
    <n v="1421812637"/>
    <x v="2932"/>
    <d v="2015-02-21T11:00:00"/>
    <n v="31.293553240735491"/>
    <b v="0"/>
    <n v="38"/>
    <n v="105.0967741935484"/>
    <n v="85.736842105263165"/>
    <b v="1"/>
    <s v="theater/musical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x v="1956"/>
    <x v="0"/>
    <x v="0"/>
    <x v="0"/>
    <n v="1465081053"/>
    <n v="1462489053"/>
    <x v="2933"/>
    <d v="2016-06-04T22:57:33"/>
    <n v="30"/>
    <b v="0"/>
    <n v="54"/>
    <n v="102.76"/>
    <n v="47.574074074074076"/>
    <b v="1"/>
    <s v="theater/musical"/>
    <x v="1"/>
    <x v="40"/>
  </r>
  <r>
    <n v="2934"/>
    <s v="Songs for a New World"/>
    <s v="Powerful community theatre production of Jason Robert Brown's &quot;Songs for a New World&quot; in London, Ontario."/>
    <n v="2500"/>
    <x v="651"/>
    <x v="0"/>
    <x v="5"/>
    <x v="5"/>
    <n v="1402845364"/>
    <n v="1400253364"/>
    <x v="2934"/>
    <d v="2014-06-15T15:16:04"/>
    <n v="30"/>
    <b v="0"/>
    <n v="37"/>
    <n v="108"/>
    <n v="72.972972972972968"/>
    <b v="1"/>
    <s v="theater/musical"/>
    <x v="1"/>
    <x v="40"/>
  </r>
  <r>
    <n v="2935"/>
    <s v="Fresco presents SNOW WHITE - GARAGE OPERA!"/>
    <s v="Fresco brings a full scale operatic production to your neighborhood - SNOW WHITE, set to the world's greatest music!"/>
    <n v="3500"/>
    <x v="1957"/>
    <x v="0"/>
    <x v="0"/>
    <x v="0"/>
    <n v="1472490000"/>
    <n v="1467468008"/>
    <x v="2935"/>
    <d v="2016-08-29T17:00:00"/>
    <n v="58.124907407400315"/>
    <b v="0"/>
    <n v="39"/>
    <n v="100.88571428571429"/>
    <n v="90.538461538461533"/>
    <b v="1"/>
    <s v="theater/musical"/>
    <x v="1"/>
    <x v="40"/>
  </r>
  <r>
    <n v="2936"/>
    <s v="Put Music in our Musical: Rosetown Playhouse"/>
    <s v="We need your help to complete our musical! Help us add two more original songs to our winter show, Babes in Toyland."/>
    <n v="1000"/>
    <x v="1958"/>
    <x v="0"/>
    <x v="0"/>
    <x v="0"/>
    <n v="1413176340"/>
    <n v="1412091423"/>
    <x v="2936"/>
    <d v="2014-10-13T04:59:00"/>
    <n v="12.5569097222251"/>
    <b v="0"/>
    <n v="34"/>
    <n v="128"/>
    <n v="37.647058823529413"/>
    <b v="1"/>
    <s v="theater/musical"/>
    <x v="1"/>
    <x v="40"/>
  </r>
  <r>
    <n v="2937"/>
    <s v="UCAS"/>
    <s v="UCAS is a new British musical premiering at the Edinburgh Fringe Festival 2014."/>
    <n v="1500"/>
    <x v="41"/>
    <x v="0"/>
    <x v="1"/>
    <x v="1"/>
    <n v="1405249113"/>
    <n v="1402657113"/>
    <x v="2937"/>
    <d v="2014-07-13T10:58:33"/>
    <n v="30"/>
    <b v="0"/>
    <n v="55"/>
    <n v="133.33333333333331"/>
    <n v="36.363636363636367"/>
    <b v="1"/>
    <s v="theater/musical"/>
    <x v="1"/>
    <x v="40"/>
  </r>
  <r>
    <n v="2938"/>
    <s v="Keep It Spinning."/>
    <s v="Keep It Spinning! Is an after-school, six week workshop, during which students create an musical based on on an overarching theme."/>
    <n v="4000"/>
    <x v="1959"/>
    <x v="0"/>
    <x v="0"/>
    <x v="0"/>
    <n v="1422636814"/>
    <n v="1420044814"/>
    <x v="2938"/>
    <d v="2015-01-30T16:53:34"/>
    <n v="30"/>
    <b v="0"/>
    <n v="32"/>
    <n v="101.375"/>
    <n v="126.71875"/>
    <b v="1"/>
    <s v="theater/musical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x v="1960"/>
    <x v="0"/>
    <x v="0"/>
    <x v="0"/>
    <n v="1409187600"/>
    <n v="1406316312"/>
    <x v="2939"/>
    <d v="2014-08-28T01:00:00"/>
    <n v="33.232499999998254"/>
    <b v="0"/>
    <n v="25"/>
    <n v="102.875"/>
    <n v="329.2"/>
    <b v="1"/>
    <s v="theater/musical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x v="615"/>
    <x v="0"/>
    <x v="0"/>
    <x v="0"/>
    <n v="1421606018"/>
    <n v="1418150018"/>
    <x v="2940"/>
    <d v="2015-01-18T18:33:38"/>
    <n v="40"/>
    <b v="0"/>
    <n v="33"/>
    <n v="107.24000000000001"/>
    <n v="81.242424242424249"/>
    <b v="1"/>
    <s v="theater/musical"/>
    <x v="1"/>
    <x v="40"/>
  </r>
  <r>
    <n v="2941"/>
    <s v="Help Us Help Artists"/>
    <s v="Ovations wants to buy property to open a variety club to become the 1st minority owned club in Cincy, focusing on artists on the rise."/>
    <n v="25000"/>
    <x v="116"/>
    <x v="2"/>
    <x v="0"/>
    <x v="0"/>
    <n v="1425250955"/>
    <n v="1422658955"/>
    <x v="2941"/>
    <d v="2015-03-01T23:02:35"/>
    <n v="30"/>
    <b v="0"/>
    <n v="1"/>
    <n v="4.0000000000000001E-3"/>
    <n v="1"/>
    <b v="0"/>
    <s v="theater/spaces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x v="1961"/>
    <x v="2"/>
    <x v="5"/>
    <x v="5"/>
    <n v="1450297080"/>
    <n v="1448565459"/>
    <x v="2942"/>
    <d v="2015-12-16T20:18:00"/>
    <n v="20.041909722225682"/>
    <b v="0"/>
    <n v="202"/>
    <n v="20.424999999999997"/>
    <n v="202.22772277227722"/>
    <b v="0"/>
    <s v="theater/spaces"/>
    <x v="1"/>
    <x v="38"/>
  </r>
  <r>
    <n v="2943"/>
    <s v="BlackSpace: Urban Performance Arts Collective"/>
    <s v="Building a Resource Network and Funding Capacity to support, empower and promote Afrocentric Arts in Metro Columbus"/>
    <n v="3000"/>
    <x v="117"/>
    <x v="2"/>
    <x v="0"/>
    <x v="0"/>
    <n v="1428894380"/>
    <n v="1426302380"/>
    <x v="2943"/>
    <d v="2015-04-13T03:06:20"/>
    <n v="30"/>
    <b v="0"/>
    <n v="0"/>
    <n v="0"/>
    <e v="#DIV/0!"/>
    <b v="0"/>
    <s v="theater/spaces"/>
    <x v="1"/>
    <x v="38"/>
  </r>
  <r>
    <n v="2944"/>
    <s v="Guardian Theatre, Arts in Education Theatre"/>
    <s v="Our vision: build and operate a Theater Arts Center for south-central Washington state in Goldendale."/>
    <n v="10000"/>
    <x v="173"/>
    <x v="2"/>
    <x v="0"/>
    <x v="0"/>
    <n v="1433714198"/>
    <n v="1431122198"/>
    <x v="2944"/>
    <d v="2015-06-07T21:56:38"/>
    <n v="30"/>
    <b v="0"/>
    <n v="1"/>
    <n v="1"/>
    <n v="100"/>
    <b v="0"/>
    <s v="theater/spaces"/>
    <x v="1"/>
    <x v="38"/>
  </r>
  <r>
    <n v="2945"/>
    <s v="A Midsummer Night's Pub"/>
    <s v="Where people that enjoy theater, or just something new can go to have fun and experience varying types of theater in Albuquerque."/>
    <n v="50000"/>
    <x v="117"/>
    <x v="2"/>
    <x v="0"/>
    <x v="0"/>
    <n v="1432437660"/>
    <n v="1429845660"/>
    <x v="2945"/>
    <d v="2015-05-24T03:21:00"/>
    <n v="30"/>
    <b v="0"/>
    <n v="0"/>
    <n v="0"/>
    <e v="#DIV/0!"/>
    <b v="0"/>
    <s v="theater/spaces"/>
    <x v="1"/>
    <x v="38"/>
  </r>
  <r>
    <n v="2946"/>
    <s v="Create The Twisted Tree Theatre"/>
    <s v="I have set up a new theatre company, and am looking to raise funds to purchase a venue with a difference to a standard theatre."/>
    <n v="2000"/>
    <x v="369"/>
    <x v="2"/>
    <x v="1"/>
    <x v="1"/>
    <n v="1471265092"/>
    <n v="1468673092"/>
    <x v="2946"/>
    <d v="2016-08-15T12:44:52"/>
    <n v="30"/>
    <b v="0"/>
    <n v="2"/>
    <n v="0.1"/>
    <n v="1"/>
    <b v="0"/>
    <s v="theater/spaces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x v="1962"/>
    <x v="2"/>
    <x v="0"/>
    <x v="0"/>
    <n v="1480007460"/>
    <n v="1475760567"/>
    <x v="2947"/>
    <d v="2016-11-24T17:11:00"/>
    <n v="49.153854166666861"/>
    <b v="0"/>
    <n v="13"/>
    <n v="4.2880000000000003"/>
    <n v="82.461538461538467"/>
    <b v="0"/>
    <s v="theater/spaces"/>
    <x v="1"/>
    <x v="38"/>
  </r>
  <r>
    <n v="2948"/>
    <s v="Xenu's Space Opera"/>
    <s v="The Space Opera is an action packed reenactment of Xenu's story, a sacred teaching thats considered a secret of the Scientology church"/>
    <n v="500000"/>
    <x v="363"/>
    <x v="2"/>
    <x v="0"/>
    <x v="0"/>
    <n v="1433259293"/>
    <n v="1428075293"/>
    <x v="2948"/>
    <d v="2015-06-02T15:34:53"/>
    <n v="60"/>
    <b v="0"/>
    <n v="9"/>
    <n v="4.8000000000000004E-3"/>
    <n v="2.6666666666666665"/>
    <b v="0"/>
    <s v="theater/spaces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x v="379"/>
    <x v="2"/>
    <x v="0"/>
    <x v="0"/>
    <n v="1447965917"/>
    <n v="1445370317"/>
    <x v="2949"/>
    <d v="2015-11-19T20:45:17"/>
    <n v="30.041666666671517"/>
    <b v="0"/>
    <n v="2"/>
    <n v="2.5"/>
    <n v="12.5"/>
    <b v="0"/>
    <s v="theater/spaces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x v="117"/>
    <x v="2"/>
    <x v="0"/>
    <x v="0"/>
    <n v="1453538752"/>
    <n v="1450946752"/>
    <x v="2950"/>
    <d v="2016-01-23T08:45:52"/>
    <n v="30"/>
    <b v="0"/>
    <n v="0"/>
    <n v="0"/>
    <e v="#DIV/0!"/>
    <b v="0"/>
    <s v="theater/spaces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x v="1963"/>
    <x v="1"/>
    <x v="0"/>
    <x v="0"/>
    <n v="1412536573"/>
    <n v="1408648573"/>
    <x v="2951"/>
    <d v="2014-10-05T19:16:13"/>
    <n v="45"/>
    <b v="0"/>
    <n v="58"/>
    <n v="2.1919999999999997"/>
    <n v="18.896551724137932"/>
    <b v="0"/>
    <s v="theater/spaces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x v="1964"/>
    <x v="1"/>
    <x v="0"/>
    <x v="0"/>
    <n v="1476676800"/>
    <n v="1473957239"/>
    <x v="2952"/>
    <d v="2016-10-17T04:00:00"/>
    <n v="31.476400462968741"/>
    <b v="0"/>
    <n v="8"/>
    <n v="8.0250000000000004"/>
    <n v="200.625"/>
    <b v="0"/>
    <s v="theater/spaces"/>
    <x v="1"/>
    <x v="38"/>
  </r>
  <r>
    <n v="2953"/>
    <s v="Pueblo Underground Theater (Canceled)"/>
    <s v="I want to purchase the former Bread Of Life Church and convert it into a multipurpose theater space for local talent."/>
    <n v="400000"/>
    <x v="898"/>
    <x v="1"/>
    <x v="0"/>
    <x v="0"/>
    <n v="1444330821"/>
    <n v="1441738821"/>
    <x v="2953"/>
    <d v="2015-10-08T19:00:21"/>
    <n v="30"/>
    <b v="0"/>
    <n v="3"/>
    <n v="0.15125"/>
    <n v="201.66666666666666"/>
    <b v="0"/>
    <s v="theater/spaces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x v="117"/>
    <x v="1"/>
    <x v="0"/>
    <x v="0"/>
    <n v="1489669203"/>
    <n v="1487944803"/>
    <x v="2954"/>
    <d v="2017-03-16T13:00:03"/>
    <n v="19.958333333343035"/>
    <b v="0"/>
    <n v="0"/>
    <n v="0"/>
    <e v="#DIV/0!"/>
    <b v="0"/>
    <s v="theater/spaces"/>
    <x v="1"/>
    <x v="38"/>
  </r>
  <r>
    <n v="2955"/>
    <s v="A Stage for Stage Door Theater Company (Canceled)"/>
    <s v="Stage Door Theater needs a stage for its current and future productions. Can you help?"/>
    <n v="1200"/>
    <x v="526"/>
    <x v="1"/>
    <x v="0"/>
    <x v="0"/>
    <n v="1434476849"/>
    <n v="1431884849"/>
    <x v="2955"/>
    <d v="2015-06-16T17:47:29"/>
    <n v="30"/>
    <b v="0"/>
    <n v="11"/>
    <n v="59.583333333333336"/>
    <n v="65"/>
    <b v="0"/>
    <s v="theater/spaces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x v="1965"/>
    <x v="1"/>
    <x v="0"/>
    <x v="0"/>
    <n v="1462402850"/>
    <n v="1459810850"/>
    <x v="2956"/>
    <d v="2016-05-04T23:00:50"/>
    <n v="30"/>
    <b v="0"/>
    <n v="20"/>
    <n v="16.734177215189874"/>
    <n v="66.099999999999994"/>
    <b v="0"/>
    <s v="theater/spaces"/>
    <x v="1"/>
    <x v="38"/>
  </r>
  <r>
    <n v="2957"/>
    <s v="BAMA Theatre Headset Campaign (Canceled)"/>
    <s v="Theatre in Tuscaloosa, AL built in the 1930s.  The headsets seem about that old. They are almost unusable."/>
    <n v="15000"/>
    <x v="668"/>
    <x v="1"/>
    <x v="0"/>
    <x v="0"/>
    <n v="1427498172"/>
    <n v="1422317772"/>
    <x v="2957"/>
    <d v="2015-03-27T23:16:12"/>
    <n v="59.958333333335759"/>
    <b v="0"/>
    <n v="3"/>
    <n v="1.8666666666666669"/>
    <n v="93.333333333333329"/>
    <b v="0"/>
    <s v="theater/spaces"/>
    <x v="1"/>
    <x v="38"/>
  </r>
  <r>
    <n v="2958"/>
    <s v="Uprising Theater (Canceled)"/>
    <s v="Chicago Based Theater Company and Venue Dedicated to Social Justice and Mainstreaming the Palestinian Narrative"/>
    <n v="80000"/>
    <x v="117"/>
    <x v="1"/>
    <x v="0"/>
    <x v="0"/>
    <n v="1462729317"/>
    <n v="1457548917"/>
    <x v="2958"/>
    <d v="2016-05-08T17:41:57"/>
    <n v="59.958333333335759"/>
    <b v="0"/>
    <n v="0"/>
    <n v="0"/>
    <e v="#DIV/0!"/>
    <b v="0"/>
    <s v="theater/spaces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x v="117"/>
    <x v="1"/>
    <x v="1"/>
    <x v="1"/>
    <n v="1465258325"/>
    <n v="1462666325"/>
    <x v="2959"/>
    <d v="2016-06-07T00:12:05"/>
    <n v="30"/>
    <b v="0"/>
    <n v="0"/>
    <n v="0"/>
    <e v="#DIV/0!"/>
    <b v="0"/>
    <s v="theater/spaces"/>
    <x v="1"/>
    <x v="38"/>
  </r>
  <r>
    <n v="2960"/>
    <s v="Lynnewood Hall Restoration (Canceled)"/>
    <s v="Built in the late 1800's, this 70K sq. feet estate has fallen into disrepair.  Seeking to buy and convert to useful space"/>
    <n v="30000000"/>
    <x v="117"/>
    <x v="1"/>
    <x v="0"/>
    <x v="0"/>
    <n v="1410459023"/>
    <n v="1407867023"/>
    <x v="2960"/>
    <d v="2014-09-11T18:10:23"/>
    <n v="30"/>
    <b v="0"/>
    <n v="0"/>
    <n v="0"/>
    <e v="#DIV/0!"/>
    <b v="0"/>
    <s v="theater/spaces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x v="1966"/>
    <x v="0"/>
    <x v="0"/>
    <x v="0"/>
    <n v="1427342400"/>
    <n v="1424927159"/>
    <x v="2961"/>
    <d v="2015-03-26T04:00:00"/>
    <n v="27.954178240746842"/>
    <b v="0"/>
    <n v="108"/>
    <n v="109.62"/>
    <n v="50.75"/>
    <b v="1"/>
    <s v="theater/plays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x v="1967"/>
    <x v="0"/>
    <x v="0"/>
    <x v="0"/>
    <n v="1425193140"/>
    <n v="1422769906"/>
    <x v="2962"/>
    <d v="2015-03-01T06:59:00"/>
    <n v="28.046689814815181"/>
    <b v="0"/>
    <n v="20"/>
    <n v="121.8"/>
    <n v="60.9"/>
    <b v="1"/>
    <s v="theater/plays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x v="1968"/>
    <x v="0"/>
    <x v="0"/>
    <x v="0"/>
    <n v="1435835824"/>
    <n v="1433243824"/>
    <x v="2963"/>
    <d v="2015-07-02T11:17:04"/>
    <n v="30"/>
    <b v="0"/>
    <n v="98"/>
    <n v="106.85"/>
    <n v="109.03061224489795"/>
    <b v="1"/>
    <s v="theater/plays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x v="1969"/>
    <x v="0"/>
    <x v="0"/>
    <x v="0"/>
    <n v="1407360720"/>
    <n v="1404769819"/>
    <x v="2964"/>
    <d v="2014-08-06T21:32:00"/>
    <n v="29.987280092595029"/>
    <b v="0"/>
    <n v="196"/>
    <n v="100.71379999999999"/>
    <n v="25.692295918367346"/>
    <b v="1"/>
    <s v="theater/plays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x v="1970"/>
    <x v="0"/>
    <x v="0"/>
    <x v="0"/>
    <n v="1436290233"/>
    <n v="1433698233"/>
    <x v="2965"/>
    <d v="2015-07-07T17:30:33"/>
    <n v="30"/>
    <b v="0"/>
    <n v="39"/>
    <n v="109.00000000000001"/>
    <n v="41.92307692307692"/>
    <b v="1"/>
    <s v="theater/plays"/>
    <x v="1"/>
    <x v="6"/>
  </r>
  <r>
    <n v="2966"/>
    <s v="Fat Pig, The Play!"/>
    <s v="Bringing one of Neil LaBute's incredibly witty and viciously honest plays, about body image and the effect it has on us, to life!"/>
    <n v="10000"/>
    <x v="1971"/>
    <x v="0"/>
    <x v="0"/>
    <x v="0"/>
    <n v="1442425412"/>
    <n v="1439833412"/>
    <x v="2966"/>
    <d v="2015-09-16T17:43:32"/>
    <n v="30"/>
    <b v="0"/>
    <n v="128"/>
    <n v="113.63000000000001"/>
    <n v="88.7734375"/>
    <b v="1"/>
    <s v="theater/plays"/>
    <x v="1"/>
    <x v="6"/>
  </r>
  <r>
    <n v="2967"/>
    <s v="Scissortail: A play about the Oklahoma City Bombing"/>
    <s v="Scissortail is a story of loss, grief, and recovery based on the events of the 1995 Oklahoma City Bombing."/>
    <n v="5000"/>
    <x v="1972"/>
    <x v="0"/>
    <x v="0"/>
    <x v="0"/>
    <n v="1425872692"/>
    <n v="1423284292"/>
    <x v="2967"/>
    <d v="2015-03-09T03:44:52"/>
    <n v="29.958333333335759"/>
    <b v="0"/>
    <n v="71"/>
    <n v="113.92"/>
    <n v="80.225352112676063"/>
    <b v="1"/>
    <s v="theater/plays"/>
    <x v="1"/>
    <x v="6"/>
  </r>
  <r>
    <n v="2968"/>
    <s v="The Curse of the Babywoman @ FringeNYC"/>
    <s v="The Curse of the Babywoman is real â€” and it is coming to FringeNYC this August."/>
    <n v="3500"/>
    <x v="1973"/>
    <x v="0"/>
    <x v="0"/>
    <x v="0"/>
    <n v="1471406340"/>
    <n v="1470227660"/>
    <x v="2968"/>
    <d v="2016-08-17T03:59:00"/>
    <n v="13.642129629632109"/>
    <b v="0"/>
    <n v="47"/>
    <n v="106"/>
    <n v="78.936170212765958"/>
    <b v="1"/>
    <s v="theater/plays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x v="897"/>
    <x v="0"/>
    <x v="5"/>
    <x v="5"/>
    <n v="1430693460"/>
    <n v="1428087153"/>
    <x v="2969"/>
    <d v="2015-05-03T22:51:00"/>
    <n v="30.165590277785668"/>
    <b v="0"/>
    <n v="17"/>
    <n v="162.5"/>
    <n v="95.588235294117652"/>
    <b v="1"/>
    <s v="theater/plays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x v="834"/>
    <x v="0"/>
    <x v="0"/>
    <x v="0"/>
    <n v="1405699451"/>
    <n v="1403107451"/>
    <x v="2970"/>
    <d v="2014-07-18T16:04:11"/>
    <n v="30"/>
    <b v="0"/>
    <n v="91"/>
    <n v="106"/>
    <n v="69.890109890109883"/>
    <b v="1"/>
    <s v="theater/plays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x v="1974"/>
    <x v="0"/>
    <x v="0"/>
    <x v="0"/>
    <n v="1409500078"/>
    <n v="1406908078"/>
    <x v="2971"/>
    <d v="2014-08-31T15:47:58"/>
    <n v="30"/>
    <b v="0"/>
    <n v="43"/>
    <n v="100.15624999999999"/>
    <n v="74.534883720930239"/>
    <b v="1"/>
    <s v="theater/plays"/>
    <x v="1"/>
    <x v="6"/>
  </r>
  <r>
    <n v="2972"/>
    <s v="A Bad Plan"/>
    <s v="A group of artists. A mythical art piece. A harrowing quest. And some margaritas."/>
    <n v="2000"/>
    <x v="1975"/>
    <x v="0"/>
    <x v="0"/>
    <x v="0"/>
    <n v="1480899600"/>
    <n v="1479609520"/>
    <x v="2972"/>
    <d v="2016-12-05T01:00:00"/>
    <n v="14.931481481486117"/>
    <b v="0"/>
    <n v="17"/>
    <n v="105.35000000000001"/>
    <n v="123.94117647058823"/>
    <b v="1"/>
    <s v="theater/plays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x v="1976"/>
    <x v="0"/>
    <x v="0"/>
    <x v="0"/>
    <n v="1451620800"/>
    <n v="1449171508"/>
    <x v="2973"/>
    <d v="2016-01-01T04:00:00"/>
    <n v="28.34828703704261"/>
    <b v="0"/>
    <n v="33"/>
    <n v="174.8"/>
    <n v="264.84848484848487"/>
    <b v="1"/>
    <s v="theater/plays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x v="1977"/>
    <x v="0"/>
    <x v="0"/>
    <x v="0"/>
    <n v="1411695300"/>
    <n v="1409275671"/>
    <x v="2974"/>
    <d v="2014-09-26T01:35:00"/>
    <n v="28.004965277774318"/>
    <b v="0"/>
    <n v="87"/>
    <n v="102"/>
    <n v="58.620689655172413"/>
    <b v="1"/>
    <s v="theater/plays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x v="1978"/>
    <x v="0"/>
    <x v="0"/>
    <x v="0"/>
    <n v="1417057200"/>
    <n v="1414599886"/>
    <x v="2975"/>
    <d v="2014-11-27T03:00:00"/>
    <n v="28.441134259257524"/>
    <b v="0"/>
    <n v="113"/>
    <n v="100.125"/>
    <n v="70.884955752212392"/>
    <b v="1"/>
    <s v="theater/plays"/>
    <x v="1"/>
    <x v="6"/>
  </r>
  <r>
    <n v="2976"/>
    <s v="Pizza Delique"/>
    <s v="A play that addresses an important social issue, brought to light by members of the UoM Drama Society."/>
    <n v="70"/>
    <x v="678"/>
    <x v="0"/>
    <x v="1"/>
    <x v="1"/>
    <n v="1457870400"/>
    <n v="1456421530"/>
    <x v="2976"/>
    <d v="2016-03-13T12:00:00"/>
    <n v="16.76932870370365"/>
    <b v="0"/>
    <n v="14"/>
    <n v="171.42857142857142"/>
    <n v="8.5714285714285712"/>
    <b v="1"/>
    <s v="theater/plays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x v="767"/>
    <x v="0"/>
    <x v="0"/>
    <x v="0"/>
    <n v="1427076840"/>
    <n v="1421960934"/>
    <x v="2977"/>
    <d v="2015-03-23T02:14:00"/>
    <n v="59.211874999993597"/>
    <b v="0"/>
    <n v="30"/>
    <n v="113.56666666666666"/>
    <n v="113.56666666666666"/>
    <b v="1"/>
    <s v="theater/plays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x v="1979"/>
    <x v="0"/>
    <x v="0"/>
    <x v="0"/>
    <n v="1413784740"/>
    <n v="1412954547"/>
    <x v="2978"/>
    <d v="2014-10-20T05:59:00"/>
    <n v="9.6087152777763549"/>
    <b v="0"/>
    <n v="16"/>
    <n v="129.46666666666667"/>
    <n v="60.6875"/>
    <b v="1"/>
    <s v="theater/plays"/>
    <x v="1"/>
    <x v="6"/>
  </r>
  <r>
    <n v="2979"/>
    <s v="'ART'"/>
    <s v="Dear Stone returns with Yasmina Reza's 'ART', a compelling, clever exploration of friendship under duress. Thanks for watching!"/>
    <n v="5000"/>
    <x v="1896"/>
    <x v="0"/>
    <x v="0"/>
    <x v="0"/>
    <n v="1420524000"/>
    <n v="1419104823"/>
    <x v="2979"/>
    <d v="2015-01-06T06:00:00"/>
    <n v="16.425659722226555"/>
    <b v="0"/>
    <n v="46"/>
    <n v="101.4"/>
    <n v="110.21739130434783"/>
    <b v="1"/>
    <s v="theater/plays"/>
    <x v="1"/>
    <x v="6"/>
  </r>
  <r>
    <n v="2980"/>
    <s v="INDEPENDENCE NYC"/>
    <s v="1 director, 4 actors, and a whole lotta determination. Help us bring this brilliant story to the heart of NYC!"/>
    <n v="3000"/>
    <x v="1980"/>
    <x v="0"/>
    <x v="0"/>
    <x v="0"/>
    <n v="1440381600"/>
    <n v="1438639130"/>
    <x v="2980"/>
    <d v="2015-08-24T02:00:00"/>
    <n v="20.167476851842366"/>
    <b v="0"/>
    <n v="24"/>
    <n v="109.16666666666666"/>
    <n v="136.45833333333334"/>
    <b v="1"/>
    <s v="theater/plays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x v="1981"/>
    <x v="0"/>
    <x v="17"/>
    <x v="3"/>
    <n v="1443014756"/>
    <n v="1439126756"/>
    <x v="2981"/>
    <d v="2015-09-23T13:25:56"/>
    <n v="45"/>
    <b v="1"/>
    <n v="97"/>
    <n v="128.92500000000001"/>
    <n v="53.164948453608247"/>
    <b v="1"/>
    <s v="theater/spaces"/>
    <x v="1"/>
    <x v="38"/>
  </r>
  <r>
    <n v="2982"/>
    <s v="Railway Playhouse: Setting up a community arts space"/>
    <s v="Renovating this historical landmark, into an arts venue and theatre space for the community."/>
    <n v="5000"/>
    <x v="1982"/>
    <x v="0"/>
    <x v="1"/>
    <x v="1"/>
    <n v="1455208143"/>
    <n v="1452616143"/>
    <x v="2982"/>
    <d v="2016-02-11T16:29:03"/>
    <n v="30"/>
    <b v="1"/>
    <n v="59"/>
    <n v="102.06"/>
    <n v="86.491525423728817"/>
    <b v="1"/>
    <s v="theater/spaces"/>
    <x v="1"/>
    <x v="38"/>
  </r>
  <r>
    <n v="2983"/>
    <s v="Build the House of Dad's!"/>
    <s v="Dad's Garage Theatre Company needs your help buying our new, forever home by hitting our $150,000 STRETCH GOAL!"/>
    <n v="116000"/>
    <x v="1983"/>
    <x v="0"/>
    <x v="0"/>
    <x v="0"/>
    <n v="1415722236"/>
    <n v="1410534636"/>
    <x v="2983"/>
    <d v="2014-11-11T16:10:36"/>
    <n v="60.041666666664241"/>
    <b v="1"/>
    <n v="1095"/>
    <n v="146.53957758620692"/>
    <n v="155.23827397260274"/>
    <b v="1"/>
    <s v="theater/spaces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x v="1984"/>
    <x v="0"/>
    <x v="0"/>
    <x v="0"/>
    <n v="1472020881"/>
    <n v="1469428881"/>
    <x v="2984"/>
    <d v="2016-08-24T06:41:21"/>
    <n v="30"/>
    <b v="1"/>
    <n v="218"/>
    <n v="100.352"/>
    <n v="115.08256880733946"/>
    <b v="1"/>
    <s v="theater/spaces"/>
    <x v="1"/>
    <x v="38"/>
  </r>
  <r>
    <n v="2985"/>
    <s v="React Aerial Studio"/>
    <s v="From the moment we flew in to the world of The Circus, we have dreamed of opening our own studio. Help us get our dream off the ground!"/>
    <n v="10000"/>
    <x v="297"/>
    <x v="0"/>
    <x v="4"/>
    <x v="4"/>
    <n v="1477886400"/>
    <n v="1476228128"/>
    <x v="2985"/>
    <d v="2016-10-31T04:00:00"/>
    <n v="19.192962962973979"/>
    <b v="0"/>
    <n v="111"/>
    <n v="121.64999999999999"/>
    <n v="109.5945945945946"/>
    <b v="1"/>
    <s v="theater/spaces"/>
    <x v="1"/>
    <x v="38"/>
  </r>
  <r>
    <n v="2986"/>
    <s v="Higher Education"/>
    <s v="Support the circus arts and help our aerial students work with more height. With your support, we will install beams at 19ft!"/>
    <n v="2400"/>
    <x v="1985"/>
    <x v="0"/>
    <x v="1"/>
    <x v="1"/>
    <n v="1462100406"/>
    <n v="1456920006"/>
    <x v="2986"/>
    <d v="2016-05-01T11:00:06"/>
    <n v="59.958333333328483"/>
    <b v="0"/>
    <n v="56"/>
    <n v="105.5"/>
    <n v="45.214285714285715"/>
    <b v="1"/>
    <s v="theater/spaces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x v="1986"/>
    <x v="0"/>
    <x v="0"/>
    <x v="0"/>
    <n v="1476316800"/>
    <n v="1473837751"/>
    <x v="2987"/>
    <d v="2016-10-13T00:00:00"/>
    <n v="28.692696759258979"/>
    <b v="0"/>
    <n v="265"/>
    <n v="110.4008"/>
    <n v="104.15169811320754"/>
    <b v="1"/>
    <s v="theater/spaces"/>
    <x v="1"/>
    <x v="38"/>
  </r>
  <r>
    <n v="2988"/>
    <s v="Curtain up at the Shoebox Theatre!"/>
    <s v="Since October 2015 the Shoebox Theatre has become a hub of creativity - The next step in our journey is to hang stage curtains!"/>
    <n v="1000"/>
    <x v="325"/>
    <x v="0"/>
    <x v="1"/>
    <x v="1"/>
    <n v="1466412081"/>
    <n v="1463820081"/>
    <x v="2988"/>
    <d v="2016-06-20T08:41:21"/>
    <n v="30"/>
    <b v="0"/>
    <n v="28"/>
    <n v="100"/>
    <n v="35.714285714285715"/>
    <b v="1"/>
    <s v="theater/spaces"/>
    <x v="1"/>
    <x v="38"/>
  </r>
  <r>
    <n v="2989"/>
    <s v="Let's Light Up The Gem!"/>
    <s v="Bring the movies back to Bethel, Maine."/>
    <n v="20000"/>
    <x v="1987"/>
    <x v="0"/>
    <x v="0"/>
    <x v="0"/>
    <n v="1450673940"/>
    <n v="1448756962"/>
    <x v="2989"/>
    <d v="2015-12-21T04:59:00"/>
    <n v="22.187245370369055"/>
    <b v="0"/>
    <n v="364"/>
    <n v="176.535"/>
    <n v="96.997252747252745"/>
    <b v="1"/>
    <s v="theater/spaces"/>
    <x v="1"/>
    <x v="38"/>
  </r>
  <r>
    <n v="2990"/>
    <s v="The Gloria Theatre Project"/>
    <s v="We are a non-profit revitalizing the Gloria Theatre - our gift to the community - and we need your help #arts #community #theater"/>
    <n v="10000"/>
    <x v="1117"/>
    <x v="0"/>
    <x v="0"/>
    <x v="0"/>
    <n v="1452174420"/>
    <n v="1449150420"/>
    <x v="2990"/>
    <d v="2016-01-07T13:47:00"/>
    <n v="35"/>
    <b v="0"/>
    <n v="27"/>
    <n v="100"/>
    <n v="370.37037037037038"/>
    <b v="1"/>
    <s v="theater/spaces"/>
    <x v="1"/>
    <x v="38"/>
  </r>
  <r>
    <n v="2991"/>
    <s v="gimmeLIVE @ 9 Wallis"/>
    <s v="A new intimate listening room with tables &amp; theatre seating where artist &amp; fans connect through music, comedy &amp; performing arts."/>
    <n v="8500"/>
    <x v="1988"/>
    <x v="0"/>
    <x v="0"/>
    <x v="0"/>
    <n v="1485547530"/>
    <n v="1483646730"/>
    <x v="2991"/>
    <d v="2017-01-27T20:05:30"/>
    <n v="22"/>
    <b v="0"/>
    <n v="93"/>
    <n v="103.29411764705883"/>
    <n v="94.408602150537632"/>
    <b v="1"/>
    <s v="theater/spaces"/>
    <x v="1"/>
    <x v="38"/>
  </r>
  <r>
    <n v="2992"/>
    <s v="Th'underGrounds"/>
    <s v="Creating a non-profit CAFE &amp; VILLAGE COMMONS in SE Portland, in service to Neighbors, Kids, Artists &amp; the Underserved"/>
    <n v="3000"/>
    <x v="1989"/>
    <x v="0"/>
    <x v="0"/>
    <x v="0"/>
    <n v="1476037510"/>
    <n v="1473445510"/>
    <x v="2992"/>
    <d v="2016-10-09T18:25:10"/>
    <n v="30"/>
    <b v="0"/>
    <n v="64"/>
    <n v="104.5"/>
    <n v="48.984375"/>
    <b v="1"/>
    <s v="theater/spaces"/>
    <x v="1"/>
    <x v="38"/>
  </r>
  <r>
    <n v="2993"/>
    <s v="TRUE WEST: Think, Dog! Productions"/>
    <s v="Help us build the Kitchen from Hell!"/>
    <n v="1000"/>
    <x v="1141"/>
    <x v="0"/>
    <x v="0"/>
    <x v="0"/>
    <n v="1455998867"/>
    <n v="1453406867"/>
    <x v="2993"/>
    <d v="2016-02-20T20:07:47"/>
    <n v="30"/>
    <b v="0"/>
    <n v="22"/>
    <n v="100.29999999999998"/>
    <n v="45.590909090909093"/>
    <b v="1"/>
    <s v="theater/spaces"/>
    <x v="1"/>
    <x v="38"/>
  </r>
  <r>
    <n v="2994"/>
    <s v="St. Michael Boat Parties - Halloween and Beyond!"/>
    <s v="Help the hosts of the infamous St. Michael sustain and create epic boat parties through Halloween and into 2015"/>
    <n v="300"/>
    <x v="1990"/>
    <x v="0"/>
    <x v="1"/>
    <x v="1"/>
    <n v="1412335772"/>
    <n v="1409743772"/>
    <x v="2994"/>
    <d v="2014-10-03T11:29:32"/>
    <n v="30"/>
    <b v="0"/>
    <n v="59"/>
    <n v="457.74666666666673"/>
    <n v="23.275254237288134"/>
    <b v="1"/>
    <s v="theater/spaces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x v="1991"/>
    <x v="0"/>
    <x v="0"/>
    <x v="0"/>
    <n v="1484841471"/>
    <n v="1482249471"/>
    <x v="2995"/>
    <d v="2017-01-19T15:57:51"/>
    <n v="30"/>
    <b v="0"/>
    <n v="249"/>
    <n v="104.96000000000001"/>
    <n v="63.2289156626506"/>
    <b v="1"/>
    <s v="theater/spaces"/>
    <x v="1"/>
    <x v="38"/>
  </r>
  <r>
    <n v="2996"/>
    <s v="Sea Tea Improv's Comedy Theater in Hartford, CT"/>
    <s v="A permanent home for comedy in Connecticut in the heart of downtown Hartford."/>
    <n v="35000"/>
    <x v="1992"/>
    <x v="0"/>
    <x v="0"/>
    <x v="0"/>
    <n v="1432677240"/>
    <n v="1427493240"/>
    <x v="2996"/>
    <d v="2015-05-26T21:54:00"/>
    <n v="60"/>
    <b v="0"/>
    <n v="392"/>
    <n v="171.94285714285715"/>
    <n v="153.5204081632653"/>
    <b v="1"/>
    <s v="theater/spaces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x v="1993"/>
    <x v="0"/>
    <x v="0"/>
    <x v="0"/>
    <n v="1488171540"/>
    <n v="1486661793"/>
    <x v="2997"/>
    <d v="2017-02-27T04:59:00"/>
    <n v="17.473923611112696"/>
    <b v="0"/>
    <n v="115"/>
    <n v="103.73000000000002"/>
    <n v="90.2"/>
    <b v="1"/>
    <s v="theater/spaces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x v="1994"/>
    <x v="0"/>
    <x v="0"/>
    <x v="0"/>
    <n v="1402892700"/>
    <n v="1400474329"/>
    <x v="2998"/>
    <d v="2014-06-16T04:25:00"/>
    <n v="27.990405092597939"/>
    <b v="0"/>
    <n v="433"/>
    <n v="103.029"/>
    <n v="118.97113163972287"/>
    <b v="1"/>
    <s v="theater/spaces"/>
    <x v="1"/>
    <x v="38"/>
  </r>
  <r>
    <n v="2999"/>
    <s v="RAT Fund-Riser"/>
    <s v="Restless Artists' Theatre is building risers and installing better lighting for our patrons.  We need to purchase raw materials."/>
    <n v="1350"/>
    <x v="1964"/>
    <x v="0"/>
    <x v="0"/>
    <x v="0"/>
    <n v="1488333600"/>
    <n v="1487094360"/>
    <x v="2999"/>
    <d v="2017-03-01T02:00:00"/>
    <n v="14.343055555553292"/>
    <b v="0"/>
    <n v="20"/>
    <n v="118.88888888888889"/>
    <n v="80.25"/>
    <b v="1"/>
    <s v="theater/spaces"/>
    <x v="1"/>
    <x v="38"/>
  </r>
  <r>
    <n v="3000"/>
    <s v="Voices From The Future"/>
    <s v="A benefit show featuring musicians, dancers &amp; poets all under age 30 to raise money in support of LGBTQ rights and programs."/>
    <n v="500"/>
    <x v="83"/>
    <x v="0"/>
    <x v="0"/>
    <x v="0"/>
    <n v="1485885600"/>
    <n v="1484682670"/>
    <x v="3000"/>
    <d v="2017-01-31T18:00:00"/>
    <n v="13.922800925924093"/>
    <b v="0"/>
    <n v="8"/>
    <n v="100"/>
    <n v="62.5"/>
    <b v="1"/>
    <s v="theater/spaces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x v="1995"/>
    <x v="0"/>
    <x v="0"/>
    <x v="0"/>
    <n v="1468445382"/>
    <n v="1465853382"/>
    <x v="3001"/>
    <d v="2016-07-13T21:29:42"/>
    <n v="30"/>
    <b v="0"/>
    <n v="175"/>
    <n v="318.69988910451895"/>
    <n v="131.37719999999999"/>
    <b v="1"/>
    <s v="theater/spaces"/>
    <x v="1"/>
    <x v="38"/>
  </r>
  <r>
    <n v="3002"/>
    <s v="Help Fund the &quot;Back Room&quot; Arts Space at Jimmy's No 43!"/>
    <s v="Make the workshop/ small stage space at Jimmy's No 43 even better than before!"/>
    <n v="7000"/>
    <x v="1996"/>
    <x v="0"/>
    <x v="0"/>
    <x v="0"/>
    <n v="1356552252"/>
    <n v="1353960252"/>
    <x v="3002"/>
    <d v="2012-12-26T20:04:12"/>
    <n v="30"/>
    <b v="0"/>
    <n v="104"/>
    <n v="108.50614285714286"/>
    <n v="73.032980769230775"/>
    <b v="1"/>
    <s v="theater/spaces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x v="1891"/>
    <x v="0"/>
    <x v="0"/>
    <x v="0"/>
    <n v="1456811940"/>
    <n v="1454098976"/>
    <x v="3003"/>
    <d v="2016-03-01T05:59:00"/>
    <n v="31.400046296294022"/>
    <b v="0"/>
    <n v="17"/>
    <n v="101.16666666666667"/>
    <n v="178.52941176470588"/>
    <b v="1"/>
    <s v="theater/spaces"/>
    <x v="1"/>
    <x v="38"/>
  </r>
  <r>
    <n v="3004"/>
    <s v="Save the Agawam Cinemas"/>
    <s v="The Agawam Cinemas is to be successfully reopened by new ownership and the twin theaters must be converted to digital projection."/>
    <n v="40000"/>
    <x v="1997"/>
    <x v="0"/>
    <x v="0"/>
    <x v="0"/>
    <n v="1416089324"/>
    <n v="1413493724"/>
    <x v="3004"/>
    <d v="2014-11-15T22:08:44"/>
    <n v="30.041666666664241"/>
    <b v="0"/>
    <n v="277"/>
    <n v="112.815"/>
    <n v="162.90974729241879"/>
    <b v="1"/>
    <s v="theater/spaces"/>
    <x v="1"/>
    <x v="38"/>
  </r>
  <r>
    <n v="3005"/>
    <s v="Pangea House Revitalization Project"/>
    <s v="Pangea House is a collectively run, all ages music venue and community space in desperate need of some renovation and updates."/>
    <n v="10600"/>
    <x v="1998"/>
    <x v="0"/>
    <x v="0"/>
    <x v="0"/>
    <n v="1412611905"/>
    <n v="1410019905"/>
    <x v="3005"/>
    <d v="2014-10-06T16:11:45"/>
    <n v="30"/>
    <b v="0"/>
    <n v="118"/>
    <n v="120.49622641509434"/>
    <n v="108.24237288135593"/>
    <b v="1"/>
    <s v="theater/spaces"/>
    <x v="1"/>
    <x v="38"/>
  </r>
  <r>
    <n v="3006"/>
    <s v="ONTARIO STREET THEATRE in Port Hope."/>
    <s v="We're an affordable theatre and rental space that can be molded into anything by anyone."/>
    <n v="8000"/>
    <x v="1999"/>
    <x v="0"/>
    <x v="5"/>
    <x v="5"/>
    <n v="1418580591"/>
    <n v="1415988591"/>
    <x v="3006"/>
    <d v="2014-12-14T18:09:51"/>
    <n v="30"/>
    <b v="0"/>
    <n v="97"/>
    <n v="107.74999999999999"/>
    <n v="88.865979381443296"/>
    <b v="1"/>
    <s v="theater/spaces"/>
    <x v="1"/>
    <x v="38"/>
  </r>
  <r>
    <n v="3007"/>
    <s v="Bethlem"/>
    <s v="Consuite for 2015 CoreCon.  An adventure into insanity."/>
    <n v="600"/>
    <x v="1144"/>
    <x v="0"/>
    <x v="0"/>
    <x v="0"/>
    <n v="1429938683"/>
    <n v="1428124283"/>
    <x v="3007"/>
    <d v="2015-04-25T05:11:23"/>
    <n v="21"/>
    <b v="0"/>
    <n v="20"/>
    <n v="180"/>
    <n v="54"/>
    <b v="1"/>
    <s v="theater/spaces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x v="1891"/>
    <x v="0"/>
    <x v="0"/>
    <x v="0"/>
    <n v="1453352719"/>
    <n v="1450760719"/>
    <x v="3008"/>
    <d v="2016-01-21T05:05:19"/>
    <n v="30"/>
    <b v="0"/>
    <n v="26"/>
    <n v="101.16666666666667"/>
    <n v="116.73076923076923"/>
    <b v="1"/>
    <s v="theater/spaces"/>
    <x v="1"/>
    <x v="38"/>
  </r>
  <r>
    <n v="3009"/>
    <s v="Montauk Surf Museum"/>
    <s v="The Montauk Surf Museum will present ocean science, as well as the art and history of surfing to visitors and schools in creative ways."/>
    <n v="25000"/>
    <x v="2000"/>
    <x v="0"/>
    <x v="0"/>
    <x v="0"/>
    <n v="1417012840"/>
    <n v="1414417240"/>
    <x v="3009"/>
    <d v="2014-11-26T14:40:40"/>
    <n v="30.041666666671517"/>
    <b v="0"/>
    <n v="128"/>
    <n v="119.756"/>
    <n v="233.8984375"/>
    <b v="1"/>
    <s v="theater/spaces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x v="23"/>
    <x v="0"/>
    <x v="0"/>
    <x v="0"/>
    <n v="1424548719"/>
    <n v="1419364719"/>
    <x v="3010"/>
    <d v="2015-02-21T19:58:39"/>
    <n v="60"/>
    <b v="0"/>
    <n v="15"/>
    <n v="158"/>
    <n v="158"/>
    <b v="1"/>
    <s v="theater/spaces"/>
    <x v="1"/>
    <x v="38"/>
  </r>
  <r>
    <n v="3011"/>
    <s v="Katharsis Teatro en Navidad"/>
    <s v="Necesitamos tu ayuda para poder llevar la magia del teatro universitario al Teatro Lagrada de Madrid el 23 de diciembre :)"/>
    <n v="300"/>
    <x v="2001"/>
    <x v="0"/>
    <x v="3"/>
    <x v="3"/>
    <n v="1450911540"/>
    <n v="1448536516"/>
    <x v="3011"/>
    <d v="2015-12-23T22:59:00"/>
    <n v="27.488703703704232"/>
    <b v="0"/>
    <n v="25"/>
    <n v="123.66666666666666"/>
    <n v="14.84"/>
    <b v="1"/>
    <s v="theater/spaces"/>
    <x v="1"/>
    <x v="38"/>
  </r>
  <r>
    <n v="3012"/>
    <s v="Up-lifting Up-Fit!"/>
    <s v="Spring Theatre has recently found a new home in the heart of Winston Salem. We need your help for an up-lifting up-fit!"/>
    <n v="4000"/>
    <x v="2002"/>
    <x v="0"/>
    <x v="0"/>
    <x v="0"/>
    <n v="1423587130"/>
    <n v="1421772730"/>
    <x v="3012"/>
    <d v="2015-02-10T16:52:10"/>
    <n v="21"/>
    <b v="0"/>
    <n v="55"/>
    <n v="117.12499999999999"/>
    <n v="85.181818181818187"/>
    <b v="1"/>
    <s v="theater/spaces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x v="2003"/>
    <x v="0"/>
    <x v="0"/>
    <x v="0"/>
    <n v="1434917049"/>
    <n v="1432325049"/>
    <x v="3013"/>
    <d v="2015-06-21T20:04:09"/>
    <n v="30"/>
    <b v="0"/>
    <n v="107"/>
    <n v="156.96"/>
    <n v="146.69158878504672"/>
    <b v="1"/>
    <s v="theater/spaces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x v="2004"/>
    <x v="0"/>
    <x v="0"/>
    <x v="0"/>
    <n v="1415163600"/>
    <n v="1412737080"/>
    <x v="3014"/>
    <d v="2014-11-05T05:00:00"/>
    <n v="28.084722222221899"/>
    <b v="0"/>
    <n v="557"/>
    <n v="113.104"/>
    <n v="50.764811490125673"/>
    <b v="1"/>
    <s v="theater/spaces"/>
    <x v="1"/>
    <x v="38"/>
  </r>
  <r>
    <n v="3015"/>
    <s v="A Sign for 34 West"/>
    <s v="We're turning an old yogurt shop into a live theater in downtown Charleston.   Please help us hang our sign!"/>
    <n v="3400"/>
    <x v="2005"/>
    <x v="0"/>
    <x v="0"/>
    <x v="0"/>
    <n v="1402459200"/>
    <n v="1401125238"/>
    <x v="3015"/>
    <d v="2014-06-11T04:00:00"/>
    <n v="15.43937499999447"/>
    <b v="0"/>
    <n v="40"/>
    <n v="103.17647058823529"/>
    <n v="87.7"/>
    <b v="1"/>
    <s v="theater/spaces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x v="2006"/>
    <x v="0"/>
    <x v="0"/>
    <x v="0"/>
    <n v="1405688952"/>
    <n v="1400504952"/>
    <x v="3016"/>
    <d v="2014-07-18T13:09:12"/>
    <n v="60"/>
    <b v="0"/>
    <n v="36"/>
    <n v="102.61176470588236"/>
    <n v="242.27777777777777"/>
    <b v="1"/>
    <s v="theater/spaces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x v="2007"/>
    <x v="0"/>
    <x v="0"/>
    <x v="0"/>
    <n v="1408566243"/>
    <n v="1405974243"/>
    <x v="3017"/>
    <d v="2014-08-20T20:24:03"/>
    <n v="30"/>
    <b v="0"/>
    <n v="159"/>
    <n v="105.84090909090908"/>
    <n v="146.44654088050314"/>
    <b v="1"/>
    <s v="theater/spaces"/>
    <x v="1"/>
    <x v="38"/>
  </r>
  <r>
    <n v="3018"/>
    <s v="Why Theatre"/>
    <s v="Le projet vise la crÃ©ation dâ€™un lieu de rÃ©sidence, recherche et formation dÃ©diÃ© Ã  l'art vivant, l'image et la narration."/>
    <n v="4200"/>
    <x v="2008"/>
    <x v="0"/>
    <x v="6"/>
    <x v="3"/>
    <n v="1437429600"/>
    <n v="1433747376"/>
    <x v="3018"/>
    <d v="2015-07-20T22:00:00"/>
    <n v="42.618333333331975"/>
    <b v="0"/>
    <n v="41"/>
    <n v="100.71428571428571"/>
    <n v="103.17073170731707"/>
    <b v="1"/>
    <s v="theater/spaces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x v="2009"/>
    <x v="0"/>
    <x v="0"/>
    <x v="0"/>
    <n v="1401159600"/>
    <n v="1398801620"/>
    <x v="3019"/>
    <d v="2014-05-27T03:00:00"/>
    <n v="27.291435185186856"/>
    <b v="0"/>
    <n v="226"/>
    <n v="121.23333333333332"/>
    <n v="80.464601769911511"/>
    <b v="1"/>
    <s v="theater/spaces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x v="2010"/>
    <x v="0"/>
    <x v="0"/>
    <x v="0"/>
    <n v="1439583533"/>
    <n v="1434399533"/>
    <x v="3020"/>
    <d v="2015-08-14T20:18:53"/>
    <n v="60"/>
    <b v="0"/>
    <n v="30"/>
    <n v="100.57142857142858"/>
    <n v="234.66666666666666"/>
    <b v="1"/>
    <s v="theater/spaces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x v="2011"/>
    <x v="0"/>
    <x v="0"/>
    <x v="0"/>
    <n v="1479794340"/>
    <n v="1476715869"/>
    <x v="3021"/>
    <d v="2016-11-22T05:59:00"/>
    <n v="35.630451388889924"/>
    <b v="0"/>
    <n v="103"/>
    <n v="116.02222222222223"/>
    <n v="50.689320388349515"/>
    <b v="1"/>
    <s v="theater/spaces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x v="2012"/>
    <x v="0"/>
    <x v="0"/>
    <x v="0"/>
    <n v="1472338409"/>
    <n v="1468450409"/>
    <x v="3022"/>
    <d v="2016-08-27T22:53:29"/>
    <n v="45"/>
    <b v="0"/>
    <n v="62"/>
    <n v="100.88"/>
    <n v="162.70967741935485"/>
    <b v="1"/>
    <s v="theater/spaces"/>
    <x v="1"/>
    <x v="38"/>
  </r>
  <r>
    <n v="3023"/>
    <s v="The Night Watch"/>
    <s v="Antonia Goddard Productions in association with Jethro Compton Productions presents THE NIGHT WATCH, an exciting new historical drama."/>
    <n v="700"/>
    <x v="2013"/>
    <x v="0"/>
    <x v="1"/>
    <x v="1"/>
    <n v="1434039186"/>
    <n v="1430151186"/>
    <x v="3023"/>
    <d v="2015-06-11T16:13:06"/>
    <n v="45"/>
    <b v="0"/>
    <n v="6"/>
    <n v="103"/>
    <n v="120.16666666666667"/>
    <b v="1"/>
    <s v="theater/spaces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x v="2014"/>
    <x v="0"/>
    <x v="0"/>
    <x v="0"/>
    <n v="1349567475"/>
    <n v="1346975475"/>
    <x v="3024"/>
    <d v="2012-10-06T23:51:15"/>
    <n v="30"/>
    <b v="0"/>
    <n v="182"/>
    <n v="246.42"/>
    <n v="67.697802197802204"/>
    <b v="1"/>
    <s v="theater/spaces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x v="2015"/>
    <x v="0"/>
    <x v="1"/>
    <x v="1"/>
    <n v="1401465600"/>
    <n v="1399032813"/>
    <x v="3025"/>
    <d v="2014-05-30T16:00:00"/>
    <n v="28.157256944439723"/>
    <b v="0"/>
    <n v="145"/>
    <n v="302.2"/>
    <n v="52.103448275862071"/>
    <b v="1"/>
    <s v="theater/spaces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x v="2016"/>
    <x v="0"/>
    <x v="1"/>
    <x v="1"/>
    <n v="1488538892"/>
    <n v="1487329292"/>
    <x v="3026"/>
    <d v="2017-03-03T11:01:32"/>
    <n v="14"/>
    <b v="0"/>
    <n v="25"/>
    <n v="143.33333333333334"/>
    <n v="51.6"/>
    <b v="1"/>
    <s v="theater/spaces"/>
    <x v="1"/>
    <x v="38"/>
  </r>
  <r>
    <n v="3027"/>
    <s v="Help ReNew the Rainbow Stage (&amp; office) for Future Stars"/>
    <s v="Wavy says let's LIGHT UP THE RAINBOW STAGE and as our stretch reward we'll throw all of us a PARTY!"/>
    <n v="40000"/>
    <x v="2017"/>
    <x v="0"/>
    <x v="0"/>
    <x v="0"/>
    <n v="1426866851"/>
    <n v="1424278451"/>
    <x v="3027"/>
    <d v="2015-03-20T15:54:11"/>
    <n v="29.958333333328483"/>
    <b v="0"/>
    <n v="320"/>
    <n v="131.44"/>
    <n v="164.3"/>
    <b v="1"/>
    <s v="theater/spaces"/>
    <x v="1"/>
    <x v="38"/>
  </r>
  <r>
    <n v="3028"/>
    <s v="A Home for Vegas Theatre Hub"/>
    <s v="We have a space! Help us fill it with a stage, chairs, gear and audiences' laughter!"/>
    <n v="5000"/>
    <x v="2018"/>
    <x v="0"/>
    <x v="0"/>
    <x v="0"/>
    <n v="1471242025"/>
    <n v="1468650025"/>
    <x v="3028"/>
    <d v="2016-08-15T06:20:25"/>
    <n v="30"/>
    <b v="0"/>
    <n v="99"/>
    <n v="168.01999999999998"/>
    <n v="84.858585858585855"/>
    <b v="1"/>
    <s v="theater/spaces"/>
    <x v="1"/>
    <x v="38"/>
  </r>
  <r>
    <n v="3029"/>
    <s v="Ground Floor Theatre"/>
    <s v="We're building a new theatre venue in Austin! Austin is growing, but we are losing space for artists- help us keep local theatre alive!"/>
    <n v="30000"/>
    <x v="2019"/>
    <x v="0"/>
    <x v="0"/>
    <x v="0"/>
    <n v="1416285300"/>
    <n v="1413824447"/>
    <x v="3029"/>
    <d v="2014-11-18T04:35:00"/>
    <n v="28.482094907405553"/>
    <b v="0"/>
    <n v="348"/>
    <n v="109.67666666666666"/>
    <n v="94.548850574712645"/>
    <b v="1"/>
    <s v="theater/spaces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x v="122"/>
    <x v="0"/>
    <x v="0"/>
    <x v="0"/>
    <n v="1442426171"/>
    <n v="1439834171"/>
    <x v="3030"/>
    <d v="2015-09-16T17:56:11"/>
    <n v="30"/>
    <b v="0"/>
    <n v="41"/>
    <n v="106.6857142857143"/>
    <n v="45.536585365853661"/>
    <b v="1"/>
    <s v="theater/spaces"/>
    <x v="1"/>
    <x v="38"/>
  </r>
  <r>
    <n v="3031"/>
    <s v="Blue Thyme Nights"/>
    <s v="Blue Thyme Nights is the production of Am I Blue by Beth Henley &amp; Thymus Vulgaris by Lanford  Wilson._x000a__x000a_Artwork by Charlotte Ager"/>
    <n v="1500"/>
    <x v="646"/>
    <x v="0"/>
    <x v="0"/>
    <x v="0"/>
    <n v="1476479447"/>
    <n v="1471295447"/>
    <x v="3031"/>
    <d v="2016-10-14T21:10:47"/>
    <n v="60"/>
    <b v="0"/>
    <n v="29"/>
    <n v="100"/>
    <n v="51.724137931034484"/>
    <b v="1"/>
    <s v="theater/spaces"/>
    <x v="1"/>
    <x v="38"/>
  </r>
  <r>
    <n v="3032"/>
    <s v="Silent Valley : A Haunting"/>
    <s v="One night only, not-for-profit, neighborhood haunted attraction that will scare your mask off! Coming this Halloween."/>
    <n v="1000"/>
    <x v="2020"/>
    <x v="0"/>
    <x v="0"/>
    <x v="0"/>
    <n v="1441933459"/>
    <n v="1439341459"/>
    <x v="3032"/>
    <d v="2015-09-11T01:04:19"/>
    <n v="30"/>
    <b v="0"/>
    <n v="25"/>
    <n v="127.2"/>
    <n v="50.88"/>
    <b v="1"/>
    <s v="theater/spaces"/>
    <x v="1"/>
    <x v="38"/>
  </r>
  <r>
    <n v="3033"/>
    <s v="Stagelights Studio by Pam Kinter, Greensboro"/>
    <s v="Finally Stagelights will have a space of our very own!  Be a part of this exciting new adventure in Greensboro!!"/>
    <n v="3000"/>
    <x v="2021"/>
    <x v="0"/>
    <x v="0"/>
    <x v="0"/>
    <n v="1471487925"/>
    <n v="1468895925"/>
    <x v="3033"/>
    <d v="2016-08-18T02:38:45"/>
    <n v="30"/>
    <b v="0"/>
    <n v="23"/>
    <n v="146.53333333333333"/>
    <n v="191.13043478260869"/>
    <b v="1"/>
    <s v="theater/spaces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x v="2022"/>
    <x v="0"/>
    <x v="0"/>
    <x v="0"/>
    <n v="1477972740"/>
    <n v="1475326255"/>
    <x v="3034"/>
    <d v="2016-11-01T03:59:00"/>
    <n v="30.630613425928459"/>
    <b v="0"/>
    <n v="1260"/>
    <n v="112.53599999999999"/>
    <n v="89.314285714285717"/>
    <b v="1"/>
    <s v="theater/spaces"/>
    <x v="1"/>
    <x v="38"/>
  </r>
  <r>
    <n v="3035"/>
    <s v="The Coalition Theater"/>
    <s v="Help create a permanent home for live comedy shows and classes in Downtown RVA."/>
    <n v="25000"/>
    <x v="2023"/>
    <x v="0"/>
    <x v="0"/>
    <x v="0"/>
    <n v="1367674009"/>
    <n v="1365082009"/>
    <x v="3035"/>
    <d v="2013-05-04T13:26:49"/>
    <n v="30"/>
    <b v="0"/>
    <n v="307"/>
    <n v="108.78684000000001"/>
    <n v="88.588631921824103"/>
    <b v="1"/>
    <s v="theater/spaces"/>
    <x v="1"/>
    <x v="38"/>
  </r>
  <r>
    <n v="3036"/>
    <s v="Save the Studio!"/>
    <s v="Help Synetic Theater create a new Studio to produce amazing  shows in the 2013/14 season and train awesome artists of all ages!"/>
    <n v="25000"/>
    <x v="2024"/>
    <x v="0"/>
    <x v="0"/>
    <x v="0"/>
    <n v="1376654340"/>
    <n v="1373568644"/>
    <x v="3036"/>
    <d v="2013-08-16T11:59:00"/>
    <n v="35.714074074072414"/>
    <b v="0"/>
    <n v="329"/>
    <n v="126.732"/>
    <n v="96.300911854103347"/>
    <b v="1"/>
    <s v="theater/spaces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x v="1761"/>
    <x v="0"/>
    <x v="0"/>
    <x v="0"/>
    <n v="1285995540"/>
    <n v="1279574773"/>
    <x v="3037"/>
    <d v="2010-10-02T04:59:00"/>
    <n v="74.314432870371093"/>
    <b v="0"/>
    <n v="32"/>
    <n v="213.20000000000002"/>
    <n v="33.3125"/>
    <b v="1"/>
    <s v="theater/spaces"/>
    <x v="1"/>
    <x v="38"/>
  </r>
  <r>
    <n v="3038"/>
    <s v="Overtime Theater Spruce Up"/>
    <s v="Our little theater needs some love. We took over a lab and need to make our space look more inviting and well, like a theater!"/>
    <n v="1000"/>
    <x v="2025"/>
    <x v="0"/>
    <x v="0"/>
    <x v="0"/>
    <n v="1457071397"/>
    <n v="1451887397"/>
    <x v="3038"/>
    <d v="2016-03-04T06:03:17"/>
    <n v="60"/>
    <b v="0"/>
    <n v="27"/>
    <n v="100.49999999999999"/>
    <n v="37.222222222222221"/>
    <b v="1"/>
    <s v="theater/spaces"/>
    <x v="1"/>
    <x v="38"/>
  </r>
  <r>
    <n v="3039"/>
    <s v="Shelter the Schmee"/>
    <s v="After 22 yrs downstairs we are &quot;getting out of  our parents basement&quot; and building a new 50 seat theater in a new location."/>
    <n v="20000"/>
    <x v="2026"/>
    <x v="0"/>
    <x v="0"/>
    <x v="0"/>
    <n v="1388303940"/>
    <n v="1386011038"/>
    <x v="3039"/>
    <d v="2013-12-29T07:59:00"/>
    <n v="26.538217592591536"/>
    <b v="0"/>
    <n v="236"/>
    <n v="108.71389999999998"/>
    <n v="92.130423728813554"/>
    <b v="1"/>
    <s v="theater/spaces"/>
    <x v="1"/>
    <x v="38"/>
  </r>
  <r>
    <n v="3040"/>
    <s v="Jayhawk Makeover"/>
    <s v="48 hours of deck screws, dry wall, hard hats and needed renovation to help the Jayhawk rise from the ashes."/>
    <n v="3000"/>
    <x v="2027"/>
    <x v="0"/>
    <x v="0"/>
    <x v="0"/>
    <n v="1435359600"/>
    <n v="1434999621"/>
    <x v="3040"/>
    <d v="2015-06-26T23:00:00"/>
    <n v="4.1664236111100763"/>
    <b v="0"/>
    <n v="42"/>
    <n v="107.5"/>
    <n v="76.785714285714292"/>
    <b v="1"/>
    <s v="theater/spaces"/>
    <x v="1"/>
    <x v="38"/>
  </r>
  <r>
    <n v="3041"/>
    <s v="Lend a Hand in Our Home"/>
    <s v="Privet! Hello! Bon Jour! We are the Arlekin Players Theatre and we need a home."/>
    <n v="8300"/>
    <x v="2028"/>
    <x v="0"/>
    <x v="0"/>
    <x v="0"/>
    <n v="1453323048"/>
    <n v="1450731048"/>
    <x v="3041"/>
    <d v="2016-01-20T20:50:48"/>
    <n v="30"/>
    <b v="0"/>
    <n v="95"/>
    <n v="110.48192771084338"/>
    <n v="96.526315789473685"/>
    <b v="1"/>
    <s v="theater/spaces"/>
    <x v="1"/>
    <x v="38"/>
  </r>
  <r>
    <n v="3042"/>
    <s v="HOPE MILL THEATRE - CHAIR FUND"/>
    <s v="Hope Mill Theatre is a brand new Fringe Theatre in the heart of Manchester city - bringing a diverse programme of entertainment!"/>
    <n v="1500"/>
    <x v="1151"/>
    <x v="0"/>
    <x v="1"/>
    <x v="1"/>
    <n v="1444149047"/>
    <n v="1441557047"/>
    <x v="3042"/>
    <d v="2015-10-06T16:30:47"/>
    <n v="30"/>
    <b v="0"/>
    <n v="37"/>
    <n v="128"/>
    <n v="51.891891891891895"/>
    <b v="1"/>
    <s v="theater/spaces"/>
    <x v="1"/>
    <x v="38"/>
  </r>
  <r>
    <n v="3043"/>
    <s v="Like This Post (The Post at 750)"/>
    <s v="Introducing The Post at 750! Join us in the creation of Vancouver's most exciting new cultural space in the heart of downtown."/>
    <n v="15000"/>
    <x v="2029"/>
    <x v="0"/>
    <x v="5"/>
    <x v="5"/>
    <n v="1429152600"/>
    <n v="1426815699"/>
    <x v="3043"/>
    <d v="2015-04-16T02:50:00"/>
    <n v="27.047465277777519"/>
    <b v="0"/>
    <n v="128"/>
    <n v="110.00666666666667"/>
    <n v="128.9140625"/>
    <b v="1"/>
    <s v="theater/spaces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x v="2030"/>
    <x v="0"/>
    <x v="0"/>
    <x v="0"/>
    <n v="1454433998"/>
    <n v="1453137998"/>
    <x v="3044"/>
    <d v="2016-02-02T17:26:38"/>
    <n v="15"/>
    <b v="0"/>
    <n v="156"/>
    <n v="109.34166666666667"/>
    <n v="84.108974358974365"/>
    <b v="1"/>
    <s v="theater/spaces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x v="2031"/>
    <x v="0"/>
    <x v="0"/>
    <x v="0"/>
    <n v="1408679055"/>
    <n v="1406087055"/>
    <x v="3045"/>
    <d v="2014-08-22T03:44:15"/>
    <n v="30"/>
    <b v="0"/>
    <n v="64"/>
    <n v="132.70650000000001"/>
    <n v="82.941562500000003"/>
    <b v="1"/>
    <s v="theater/spaces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x v="2032"/>
    <x v="0"/>
    <x v="0"/>
    <x v="0"/>
    <n v="1410324720"/>
    <n v="1407784586"/>
    <x v="3046"/>
    <d v="2014-09-10T04:52:00"/>
    <n v="29.399699074070668"/>
    <b v="0"/>
    <n v="58"/>
    <n v="190.84810126582278"/>
    <n v="259.94827586206895"/>
    <b v="1"/>
    <s v="theater/spaces"/>
    <x v="1"/>
    <x v="38"/>
  </r>
  <r>
    <n v="3047"/>
    <s v="Acting V Senior Showcase"/>
    <s v="Hi! We're the Graduating Seniors Acting V Seniors at Temple University! Welcome to our Kick starter Page!"/>
    <n v="500"/>
    <x v="2033"/>
    <x v="0"/>
    <x v="0"/>
    <x v="0"/>
    <n v="1461762960"/>
    <n v="1457999054"/>
    <x v="3047"/>
    <d v="2016-04-27T13:16:00"/>
    <n v="43.563726851847605"/>
    <b v="0"/>
    <n v="20"/>
    <n v="149"/>
    <n v="37.25"/>
    <b v="1"/>
    <s v="theater/spaces"/>
    <x v="1"/>
    <x v="38"/>
  </r>
  <r>
    <n v="3048"/>
    <s v="December Match Campaign"/>
    <s v="By matching donations up to $5000, Jack Kesler and Maurice Richards have challenged YOU to help Urbanite outfit their brand new space."/>
    <n v="5000"/>
    <x v="2034"/>
    <x v="0"/>
    <x v="0"/>
    <x v="0"/>
    <n v="1420060920"/>
    <n v="1417556262"/>
    <x v="3048"/>
    <d v="2014-12-31T21:22:00"/>
    <n v="28.989097222227429"/>
    <b v="0"/>
    <n v="47"/>
    <n v="166.4"/>
    <n v="177.02127659574469"/>
    <b v="1"/>
    <s v="theater/spaces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x v="417"/>
    <x v="0"/>
    <x v="0"/>
    <x v="0"/>
    <n v="1434241255"/>
    <n v="1431649255"/>
    <x v="3049"/>
    <d v="2015-06-14T00:20:55"/>
    <n v="30"/>
    <b v="0"/>
    <n v="54"/>
    <n v="106.66666666666667"/>
    <n v="74.074074074074076"/>
    <b v="1"/>
    <s v="theater/spaces"/>
    <x v="1"/>
    <x v="38"/>
  </r>
  <r>
    <n v="3050"/>
    <s v="The Black Pearl Consuite at CoreCon VIII: On Ancient Seas"/>
    <s v="Help fund The Black Pearl Consuite at CoreCon VIII: On Ancient Seas!"/>
    <n v="600"/>
    <x v="69"/>
    <x v="0"/>
    <x v="0"/>
    <x v="0"/>
    <n v="1462420960"/>
    <n v="1459828960"/>
    <x v="3050"/>
    <d v="2016-05-05T04:02:40"/>
    <n v="30"/>
    <b v="0"/>
    <n v="9"/>
    <n v="106"/>
    <n v="70.666666666666671"/>
    <b v="1"/>
    <s v="theater/spaces"/>
    <x v="1"/>
    <x v="38"/>
  </r>
  <r>
    <n v="3051"/>
    <s v="Jon Udry's ABC Tour"/>
    <s v="The ABC tour: 26 comedy-juggling shows in 26 different venues - chosen by YOU - each beginning with a different letter of the alphabet."/>
    <n v="3500"/>
    <x v="2035"/>
    <x v="2"/>
    <x v="1"/>
    <x v="1"/>
    <n v="1486547945"/>
    <n v="1483955945"/>
    <x v="3051"/>
    <d v="2017-02-08T09:59:05"/>
    <n v="30"/>
    <b v="1"/>
    <n v="35"/>
    <n v="23.62857142857143"/>
    <n v="23.62857142857143"/>
    <b v="0"/>
    <s v="theater/spaces"/>
    <x v="1"/>
    <x v="38"/>
  </r>
  <r>
    <n v="3052"/>
    <s v="Funding for a new theater facility in Walker Minnesota"/>
    <s v="To let the arts continue in Walker Minnesota We need a performing arts space and art gallery"/>
    <n v="50000"/>
    <x v="735"/>
    <x v="2"/>
    <x v="0"/>
    <x v="0"/>
    <n v="1432828740"/>
    <n v="1430237094"/>
    <x v="3052"/>
    <d v="2015-05-28T15:59:00"/>
    <n v="29.995902777780429"/>
    <b v="0"/>
    <n v="2"/>
    <n v="0.15"/>
    <n v="37.5"/>
    <b v="0"/>
    <s v="theater/spaces"/>
    <x v="1"/>
    <x v="38"/>
  </r>
  <r>
    <n v="3053"/>
    <s v="Showroom"/>
    <s v="Showroom is a multi-disciplinary space providing unorthodox concerts, events &amp; a platform creatives can express their creative vision"/>
    <n v="10000"/>
    <x v="130"/>
    <x v="2"/>
    <x v="0"/>
    <x v="0"/>
    <n v="1412222340"/>
    <n v="1407781013"/>
    <x v="3053"/>
    <d v="2014-10-02T03:59:00"/>
    <n v="51.404247685190057"/>
    <b v="0"/>
    <n v="3"/>
    <n v="0.4"/>
    <n v="13.333333333333334"/>
    <b v="0"/>
    <s v="theater/spaces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x v="117"/>
    <x v="2"/>
    <x v="0"/>
    <x v="0"/>
    <n v="1425258240"/>
    <n v="1422043154"/>
    <x v="3054"/>
    <d v="2015-03-02T01:04:00"/>
    <n v="37.211643518516212"/>
    <b v="0"/>
    <n v="0"/>
    <n v="0"/>
    <e v="#DIV/0!"/>
    <b v="0"/>
    <s v="theater/spaces"/>
    <x v="1"/>
    <x v="38"/>
  </r>
  <r>
    <n v="3055"/>
    <s v="Bungers surfing Museum"/>
    <s v="I have been in the Surfing business since 1962 have a collection of surfing memorabilia I would like to open a surfing museum"/>
    <n v="20000"/>
    <x v="116"/>
    <x v="2"/>
    <x v="0"/>
    <x v="0"/>
    <n v="1420844390"/>
    <n v="1415660390"/>
    <x v="3055"/>
    <d v="2015-01-09T22:59:50"/>
    <n v="60"/>
    <b v="0"/>
    <n v="1"/>
    <n v="5.0000000000000001E-3"/>
    <n v="1"/>
    <b v="0"/>
    <s v="theater/spaces"/>
    <x v="1"/>
    <x v="38"/>
  </r>
  <r>
    <n v="3056"/>
    <s v="Palace Flophouse Theater"/>
    <s v="Looking to establish a communal space for art shows, bands, farmer's markets, environmental education, and traditional skills."/>
    <n v="25000"/>
    <x v="117"/>
    <x v="2"/>
    <x v="0"/>
    <x v="0"/>
    <n v="1412003784"/>
    <n v="1406819784"/>
    <x v="3056"/>
    <d v="2014-09-29T15:16:24"/>
    <n v="60"/>
    <b v="0"/>
    <n v="0"/>
    <n v="0"/>
    <e v="#DIV/0!"/>
    <b v="0"/>
    <s v="theater/spaces"/>
    <x v="1"/>
    <x v="38"/>
  </r>
  <r>
    <n v="3057"/>
    <s v="1 World Educational Theme Parks"/>
    <s v="A series of 6 educational theme parks. This project is to fund the plans and 3D designs required to build the first park."/>
    <n v="50000"/>
    <x v="117"/>
    <x v="2"/>
    <x v="1"/>
    <x v="1"/>
    <n v="1459694211"/>
    <n v="1457105811"/>
    <x v="3057"/>
    <d v="2016-04-03T14:36:51"/>
    <n v="29.958333333335759"/>
    <b v="0"/>
    <n v="0"/>
    <n v="0"/>
    <e v="#DIV/0!"/>
    <b v="0"/>
    <s v="theater/spaces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x v="158"/>
    <x v="2"/>
    <x v="13"/>
    <x v="3"/>
    <n v="1463734740"/>
    <n v="1459414740"/>
    <x v="3058"/>
    <d v="2016-05-20T08:59:00"/>
    <n v="50"/>
    <b v="0"/>
    <n v="3"/>
    <n v="1.6666666666666666E-2"/>
    <n v="1"/>
    <b v="0"/>
    <s v="theater/spaces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x v="2036"/>
    <x v="2"/>
    <x v="0"/>
    <x v="0"/>
    <n v="1407536846"/>
    <n v="1404944846"/>
    <x v="3059"/>
    <d v="2014-08-08T22:27:26"/>
    <n v="30"/>
    <b v="0"/>
    <n v="11"/>
    <n v="3.0066666666666664"/>
    <n v="41"/>
    <b v="0"/>
    <s v="theater/spaces"/>
    <x v="1"/>
    <x v="38"/>
  </r>
  <r>
    <n v="3060"/>
    <s v="Save the Roxy Theatre in Bremerton WA"/>
    <s v="Save the historic Roxy theatre in Bremerton WA from being repurposed as office space."/>
    <n v="220000"/>
    <x v="400"/>
    <x v="2"/>
    <x v="0"/>
    <x v="0"/>
    <n v="1443422134"/>
    <n v="1440830134"/>
    <x v="3060"/>
    <d v="2015-09-28T06:35:34"/>
    <n v="30"/>
    <b v="0"/>
    <n v="6"/>
    <n v="0.15227272727272728"/>
    <n v="55.833333333333336"/>
    <b v="0"/>
    <s v="theater/spaces"/>
    <x v="1"/>
    <x v="38"/>
  </r>
  <r>
    <n v="3061"/>
    <s v="Help Save Parkway Cinemas!"/>
    <s v="Save a historic Local theater."/>
    <n v="1000000"/>
    <x v="117"/>
    <x v="2"/>
    <x v="0"/>
    <x v="0"/>
    <n v="1407955748"/>
    <n v="1405363748"/>
    <x v="3061"/>
    <d v="2014-08-13T18:49:08"/>
    <n v="30"/>
    <b v="0"/>
    <n v="0"/>
    <n v="0"/>
    <e v="#DIV/0!"/>
    <b v="0"/>
    <s v="theater/spaces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x v="2037"/>
    <x v="2"/>
    <x v="0"/>
    <x v="0"/>
    <n v="1443636000"/>
    <n v="1441111892"/>
    <x v="3062"/>
    <d v="2015-09-30T18:00:00"/>
    <n v="29.214212962964666"/>
    <b v="0"/>
    <n v="67"/>
    <n v="66.84"/>
    <n v="99.761194029850742"/>
    <b v="0"/>
    <s v="theater/spaces"/>
    <x v="1"/>
    <x v="38"/>
  </r>
  <r>
    <n v="3063"/>
    <s v="Spec Haus"/>
    <s v="Members of the local Miami music scene are putting together a venue/creative space in Kendall!"/>
    <n v="3000"/>
    <x v="2038"/>
    <x v="2"/>
    <x v="0"/>
    <x v="0"/>
    <n v="1477174138"/>
    <n v="1474150138"/>
    <x v="3063"/>
    <d v="2016-10-22T22:08:58"/>
    <n v="35"/>
    <b v="0"/>
    <n v="23"/>
    <n v="19.566666666666666"/>
    <n v="25.521739130434781"/>
    <b v="0"/>
    <s v="theater/spaces"/>
    <x v="1"/>
    <x v="38"/>
  </r>
  <r>
    <n v="3064"/>
    <s v="Kickstart the Crossroads Community"/>
    <s v="An epicenter for connection, creation and expression of the community."/>
    <n v="75000"/>
    <x v="2039"/>
    <x v="2"/>
    <x v="0"/>
    <x v="0"/>
    <n v="1448175540"/>
    <n v="1445483246"/>
    <x v="3064"/>
    <d v="2015-11-22T06:59:00"/>
    <n v="31.160810185188893"/>
    <b v="0"/>
    <n v="72"/>
    <n v="11.294666666666666"/>
    <n v="117.65277777777777"/>
    <b v="0"/>
    <s v="theater/spaces"/>
    <x v="1"/>
    <x v="38"/>
  </r>
  <r>
    <n v="3065"/>
    <s v="The Castle Project"/>
    <s v="A castle themed events center with large and small spaces to support a variety of arts i.e. performing, visual, music, theater, dance"/>
    <n v="25000"/>
    <x v="115"/>
    <x v="2"/>
    <x v="0"/>
    <x v="0"/>
    <n v="1406683172"/>
    <n v="1404523172"/>
    <x v="3065"/>
    <d v="2014-07-30T01:19:32"/>
    <n v="25"/>
    <b v="0"/>
    <n v="2"/>
    <n v="0.04"/>
    <n v="5"/>
    <b v="0"/>
    <s v="theater/spaces"/>
    <x v="1"/>
    <x v="38"/>
  </r>
  <r>
    <n v="3066"/>
    <s v="Gold Coast Wake Park"/>
    <s v="Our mission is to offer an innovative family watersports attraction that is fun, safe, economical and a leader in its field."/>
    <n v="350000"/>
    <x v="2040"/>
    <x v="2"/>
    <x v="2"/>
    <x v="2"/>
    <n v="1468128537"/>
    <n v="1465536537"/>
    <x v="3066"/>
    <d v="2016-07-10T05:28:57"/>
    <n v="30"/>
    <b v="0"/>
    <n v="15"/>
    <n v="11.985714285714286"/>
    <n v="2796.6666666666665"/>
    <b v="0"/>
    <s v="theater/spaces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x v="148"/>
    <x v="2"/>
    <x v="4"/>
    <x v="4"/>
    <n v="1441837879"/>
    <n v="1439245879"/>
    <x v="3067"/>
    <d v="2015-09-09T22:31:19"/>
    <n v="30"/>
    <b v="0"/>
    <n v="1"/>
    <n v="2.5"/>
    <n v="200"/>
    <b v="0"/>
    <s v="theater/spaces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x v="442"/>
    <x v="2"/>
    <x v="0"/>
    <x v="0"/>
    <n v="1445013352"/>
    <n v="1442421352"/>
    <x v="3068"/>
    <d v="2015-10-16T16:35:52"/>
    <n v="30"/>
    <b v="0"/>
    <n v="2"/>
    <n v="6.9999999999999993E-2"/>
    <n v="87.5"/>
    <b v="0"/>
    <s v="theater/spaces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x v="385"/>
    <x v="2"/>
    <x v="0"/>
    <x v="0"/>
    <n v="1418587234"/>
    <n v="1415995234"/>
    <x v="3069"/>
    <d v="2014-12-14T20:00:34"/>
    <n v="30"/>
    <b v="0"/>
    <n v="7"/>
    <n v="14.099999999999998"/>
    <n v="20.142857142857142"/>
    <b v="0"/>
    <s v="theater/spaces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x v="2041"/>
    <x v="2"/>
    <x v="1"/>
    <x v="1"/>
    <n v="1481132169"/>
    <n v="1479317769"/>
    <x v="3070"/>
    <d v="2016-12-07T17:36:09"/>
    <n v="21"/>
    <b v="0"/>
    <n v="16"/>
    <n v="3.34"/>
    <n v="20.875"/>
    <b v="0"/>
    <s v="theater/spaces"/>
    <x v="1"/>
    <x v="38"/>
  </r>
  <r>
    <n v="3071"/>
    <s v="The Echo Theatre 2015"/>
    <s v="Anyone can create. They just need a place and an opportunity. The Echo Theatre (Provo) provides that opportunity."/>
    <n v="12000"/>
    <x v="2042"/>
    <x v="2"/>
    <x v="0"/>
    <x v="0"/>
    <n v="1429595940"/>
    <n v="1428082481"/>
    <x v="3071"/>
    <d v="2015-04-21T05:59:00"/>
    <n v="17.516886574070668"/>
    <b v="0"/>
    <n v="117"/>
    <n v="59.774999999999999"/>
    <n v="61.307692307692307"/>
    <b v="0"/>
    <s v="theater/spaces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x v="369"/>
    <x v="2"/>
    <x v="0"/>
    <x v="0"/>
    <n v="1477791960"/>
    <n v="1476549262"/>
    <x v="3072"/>
    <d v="2016-10-30T01:46:00"/>
    <n v="14.383078703707724"/>
    <b v="0"/>
    <n v="2"/>
    <n v="1.6666666666666666E-2"/>
    <n v="1"/>
    <b v="0"/>
    <s v="theater/spaces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x v="2043"/>
    <x v="2"/>
    <x v="0"/>
    <x v="0"/>
    <n v="1434309540"/>
    <n v="1429287900"/>
    <x v="3073"/>
    <d v="2015-06-14T19:19:00"/>
    <n v="58.120833333334303"/>
    <b v="0"/>
    <n v="7"/>
    <n v="2.3035714285714284E-2"/>
    <n v="92.142857142857139"/>
    <b v="0"/>
    <s v="theater/spaces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x v="1178"/>
    <x v="2"/>
    <x v="6"/>
    <x v="3"/>
    <n v="1457617359"/>
    <n v="1455025359"/>
    <x v="3074"/>
    <d v="2016-03-10T13:42:39"/>
    <n v="30"/>
    <b v="0"/>
    <n v="3"/>
    <n v="8.8000000000000009E-2"/>
    <n v="7.333333333333333"/>
    <b v="0"/>
    <s v="theater/spaces"/>
    <x v="1"/>
    <x v="38"/>
  </r>
  <r>
    <n v="3075"/>
    <s v="The Little MAGIC Theatre"/>
    <s v="Magic Morgan &amp; Liliana are raising funds to expand their famed traveling magic show to a theater of magic."/>
    <n v="15000"/>
    <x v="2044"/>
    <x v="2"/>
    <x v="0"/>
    <x v="0"/>
    <n v="1471573640"/>
    <n v="1467253640"/>
    <x v="3075"/>
    <d v="2016-08-19T02:27:20"/>
    <n v="50"/>
    <b v="0"/>
    <n v="20"/>
    <n v="8.64"/>
    <n v="64.8"/>
    <b v="0"/>
    <s v="theater/spaces"/>
    <x v="1"/>
    <x v="38"/>
  </r>
  <r>
    <n v="3076"/>
    <s v="10,000 Hours"/>
    <s v="Helping female comedians get in their 10,000 Hours of practice!"/>
    <n v="10000"/>
    <x v="84"/>
    <x v="2"/>
    <x v="0"/>
    <x v="0"/>
    <n v="1444405123"/>
    <n v="1439221123"/>
    <x v="3076"/>
    <d v="2015-10-09T15:38:43"/>
    <n v="60"/>
    <b v="0"/>
    <n v="50"/>
    <n v="15.06"/>
    <n v="30.12"/>
    <b v="0"/>
    <s v="theater/spaces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x v="522"/>
    <x v="2"/>
    <x v="5"/>
    <x v="5"/>
    <n v="1488495478"/>
    <n v="1485903478"/>
    <x v="3077"/>
    <d v="2017-03-02T22:57:58"/>
    <n v="30"/>
    <b v="0"/>
    <n v="2"/>
    <n v="0.47727272727272729"/>
    <n v="52.5"/>
    <b v="0"/>
    <s v="theater/spaces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x v="1840"/>
    <x v="2"/>
    <x v="0"/>
    <x v="0"/>
    <n v="1424920795"/>
    <n v="1422328795"/>
    <x v="3078"/>
    <d v="2015-02-26T03:19:55"/>
    <n v="30"/>
    <b v="0"/>
    <n v="3"/>
    <n v="0.11833333333333333"/>
    <n v="23.666666666666668"/>
    <b v="0"/>
    <s v="theater/spaces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x v="2045"/>
    <x v="2"/>
    <x v="0"/>
    <x v="0"/>
    <n v="1427040435"/>
    <n v="1424452035"/>
    <x v="3079"/>
    <d v="2015-03-22T16:07:15"/>
    <n v="29.958333333328483"/>
    <b v="0"/>
    <n v="27"/>
    <n v="0.8417399858735245"/>
    <n v="415.77777777777777"/>
    <b v="0"/>
    <s v="theater/spaces"/>
    <x v="1"/>
    <x v="38"/>
  </r>
  <r>
    <n v="3080"/>
    <s v="Global Community Theater One."/>
    <s v="Sustainable, fire-proof, carbon-negative, and all-season recreation of the Globe Theater made famous by Shakespeare, with gardens."/>
    <n v="2000000"/>
    <x v="308"/>
    <x v="2"/>
    <x v="0"/>
    <x v="0"/>
    <n v="1419644444"/>
    <n v="1414456844"/>
    <x v="3080"/>
    <d v="2014-12-27T01:40:44"/>
    <n v="60.041666666664241"/>
    <b v="0"/>
    <n v="7"/>
    <n v="1.8799999999999997E-2"/>
    <n v="53.714285714285715"/>
    <b v="0"/>
    <s v="theater/spaces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x v="2046"/>
    <x v="2"/>
    <x v="0"/>
    <x v="0"/>
    <n v="1442722891"/>
    <n v="1440130891"/>
    <x v="3081"/>
    <d v="2015-09-20T04:21:31"/>
    <n v="30"/>
    <b v="0"/>
    <n v="5"/>
    <n v="0.21029999999999999"/>
    <n v="420.6"/>
    <b v="0"/>
    <s v="theater/spaces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x v="117"/>
    <x v="2"/>
    <x v="0"/>
    <x v="0"/>
    <n v="1447628946"/>
    <n v="1445033346"/>
    <x v="3082"/>
    <d v="2015-11-15T23:09:06"/>
    <n v="30.041666666671517"/>
    <b v="0"/>
    <n v="0"/>
    <n v="0"/>
    <e v="#DIV/0!"/>
    <b v="0"/>
    <s v="theater/spaces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x v="443"/>
    <x v="2"/>
    <x v="0"/>
    <x v="0"/>
    <n v="1409547600"/>
    <n v="1406986278"/>
    <x v="3083"/>
    <d v="2014-09-01T05:00:00"/>
    <n v="29.644930555557949"/>
    <b v="0"/>
    <n v="3"/>
    <n v="0.27999999999999997"/>
    <n v="18.666666666666668"/>
    <b v="0"/>
    <s v="theater/spaces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x v="2047"/>
    <x v="2"/>
    <x v="0"/>
    <x v="0"/>
    <n v="1430851680"/>
    <n v="1428340931"/>
    <x v="3084"/>
    <d v="2015-05-05T18:48:00"/>
    <n v="29.059594907412247"/>
    <b v="0"/>
    <n v="6"/>
    <n v="11.57920670115792"/>
    <n v="78.333333333333329"/>
    <b v="0"/>
    <s v="theater/spaces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x v="904"/>
    <x v="2"/>
    <x v="0"/>
    <x v="0"/>
    <n v="1443561159"/>
    <n v="1440969159"/>
    <x v="3085"/>
    <d v="2015-09-29T21:12:39"/>
    <n v="30"/>
    <b v="0"/>
    <n v="9"/>
    <n v="2.44"/>
    <n v="67.777777777777771"/>
    <b v="0"/>
    <s v="theater/spaces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x v="155"/>
    <x v="2"/>
    <x v="13"/>
    <x v="3"/>
    <n v="1439827559"/>
    <n v="1434643559"/>
    <x v="3086"/>
    <d v="2015-08-17T16:05:59"/>
    <n v="60"/>
    <b v="0"/>
    <n v="3"/>
    <n v="0.25"/>
    <n v="16.666666666666668"/>
    <b v="0"/>
    <s v="theater/spaces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x v="366"/>
    <x v="2"/>
    <x v="0"/>
    <x v="0"/>
    <n v="1482294990"/>
    <n v="1477107390"/>
    <x v="3087"/>
    <d v="2016-12-21T04:36:30"/>
    <n v="60.041666666664241"/>
    <b v="0"/>
    <n v="2"/>
    <n v="0.625"/>
    <n v="62.5"/>
    <b v="0"/>
    <s v="theater/spaces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x v="691"/>
    <x v="2"/>
    <x v="0"/>
    <x v="0"/>
    <n v="1420724460"/>
    <n v="1418046247"/>
    <x v="3088"/>
    <d v="2015-01-08T13:41:00"/>
    <n v="30.997835648144246"/>
    <b v="0"/>
    <n v="3"/>
    <n v="0.19384615384615383"/>
    <n v="42"/>
    <b v="0"/>
    <s v="theater/spaces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x v="2048"/>
    <x v="2"/>
    <x v="0"/>
    <x v="0"/>
    <n v="1468029540"/>
    <n v="1465304483"/>
    <x v="3089"/>
    <d v="2016-07-09T01:59:00"/>
    <n v="31.540011574070377"/>
    <b v="0"/>
    <n v="45"/>
    <n v="23.416"/>
    <n v="130.0888888888889"/>
    <b v="0"/>
    <s v="theater/spaces"/>
    <x v="1"/>
    <x v="38"/>
  </r>
  <r>
    <n v="3090"/>
    <s v="Save the Stage"/>
    <s v="To create a space by restoring a historic church in Burlington, Ky where community theater, dance and music and art can be performed."/>
    <n v="225000"/>
    <x v="2049"/>
    <x v="2"/>
    <x v="0"/>
    <x v="0"/>
    <n v="1430505545"/>
    <n v="1425325145"/>
    <x v="3090"/>
    <d v="2015-05-01T18:39:05"/>
    <n v="59.958333333335759"/>
    <b v="0"/>
    <n v="9"/>
    <n v="5.0808888888888886"/>
    <n v="1270.2222222222222"/>
    <b v="0"/>
    <s v="theater/spaces"/>
    <x v="1"/>
    <x v="38"/>
  </r>
  <r>
    <n v="3091"/>
    <s v="Bustduck Theatre"/>
    <s v="Roanoke, Virginia's first long-form improv theatre company. Producing improv and scripted theatre, with a dynamic training program."/>
    <n v="5000"/>
    <x v="2050"/>
    <x v="2"/>
    <x v="0"/>
    <x v="0"/>
    <n v="1471214743"/>
    <n v="1468622743"/>
    <x v="3091"/>
    <d v="2016-08-14T22:45:43"/>
    <n v="30"/>
    <b v="0"/>
    <n v="9"/>
    <n v="15.920000000000002"/>
    <n v="88.444444444444443"/>
    <b v="0"/>
    <s v="theater/spaces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x v="2051"/>
    <x v="2"/>
    <x v="0"/>
    <x v="0"/>
    <n v="1444946400"/>
    <n v="1441723912"/>
    <x v="3092"/>
    <d v="2015-10-15T22:00:00"/>
    <n v="37.297314814815763"/>
    <b v="0"/>
    <n v="21"/>
    <n v="1.1831900000000002"/>
    <n v="56.342380952380957"/>
    <b v="0"/>
    <s v="theater/spaces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x v="2052"/>
    <x v="2"/>
    <x v="5"/>
    <x v="5"/>
    <n v="1401595140"/>
    <n v="1398980941"/>
    <x v="3093"/>
    <d v="2014-06-01T03:59:00"/>
    <n v="30.256932870375749"/>
    <b v="0"/>
    <n v="17"/>
    <n v="22.75"/>
    <n v="53.529411764705884"/>
    <b v="0"/>
    <s v="theater/spaces"/>
    <x v="1"/>
    <x v="38"/>
  </r>
  <r>
    <n v="3094"/>
    <s v="Nothing Up My Sleeves Tour: Summer 2016"/>
    <s v="This is a Kickstarter to help with the start up costs for Illusionist, Chris Lengyel's Summer 2016 Tour!"/>
    <n v="100000"/>
    <x v="379"/>
    <x v="2"/>
    <x v="0"/>
    <x v="0"/>
    <n v="1442775956"/>
    <n v="1437591956"/>
    <x v="3094"/>
    <d v="2015-09-20T19:05:56"/>
    <n v="60"/>
    <b v="0"/>
    <n v="1"/>
    <n v="2.5000000000000001E-2"/>
    <n v="25"/>
    <b v="0"/>
    <s v="theater/spaces"/>
    <x v="1"/>
    <x v="38"/>
  </r>
  <r>
    <n v="3095"/>
    <s v="The Old Howard Theatre Company"/>
    <s v="We are a small theatre company looking to provide world class theatre to the working class in the Greater New York area."/>
    <n v="14920"/>
    <x v="155"/>
    <x v="2"/>
    <x v="0"/>
    <x v="0"/>
    <n v="1470011780"/>
    <n v="1464827780"/>
    <x v="3095"/>
    <d v="2016-08-01T00:36:20"/>
    <n v="60"/>
    <b v="0"/>
    <n v="1"/>
    <n v="0.33512064343163539"/>
    <n v="50"/>
    <b v="0"/>
    <s v="theater/spaces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x v="1955"/>
    <x v="2"/>
    <x v="0"/>
    <x v="0"/>
    <n v="1432151326"/>
    <n v="1429559326"/>
    <x v="3096"/>
    <d v="2015-05-20T19:48:46"/>
    <n v="30"/>
    <b v="0"/>
    <n v="14"/>
    <n v="3.9750000000000001"/>
    <n v="56.785714285714285"/>
    <b v="0"/>
    <s v="theater/spaces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x v="2053"/>
    <x v="2"/>
    <x v="1"/>
    <x v="1"/>
    <n v="1475848800"/>
    <n v="1474027501"/>
    <x v="3097"/>
    <d v="2016-10-07T14:00:00"/>
    <n v="21.079849537032715"/>
    <b v="0"/>
    <n v="42"/>
    <n v="17.150000000000002"/>
    <n v="40.833333333333336"/>
    <b v="0"/>
    <s v="theater/spaces"/>
    <x v="1"/>
    <x v="38"/>
  </r>
  <r>
    <n v="3098"/>
    <s v="The Enchanted Cottage"/>
    <s v="A magical space, full of fairytale favorites, designed to make each individual have a unique experience; children's dreams made real."/>
    <n v="48725"/>
    <x v="2054"/>
    <x v="2"/>
    <x v="0"/>
    <x v="0"/>
    <n v="1454890620"/>
    <n v="1450724449"/>
    <x v="3098"/>
    <d v="2016-02-08T00:17:00"/>
    <n v="48.219571759254904"/>
    <b v="0"/>
    <n v="27"/>
    <n v="3.6080041046690612"/>
    <n v="65.111111111111114"/>
    <b v="0"/>
    <s v="theater/spaces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x v="2055"/>
    <x v="2"/>
    <x v="0"/>
    <x v="0"/>
    <n v="1455251591"/>
    <n v="1452659591"/>
    <x v="3099"/>
    <d v="2016-02-12T04:33:11"/>
    <n v="30"/>
    <b v="0"/>
    <n v="5"/>
    <n v="13.900000000000002"/>
    <n v="55.6"/>
    <b v="0"/>
    <s v="theater/spaces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x v="2056"/>
    <x v="2"/>
    <x v="0"/>
    <x v="0"/>
    <n v="1413816975"/>
    <n v="1411224975"/>
    <x v="3100"/>
    <d v="2014-10-20T14:56:15"/>
    <n v="30"/>
    <b v="0"/>
    <n v="13"/>
    <n v="15.225"/>
    <n v="140.53846153846155"/>
    <b v="0"/>
    <s v="theater/spaces"/>
    <x v="1"/>
    <x v="38"/>
  </r>
  <r>
    <n v="3101"/>
    <s v="Mots Ã‰crits"/>
    <s v="LabellisÃ© 14-18, Mots Ã‰crits est un projet itinÃ©rant de lectures Ã  voix haute par des amateurs, mises en espace par une comÃ©dienne."/>
    <n v="2500"/>
    <x v="452"/>
    <x v="2"/>
    <x v="6"/>
    <x v="3"/>
    <n v="1437033360"/>
    <n v="1434445937"/>
    <x v="3101"/>
    <d v="2015-07-16T07:56:00"/>
    <n v="29.947025462963211"/>
    <b v="0"/>
    <n v="12"/>
    <n v="12"/>
    <n v="25"/>
    <b v="0"/>
    <s v="theater/spaces"/>
    <x v="1"/>
    <x v="38"/>
  </r>
  <r>
    <n v="3102"/>
    <s v="Theatre Bath Bus"/>
    <s v="Imagine being able to take a performance anywhere! Meet the Theatre Bath Bus - a magical performance space where anything is possible."/>
    <n v="16000"/>
    <x v="2057"/>
    <x v="2"/>
    <x v="1"/>
    <x v="1"/>
    <n v="1471939818"/>
    <n v="1467619818"/>
    <x v="3102"/>
    <d v="2016-08-23T08:10:18"/>
    <n v="50"/>
    <b v="0"/>
    <n v="90"/>
    <n v="39.112499999999997"/>
    <n v="69.533333333333331"/>
    <b v="0"/>
    <s v="theater/spaces"/>
    <x v="1"/>
    <x v="38"/>
  </r>
  <r>
    <n v="3103"/>
    <s v="Professional Venue for local artists!!"/>
    <s v="Creating a place for local artists to perform, at substantially less cost for them"/>
    <n v="4100"/>
    <x v="143"/>
    <x v="2"/>
    <x v="0"/>
    <x v="0"/>
    <n v="1434080706"/>
    <n v="1428896706"/>
    <x v="3103"/>
    <d v="2015-06-12T03:45:06"/>
    <n v="60"/>
    <b v="0"/>
    <n v="2"/>
    <n v="0.26829268292682928"/>
    <n v="5.5"/>
    <b v="0"/>
    <s v="theater/spaces"/>
    <x v="1"/>
    <x v="38"/>
  </r>
  <r>
    <n v="3104"/>
    <s v="CQ EAP Performing Arts 'THE LOFT'"/>
    <s v="The Loft is CQEAP's latest studio. Located in Rockhampton's CBD we'll be running performing arts workshops for 5yrs to adults."/>
    <n v="4000"/>
    <x v="1699"/>
    <x v="2"/>
    <x v="2"/>
    <x v="2"/>
    <n v="1422928800"/>
    <n v="1420235311"/>
    <x v="3104"/>
    <d v="2015-02-03T02:00:00"/>
    <n v="31.174641203702777"/>
    <b v="0"/>
    <n v="5"/>
    <n v="29.625"/>
    <n v="237"/>
    <b v="0"/>
    <s v="theater/spaces"/>
    <x v="1"/>
    <x v="38"/>
  </r>
  <r>
    <n v="3105"/>
    <s v="Paddock School Theater Improvement"/>
    <s v="My hope is to raise $5845 and replace old stained and mismatched border curtains, cyclorama curtain, and backdrop."/>
    <n v="5845"/>
    <x v="2058"/>
    <x v="2"/>
    <x v="0"/>
    <x v="0"/>
    <n v="1413694800"/>
    <n v="1408986916"/>
    <x v="3105"/>
    <d v="2014-10-19T05:00:00"/>
    <n v="54.48939814815094"/>
    <b v="0"/>
    <n v="31"/>
    <n v="42.360992301112063"/>
    <n v="79.870967741935488"/>
    <b v="0"/>
    <s v="theater/spaces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x v="781"/>
    <x v="2"/>
    <x v="1"/>
    <x v="1"/>
    <n v="1442440800"/>
    <n v="1440497876"/>
    <x v="3106"/>
    <d v="2015-09-16T22:00:00"/>
    <n v="22.487546296295477"/>
    <b v="0"/>
    <n v="4"/>
    <n v="4.1000000000000005"/>
    <n v="10.25"/>
    <b v="0"/>
    <s v="theater/spaces"/>
    <x v="1"/>
    <x v="38"/>
  </r>
  <r>
    <n v="3107"/>
    <s v="Creating Cabaret"/>
    <s v="When opportunity knocks, we answer!  Help expand the ravishingly talented troupe into a new and exciting market and venue!"/>
    <n v="40000"/>
    <x v="2059"/>
    <x v="2"/>
    <x v="0"/>
    <x v="0"/>
    <n v="1431372751"/>
    <n v="1430767951"/>
    <x v="3107"/>
    <d v="2015-05-11T19:32:31"/>
    <n v="7"/>
    <b v="0"/>
    <n v="29"/>
    <n v="19.762499999999999"/>
    <n v="272.58620689655174"/>
    <b v="0"/>
    <s v="theater/spaces"/>
    <x v="1"/>
    <x v="38"/>
  </r>
  <r>
    <n v="3108"/>
    <s v="Funding a home for our Children's Theater"/>
    <s v="We need a permanent home for the theater!"/>
    <n v="50000"/>
    <x v="375"/>
    <x v="2"/>
    <x v="0"/>
    <x v="0"/>
    <n v="1430234394"/>
    <n v="1425053994"/>
    <x v="3108"/>
    <d v="2015-04-28T15:19:54"/>
    <n v="59.958333333328483"/>
    <b v="0"/>
    <n v="2"/>
    <n v="5.1999999999999998E-2"/>
    <n v="13"/>
    <b v="0"/>
    <s v="theater/spaces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x v="2060"/>
    <x v="2"/>
    <x v="0"/>
    <x v="0"/>
    <n v="1409194810"/>
    <n v="1406170810"/>
    <x v="3109"/>
    <d v="2014-08-28T03:00:10"/>
    <n v="35"/>
    <b v="0"/>
    <n v="114"/>
    <n v="25.030188679245285"/>
    <n v="58.184210526315788"/>
    <b v="0"/>
    <s v="theater/spaces"/>
    <x v="1"/>
    <x v="38"/>
  </r>
  <r>
    <n v="3110"/>
    <s v="Hip Justice Catmunity Center"/>
    <s v="Cat People Unite! It's time we get a space of our own to relax, socialize and learn! Join the Catmunity!"/>
    <n v="25000"/>
    <x v="115"/>
    <x v="2"/>
    <x v="0"/>
    <x v="0"/>
    <n v="1487465119"/>
    <n v="1484009119"/>
    <x v="3110"/>
    <d v="2017-02-19T00:45:19"/>
    <n v="40"/>
    <b v="0"/>
    <n v="1"/>
    <n v="0.04"/>
    <n v="10"/>
    <b v="0"/>
    <s v="theater/spaces"/>
    <x v="1"/>
    <x v="38"/>
  </r>
  <r>
    <n v="3111"/>
    <s v="All Puppet Players Need a Home"/>
    <s v="Help All Puppet Players perform it's 2015 season in a beautiful 200 seat theater for an entire year."/>
    <n v="20000"/>
    <x v="2061"/>
    <x v="2"/>
    <x v="0"/>
    <x v="0"/>
    <n v="1412432220"/>
    <n v="1409753820"/>
    <x v="3111"/>
    <d v="2014-10-04T14:17:00"/>
    <n v="31"/>
    <b v="0"/>
    <n v="76"/>
    <n v="26.640000000000004"/>
    <n v="70.10526315789474"/>
    <b v="0"/>
    <s v="theater/spaces"/>
    <x v="1"/>
    <x v="38"/>
  </r>
  <r>
    <n v="3112"/>
    <s v="Kids Zone start up"/>
    <s v="Children only have a short period of time to live care free, play hard, get dirty, I want to help every child in my Town play everyday."/>
    <n v="11000"/>
    <x v="2062"/>
    <x v="2"/>
    <x v="0"/>
    <x v="0"/>
    <n v="1477968934"/>
    <n v="1472784934"/>
    <x v="3112"/>
    <d v="2016-11-01T02:55:34"/>
    <n v="60"/>
    <b v="0"/>
    <n v="9"/>
    <n v="4.7363636363636363"/>
    <n v="57.888888888888886"/>
    <b v="0"/>
    <s v="theater/spaces"/>
    <x v="1"/>
    <x v="38"/>
  </r>
  <r>
    <n v="3113"/>
    <s v="The Shamrock Drafthouse Theater"/>
    <s v="An arts and craft beer theater showcasing local talent, locally crafted beer and providing performance and rehearsal space."/>
    <n v="109225"/>
    <x v="673"/>
    <x v="2"/>
    <x v="0"/>
    <x v="0"/>
    <n v="1429291982"/>
    <n v="1426699982"/>
    <x v="3113"/>
    <d v="2015-04-17T17:33:02"/>
    <n v="30"/>
    <b v="0"/>
    <n v="37"/>
    <n v="4.2435339894712749"/>
    <n v="125.27027027027027"/>
    <b v="0"/>
    <s v="theater/spaces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x v="117"/>
    <x v="2"/>
    <x v="0"/>
    <x v="0"/>
    <n v="1411312250"/>
    <n v="1406128250"/>
    <x v="3114"/>
    <d v="2014-09-21T15:10:50"/>
    <n v="60"/>
    <b v="0"/>
    <n v="0"/>
    <n v="0"/>
    <e v="#DIV/0!"/>
    <b v="0"/>
    <s v="theater/spaces"/>
    <x v="1"/>
    <x v="38"/>
  </r>
  <r>
    <n v="3115"/>
    <s v="spoken word pop-up:"/>
    <s v="We are creating a mobile community devoted to the spreading and sharing of spoken word and other kinds of storytelling."/>
    <n v="10000"/>
    <x v="452"/>
    <x v="2"/>
    <x v="11"/>
    <x v="9"/>
    <n v="1465123427"/>
    <n v="1462531427"/>
    <x v="3115"/>
    <d v="2016-06-05T10:43:47"/>
    <n v="30"/>
    <b v="0"/>
    <n v="1"/>
    <n v="3"/>
    <n v="300"/>
    <b v="0"/>
    <s v="theater/spaces"/>
    <x v="1"/>
    <x v="38"/>
  </r>
  <r>
    <n v="3116"/>
    <s v="CoreCon Asylum"/>
    <s v="Creating a consuite for CoreCon. A focus on the insanity of asylums and early medical practices from history."/>
    <n v="750"/>
    <x v="357"/>
    <x v="2"/>
    <x v="0"/>
    <x v="0"/>
    <n v="1427890925"/>
    <n v="1426681325"/>
    <x v="3116"/>
    <d v="2015-04-01T12:22:05"/>
    <n v="14"/>
    <b v="0"/>
    <n v="10"/>
    <n v="57.333333333333336"/>
    <n v="43"/>
    <b v="0"/>
    <s v="theater/spaces"/>
    <x v="1"/>
    <x v="38"/>
  </r>
  <r>
    <n v="3117"/>
    <s v="Cowes and The Sea"/>
    <s v="Performing Arts workshops, for young people aged 5 -16, exploring how the sea has shaped Cowes as a settlement."/>
    <n v="1000"/>
    <x v="116"/>
    <x v="2"/>
    <x v="1"/>
    <x v="1"/>
    <n v="1464354720"/>
    <n v="1463648360"/>
    <x v="3117"/>
    <d v="2016-05-27T13:12:00"/>
    <n v="8.1754629629722331"/>
    <b v="0"/>
    <n v="1"/>
    <n v="0.1"/>
    <n v="1"/>
    <b v="0"/>
    <s v="theater/spaces"/>
    <x v="1"/>
    <x v="38"/>
  </r>
  <r>
    <n v="3118"/>
    <s v="Garden Eden, theatre, meeting, culture, music, art"/>
    <s v="a magical place for all kind of people, like a fairytaile in all colours"/>
    <n v="500000"/>
    <x v="551"/>
    <x v="2"/>
    <x v="11"/>
    <x v="9"/>
    <n v="1467473723"/>
    <n v="1465832123"/>
    <x v="3118"/>
    <d v="2016-07-02T15:35:23"/>
    <n v="19"/>
    <b v="0"/>
    <n v="2"/>
    <n v="0.31"/>
    <n v="775"/>
    <b v="0"/>
    <s v="theater/spaces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x v="139"/>
    <x v="2"/>
    <x v="0"/>
    <x v="0"/>
    <n v="1427414732"/>
    <n v="1424826332"/>
    <x v="3119"/>
    <d v="2015-03-27T00:05:32"/>
    <n v="29.958333333328483"/>
    <b v="0"/>
    <n v="1"/>
    <n v="0.05"/>
    <n v="5"/>
    <b v="0"/>
    <s v="theater/spaces"/>
    <x v="1"/>
    <x v="38"/>
  </r>
  <r>
    <n v="3120"/>
    <s v="Subtropisch zwemparadijs Tropicana"/>
    <s v="Wij willen Tropicana het subtropisch zwemparadijs van Rotterdam op een nieuwe locatie gaan bouwen."/>
    <n v="1300000"/>
    <x v="1491"/>
    <x v="2"/>
    <x v="9"/>
    <x v="3"/>
    <n v="1462484196"/>
    <n v="1457303796"/>
    <x v="3120"/>
    <d v="2016-05-05T21:36:36"/>
    <n v="59.958333333335759"/>
    <b v="0"/>
    <n v="10"/>
    <n v="9.8461538461538465E-3"/>
    <n v="12.8"/>
    <b v="0"/>
    <s v="theater/spaces"/>
    <x v="1"/>
    <x v="38"/>
  </r>
  <r>
    <n v="3121"/>
    <s v="Ant Farm Theatre Project (Canceled)"/>
    <s v="I going to build a theatre for a local ant farm so that Ants can put on their theatre productions."/>
    <n v="1500"/>
    <x v="115"/>
    <x v="1"/>
    <x v="5"/>
    <x v="5"/>
    <n v="1411748335"/>
    <n v="1406564335"/>
    <x v="3121"/>
    <d v="2014-09-26T16:18:55"/>
    <n v="60"/>
    <b v="0"/>
    <n v="1"/>
    <n v="0.66666666666666674"/>
    <n v="10"/>
    <b v="0"/>
    <s v="theater/spaces"/>
    <x v="1"/>
    <x v="38"/>
  </r>
  <r>
    <n v="3122"/>
    <s v="be back soon (Canceled)"/>
    <s v="cancelled until further notice"/>
    <n v="199"/>
    <x v="851"/>
    <x v="1"/>
    <x v="0"/>
    <x v="0"/>
    <n v="1478733732"/>
    <n v="1478298132"/>
    <x v="3122"/>
    <d v="2016-11-09T23:22:12"/>
    <n v="5.0416666666715173"/>
    <b v="0"/>
    <n v="2"/>
    <n v="58.291457286432156"/>
    <n v="58"/>
    <b v="0"/>
    <s v="theater/spaces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x v="2063"/>
    <x v="1"/>
    <x v="0"/>
    <x v="0"/>
    <n v="1468108198"/>
    <n v="1465516198"/>
    <x v="3123"/>
    <d v="2016-07-09T23:49:58"/>
    <n v="30"/>
    <b v="0"/>
    <n v="348"/>
    <n v="68.153599999999997"/>
    <n v="244.80459770114942"/>
    <b v="0"/>
    <s v="theater/spaces"/>
    <x v="1"/>
    <x v="38"/>
  </r>
  <r>
    <n v="3124"/>
    <s v="Theater &amp; Arts &amp; Day Care (Canceled)"/>
    <s v="A place where kids/ teens' dreams come true, and one finds there home without sparkly red shoes!"/>
    <n v="800000"/>
    <x v="375"/>
    <x v="1"/>
    <x v="0"/>
    <x v="0"/>
    <n v="1422902601"/>
    <n v="1417718601"/>
    <x v="3124"/>
    <d v="2015-02-02T18:43:21"/>
    <n v="60"/>
    <b v="0"/>
    <n v="4"/>
    <n v="3.2499999999999999E-3"/>
    <n v="6.5"/>
    <b v="0"/>
    <s v="theater/spaces"/>
    <x v="1"/>
    <x v="38"/>
  </r>
  <r>
    <n v="3125"/>
    <s v="N/A (Canceled)"/>
    <s v="N/A"/>
    <n v="1500000"/>
    <x v="117"/>
    <x v="1"/>
    <x v="0"/>
    <x v="0"/>
    <n v="1452142672"/>
    <n v="1449550672"/>
    <x v="3125"/>
    <d v="2016-01-07T04:57:52"/>
    <n v="30"/>
    <b v="0"/>
    <n v="0"/>
    <n v="0"/>
    <e v="#DIV/0!"/>
    <b v="0"/>
    <s v="theater/spaces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x v="578"/>
    <x v="1"/>
    <x v="0"/>
    <x v="0"/>
    <n v="1459121162"/>
    <n v="1456532762"/>
    <x v="3126"/>
    <d v="2016-03-27T23:26:02"/>
    <n v="29.958333333328483"/>
    <b v="0"/>
    <n v="17"/>
    <n v="4.16"/>
    <n v="61.176470588235297"/>
    <b v="0"/>
    <s v="theater/spaces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x v="117"/>
    <x v="1"/>
    <x v="0"/>
    <x v="0"/>
    <n v="1425242029"/>
    <n v="1422650029"/>
    <x v="3127"/>
    <d v="2015-03-01T20:33:49"/>
    <n v="30"/>
    <b v="0"/>
    <n v="0"/>
    <n v="0"/>
    <e v="#DIV/0!"/>
    <b v="0"/>
    <s v="theater/spaces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x v="2064"/>
    <x v="3"/>
    <x v="0"/>
    <x v="0"/>
    <n v="1489690141"/>
    <n v="1487101741"/>
    <x v="3128"/>
    <d v="2017-03-16T18:49:01"/>
    <n v="29.958333333343035"/>
    <b v="0"/>
    <n v="117"/>
    <n v="108.60666666666667"/>
    <n v="139.23931623931625"/>
    <b v="0"/>
    <s v="theater/plays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x v="115"/>
    <x v="3"/>
    <x v="0"/>
    <x v="0"/>
    <n v="1492542819"/>
    <n v="1489090419"/>
    <x v="3129"/>
    <d v="2017-04-18T19:13:39"/>
    <n v="39.958333333335759"/>
    <b v="0"/>
    <n v="1"/>
    <n v="0.8"/>
    <n v="10"/>
    <b v="0"/>
    <s v="theater/plays"/>
    <x v="1"/>
    <x v="6"/>
  </r>
  <r>
    <n v="3130"/>
    <s v="MEDEA | A New Vision"/>
    <s v="A shockingly relevant modern take on a 2,000-year-old tragedy that confronts current gender politics."/>
    <n v="10000"/>
    <x v="672"/>
    <x v="3"/>
    <x v="0"/>
    <x v="0"/>
    <n v="1492145940"/>
    <n v="1489504916"/>
    <x v="3130"/>
    <d v="2017-04-14T04:59:00"/>
    <n v="30.567407407412247"/>
    <b v="0"/>
    <n v="4"/>
    <n v="3.75"/>
    <n v="93.75"/>
    <b v="0"/>
    <s v="theater/plays"/>
    <x v="1"/>
    <x v="6"/>
  </r>
  <r>
    <n v="3131"/>
    <s v="SNAKE EYES"/>
    <s v="A Staged Reading of &quot;Snake Eyes,&quot; a new play by Alex Rafala"/>
    <n v="4100"/>
    <x v="2043"/>
    <x v="3"/>
    <x v="0"/>
    <x v="0"/>
    <n v="1491656045"/>
    <n v="1489067645"/>
    <x v="3131"/>
    <d v="2017-04-08T12:54:05"/>
    <n v="29.958333333328483"/>
    <b v="0"/>
    <n v="12"/>
    <n v="15.731707317073171"/>
    <n v="53.75"/>
    <b v="0"/>
    <s v="theater/plays"/>
    <x v="1"/>
    <x v="6"/>
  </r>
  <r>
    <n v="3132"/>
    <s v="A Bite of a Snake Play"/>
    <s v="Smells Like Money, Drips Like Honey, Taste Like Mocha, Better Run AWAY"/>
    <n v="30000"/>
    <x v="115"/>
    <x v="3"/>
    <x v="0"/>
    <x v="0"/>
    <n v="1492759460"/>
    <n v="1487579060"/>
    <x v="3132"/>
    <d v="2017-04-21T07:24:20"/>
    <n v="59.958333333328483"/>
    <b v="0"/>
    <n v="1"/>
    <n v="3.3333333333333333E-2"/>
    <n v="10"/>
    <b v="0"/>
    <s v="theater/plays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x v="2065"/>
    <x v="3"/>
    <x v="1"/>
    <x v="1"/>
    <n v="1490358834"/>
    <n v="1487770434"/>
    <x v="3133"/>
    <d v="2017-03-24T12:33:54"/>
    <n v="29.958333333335759"/>
    <b v="0"/>
    <n v="16"/>
    <n v="108"/>
    <n v="33.75"/>
    <b v="0"/>
    <s v="theater/plays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x v="1175"/>
    <x v="3"/>
    <x v="1"/>
    <x v="1"/>
    <n v="1490631419"/>
    <n v="1488820619"/>
    <x v="3134"/>
    <d v="2017-03-27T16:16:59"/>
    <n v="20.958333333335759"/>
    <b v="0"/>
    <n v="12"/>
    <n v="22.5"/>
    <n v="18.75"/>
    <b v="0"/>
    <s v="theater/plays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x v="2066"/>
    <x v="3"/>
    <x v="0"/>
    <x v="0"/>
    <n v="1491277121"/>
    <n v="1489376321"/>
    <x v="3135"/>
    <d v="2017-04-04T03:38:41"/>
    <n v="22"/>
    <b v="0"/>
    <n v="7"/>
    <n v="20.849420849420849"/>
    <n v="23.142857142857142"/>
    <b v="0"/>
    <s v="theater/plays"/>
    <x v="1"/>
    <x v="6"/>
  </r>
  <r>
    <n v="3136"/>
    <s v="Heroines"/>
    <s v="Help emberfly theatre put on their first production Heroines and pay our actors and creative team! Follow us @emberflytheatre"/>
    <n v="500"/>
    <x v="2067"/>
    <x v="3"/>
    <x v="1"/>
    <x v="1"/>
    <n v="1491001140"/>
    <n v="1487847954"/>
    <x v="3136"/>
    <d v="2017-03-31T22:59:00"/>
    <n v="36.495208333333721"/>
    <b v="0"/>
    <n v="22"/>
    <n v="127.8"/>
    <n v="29.045454545454547"/>
    <b v="0"/>
    <s v="theater/plays"/>
    <x v="1"/>
    <x v="6"/>
  </r>
  <r>
    <n v="3137"/>
    <s v="Richard III - Presented by REBATEnsemble/Theatre Off Jackson"/>
    <s v="Set in 1930s Chinatown, evocative of old world South Jackson Street during the Jazz era."/>
    <n v="1500"/>
    <x v="155"/>
    <x v="3"/>
    <x v="0"/>
    <x v="0"/>
    <n v="1493838720"/>
    <n v="1489439669"/>
    <x v="3137"/>
    <d v="2017-05-03T19:12:00"/>
    <n v="50.914942129631527"/>
    <b v="0"/>
    <n v="1"/>
    <n v="3.3333333333333335"/>
    <n v="50"/>
    <b v="0"/>
    <s v="theater/plays"/>
    <x v="1"/>
    <x v="6"/>
  </r>
  <r>
    <n v="3138"/>
    <s v="Our Country's Good"/>
    <s v="A UWE Drama Society adaptation of Timberlake Wertenbaker's play. Funding needed for costumes/props to make the show a success. Thanks."/>
    <n v="200"/>
    <x v="117"/>
    <x v="3"/>
    <x v="1"/>
    <x v="1"/>
    <n v="1491233407"/>
    <n v="1489591807"/>
    <x v="3138"/>
    <d v="2017-04-03T15:30:07"/>
    <n v="19"/>
    <b v="0"/>
    <n v="0"/>
    <n v="0"/>
    <e v="#DIV/0!"/>
    <b v="0"/>
    <s v="theater/plays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x v="651"/>
    <x v="3"/>
    <x v="14"/>
    <x v="10"/>
    <n v="1490416380"/>
    <n v="1487485760"/>
    <x v="3139"/>
    <d v="2017-03-25T04:33:00"/>
    <n v="33.919212962959136"/>
    <b v="0"/>
    <n v="6"/>
    <n v="5.4"/>
    <n v="450"/>
    <b v="0"/>
    <s v="theater/plays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x v="2068"/>
    <x v="3"/>
    <x v="6"/>
    <x v="3"/>
    <n v="1491581703"/>
    <n v="1488993303"/>
    <x v="3140"/>
    <d v="2017-04-07T16:15:03"/>
    <n v="29.958333333328483"/>
    <b v="0"/>
    <n v="4"/>
    <n v="0.96"/>
    <n v="24"/>
    <b v="0"/>
    <s v="theater/plays"/>
    <x v="1"/>
    <x v="6"/>
  </r>
  <r>
    <n v="3141"/>
    <s v="GUTS: Black Comedy"/>
    <s v="We are a theatre society from the Groningen University in the Netherlands. _x000a_We would be more than happy for some help funding the play."/>
    <n v="500"/>
    <x v="2069"/>
    <x v="3"/>
    <x v="9"/>
    <x v="3"/>
    <n v="1492372800"/>
    <n v="1488823488"/>
    <x v="3141"/>
    <d v="2017-04-16T20:00:00"/>
    <n v="41.07999999999447"/>
    <b v="0"/>
    <n v="8"/>
    <n v="51.6"/>
    <n v="32.25"/>
    <b v="0"/>
    <s v="theater/plays"/>
    <x v="1"/>
    <x v="6"/>
  </r>
  <r>
    <n v="3142"/>
    <s v="The Pendulum Swings UK Theatre Tour/EdFringe"/>
    <s v="Our aim is to deliver a powerful piece of theatre to audiences across the UK, including Edinburgh Fringe (2017)."/>
    <n v="2750"/>
    <x v="372"/>
    <x v="3"/>
    <x v="1"/>
    <x v="1"/>
    <n v="1489922339"/>
    <n v="1487333939"/>
    <x v="3142"/>
    <d v="2017-03-19T11:18:59"/>
    <n v="29.958333333328483"/>
    <b v="0"/>
    <n v="3"/>
    <n v="1.6363636363636365"/>
    <n v="15"/>
    <b v="0"/>
    <s v="theater/plays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x v="117"/>
    <x v="3"/>
    <x v="1"/>
    <x v="1"/>
    <n v="1491726956"/>
    <n v="1489480556"/>
    <x v="3143"/>
    <d v="2017-04-09T08:35:56"/>
    <n v="26"/>
    <b v="0"/>
    <n v="0"/>
    <n v="0"/>
    <e v="#DIV/0!"/>
    <b v="0"/>
    <s v="theater/plays"/>
    <x v="1"/>
    <x v="6"/>
  </r>
  <r>
    <n v="3144"/>
    <s v="Benghazi Bergen-Belsen"/>
    <s v="Two women, one love, one must die: a multicultural cast in a play about the denied holocaust of Libyan Jews. Premieres in March in NYC"/>
    <n v="10000"/>
    <x v="2070"/>
    <x v="3"/>
    <x v="0"/>
    <x v="0"/>
    <n v="1489903200"/>
    <n v="1488459307"/>
    <x v="3144"/>
    <d v="2017-03-19T06:00:00"/>
    <n v="16.711724537031841"/>
    <b v="0"/>
    <n v="30"/>
    <n v="75.400000000000006"/>
    <n v="251.33333333333334"/>
    <b v="0"/>
    <s v="theater/plays"/>
    <x v="1"/>
    <x v="6"/>
  </r>
  <r>
    <n v="3145"/>
    <s v="Arlington's 1st Dinner Theatre"/>
    <s v="Dominion Theatre Company is the first community dinner theatre  to be established in Arlington TX."/>
    <n v="25000"/>
    <x v="117"/>
    <x v="3"/>
    <x v="0"/>
    <x v="0"/>
    <n v="1490659134"/>
    <n v="1485478734"/>
    <x v="3145"/>
    <d v="2017-03-27T23:58:54"/>
    <n v="59.958333333328483"/>
    <b v="0"/>
    <n v="0"/>
    <n v="0"/>
    <e v="#DIV/0!"/>
    <b v="0"/>
    <s v="theater/plays"/>
    <x v="1"/>
    <x v="6"/>
  </r>
  <r>
    <n v="3146"/>
    <s v="SoÃ±Ã© una ciudad amurallada"/>
    <s v="Somos... Podemos... Amamos... Nuestra muralla, nuestra utopÃ­a. Que el amor sea el lÃ­mite"/>
    <n v="50000"/>
    <x v="2071"/>
    <x v="3"/>
    <x v="14"/>
    <x v="10"/>
    <n v="1492356166"/>
    <n v="1488471766"/>
    <x v="3146"/>
    <d v="2017-04-16T15:22:46"/>
    <n v="44.958333333328483"/>
    <b v="0"/>
    <n v="12"/>
    <n v="10.5"/>
    <n v="437.5"/>
    <b v="0"/>
    <s v="theater/plays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x v="2072"/>
    <x v="0"/>
    <x v="0"/>
    <x v="0"/>
    <n v="1415319355"/>
    <n v="1411859755"/>
    <x v="3147"/>
    <d v="2014-11-07T00:15:55"/>
    <n v="40.041666666664241"/>
    <b v="1"/>
    <n v="213"/>
    <n v="117.52499999999999"/>
    <n v="110.35211267605634"/>
    <b v="1"/>
    <s v="theater/plays"/>
    <x v="1"/>
    <x v="6"/>
  </r>
  <r>
    <n v="3148"/>
    <s v="The Aurora Project: A Sci-Fi Epic by Bella Poynton"/>
    <s v="Help fund The Aurora Project, an immersive science fiction epic."/>
    <n v="1800"/>
    <x v="2073"/>
    <x v="0"/>
    <x v="0"/>
    <x v="0"/>
    <n v="1412136000"/>
    <n v="1410278284"/>
    <x v="3148"/>
    <d v="2014-10-01T04:00:00"/>
    <n v="21.501342592593573"/>
    <b v="1"/>
    <n v="57"/>
    <n v="131.16666666666669"/>
    <n v="41.421052631578945"/>
    <b v="1"/>
    <s v="theater/plays"/>
    <x v="1"/>
    <x v="6"/>
  </r>
  <r>
    <n v="3149"/>
    <s v="Kafka on the Shore"/>
    <s v="A student led production at Northwestern U. of an adaptation by Frank Galati of the classic book Kafka on the Shore by Haruki Murakmi."/>
    <n v="1250"/>
    <x v="166"/>
    <x v="0"/>
    <x v="0"/>
    <x v="0"/>
    <n v="1354845600"/>
    <n v="1352766300"/>
    <x v="3149"/>
    <d v="2012-12-07T02:00:00"/>
    <n v="24.065972222226264"/>
    <b v="1"/>
    <n v="25"/>
    <n v="104"/>
    <n v="52"/>
    <b v="1"/>
    <s v="theater/plays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x v="2074"/>
    <x v="0"/>
    <x v="0"/>
    <x v="0"/>
    <n v="1295928000"/>
    <n v="1288160403"/>
    <x v="3150"/>
    <d v="2011-01-25T04:00:00"/>
    <n v="89.902743055550673"/>
    <b v="1"/>
    <n v="104"/>
    <n v="101"/>
    <n v="33.990384615384613"/>
    <b v="1"/>
    <s v="theater/plays"/>
    <x v="1"/>
    <x v="6"/>
  </r>
  <r>
    <n v="3151"/>
    <s v="&quot;The Holiday Bug&quot; 2014 Puppet Show"/>
    <s v="A Multi-Media Puppet Show, with large cable control puppets to tell a hilarious story for all ages."/>
    <n v="3500"/>
    <x v="2075"/>
    <x v="0"/>
    <x v="0"/>
    <x v="0"/>
    <n v="1410379774"/>
    <n v="1407787774"/>
    <x v="3151"/>
    <d v="2014-09-10T20:09:34"/>
    <n v="30"/>
    <b v="1"/>
    <n v="34"/>
    <n v="100.4"/>
    <n v="103.35294117647059"/>
    <b v="1"/>
    <s v="theater/plays"/>
    <x v="1"/>
    <x v="6"/>
  </r>
  <r>
    <n v="3152"/>
    <s v="'Gilead', an original theatre piece"/>
    <s v="'Gilead' is an original theatre piece inspired by Margaret Atwood's 'The Handmaid's Tale'. (Brighton Fringe 2014)"/>
    <n v="2200"/>
    <x v="2076"/>
    <x v="0"/>
    <x v="1"/>
    <x v="1"/>
    <n v="1383425367"/>
    <n v="1380833367"/>
    <x v="3152"/>
    <d v="2013-11-02T20:49:27"/>
    <n v="30"/>
    <b v="1"/>
    <n v="67"/>
    <n v="105.95454545454545"/>
    <n v="34.791044776119406"/>
    <b v="1"/>
    <s v="theater/plays"/>
    <x v="1"/>
    <x v="6"/>
  </r>
  <r>
    <n v="3153"/>
    <s v="Terminator the Second"/>
    <s v="A stage production of Terminator 2: Judgment Day, composed entirely of the words of William Shakespeare"/>
    <n v="3000"/>
    <x v="2077"/>
    <x v="0"/>
    <x v="0"/>
    <x v="0"/>
    <n v="1304225940"/>
    <n v="1301542937"/>
    <x v="3153"/>
    <d v="2011-05-01T04:59:00"/>
    <n v="31.053275462960301"/>
    <b v="1"/>
    <n v="241"/>
    <n v="335.58333333333337"/>
    <n v="41.773858921161825"/>
    <b v="1"/>
    <s v="theater/plays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x v="2059"/>
    <x v="0"/>
    <x v="0"/>
    <x v="0"/>
    <n v="1333310458"/>
    <n v="1330722058"/>
    <x v="3154"/>
    <d v="2012-04-01T20:00:58"/>
    <n v="29.958333333335759"/>
    <b v="1"/>
    <n v="123"/>
    <n v="112.92857142857142"/>
    <n v="64.268292682926827"/>
    <b v="1"/>
    <s v="theater/plays"/>
    <x v="1"/>
    <x v="6"/>
  </r>
  <r>
    <n v="3155"/>
    <s v="Stage Adaptation of Studio Ghibli's Princess Mononoke"/>
    <s v="We want to take our stage adaptation of Studio Ghibli's 'Princess Mononoke' to more people.  Help us do it!"/>
    <n v="5000"/>
    <x v="2078"/>
    <x v="0"/>
    <x v="1"/>
    <x v="1"/>
    <n v="1356004725"/>
    <n v="1353412725"/>
    <x v="3155"/>
    <d v="2012-12-20T11:58:45"/>
    <n v="30"/>
    <b v="1"/>
    <n v="302"/>
    <n v="188.50460000000001"/>
    <n v="31.209370860927152"/>
    <b v="1"/>
    <s v="theater/plays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x v="2079"/>
    <x v="0"/>
    <x v="0"/>
    <x v="0"/>
    <n v="1338591144"/>
    <n v="1335567144"/>
    <x v="3156"/>
    <d v="2012-06-01T22:52:24"/>
    <n v="35"/>
    <b v="1"/>
    <n v="89"/>
    <n v="101.81818181818181"/>
    <n v="62.921348314606739"/>
    <b v="1"/>
    <s v="theater/plays"/>
    <x v="1"/>
    <x v="6"/>
  </r>
  <r>
    <n v="3157"/>
    <s v="Summer FourPlay"/>
    <s v="Four Directors.  Four One Acts.  Four Genres.  For You."/>
    <n v="4000"/>
    <x v="74"/>
    <x v="0"/>
    <x v="0"/>
    <x v="0"/>
    <n v="1405746000"/>
    <n v="1404932105"/>
    <x v="3157"/>
    <d v="2014-07-19T05:00:00"/>
    <n v="9.4200810185211594"/>
    <b v="1"/>
    <n v="41"/>
    <n v="101"/>
    <n v="98.536585365853654"/>
    <b v="1"/>
    <s v="theater/plays"/>
    <x v="1"/>
    <x v="6"/>
  </r>
  <r>
    <n v="3158"/>
    <s v="Nursery Crimes"/>
    <s v="A 40s crime-noir play using nursery rhyme characters."/>
    <n v="5000"/>
    <x v="2080"/>
    <x v="0"/>
    <x v="0"/>
    <x v="0"/>
    <n v="1374523752"/>
    <n v="1371931752"/>
    <x v="3158"/>
    <d v="2013-07-22T20:09:12"/>
    <n v="30"/>
    <b v="1"/>
    <n v="69"/>
    <n v="113.99999999999999"/>
    <n v="82.608695652173907"/>
    <b v="1"/>
    <s v="theater/plays"/>
    <x v="1"/>
    <x v="6"/>
  </r>
  <r>
    <n v="3159"/>
    <s v="Waxwing: A New Play"/>
    <s v="WAXWING is an exciting new world premiere of mythic (perhaps even apocalyptic!) proportions."/>
    <n v="1500"/>
    <x v="2081"/>
    <x v="0"/>
    <x v="0"/>
    <x v="0"/>
    <n v="1326927600"/>
    <n v="1323221761"/>
    <x v="3159"/>
    <d v="2012-01-18T23:00:00"/>
    <n v="42.891655092593282"/>
    <b v="1"/>
    <n v="52"/>
    <n v="133.48133333333334"/>
    <n v="38.504230769230773"/>
    <b v="1"/>
    <s v="theater/plays"/>
    <x v="1"/>
    <x v="6"/>
  </r>
  <r>
    <n v="3160"/>
    <s v="We Play Chekhov"/>
    <s v="Two stories by Anton Chekhov adapted for the stage and performed back-to-back in a stunning live theatrical performance."/>
    <n v="4500"/>
    <x v="2082"/>
    <x v="0"/>
    <x v="0"/>
    <x v="0"/>
    <n v="1407905940"/>
    <n v="1405923687"/>
    <x v="3160"/>
    <d v="2014-08-13T04:59:00"/>
    <n v="22.942743055558822"/>
    <b v="1"/>
    <n v="57"/>
    <n v="101.53333333333335"/>
    <n v="80.15789473684211"/>
    <b v="1"/>
    <s v="theater/plays"/>
    <x v="1"/>
    <x v="6"/>
  </r>
  <r>
    <n v="3161"/>
    <s v="Faustus"/>
    <s v="Iâ€™ll Be Right Back presents a story of murder and corruption. Faustus is a modern re-imagining of Christopher Marloweâ€™s classic tale."/>
    <n v="2000"/>
    <x v="2083"/>
    <x v="0"/>
    <x v="1"/>
    <x v="1"/>
    <n v="1413377522"/>
    <n v="1410785522"/>
    <x v="3161"/>
    <d v="2014-10-15T12:52:02"/>
    <n v="30"/>
    <b v="1"/>
    <n v="74"/>
    <n v="105.1"/>
    <n v="28.405405405405407"/>
    <b v="1"/>
    <s v="theater/plays"/>
    <x v="1"/>
    <x v="6"/>
  </r>
  <r>
    <n v="3162"/>
    <s v="Your Radio Adventure!"/>
    <s v="Radio show meets interactive novel, accompanied by live foley, music, and audience participation. YOU choose what happens next!"/>
    <n v="4000"/>
    <x v="2084"/>
    <x v="0"/>
    <x v="0"/>
    <x v="0"/>
    <n v="1404698400"/>
    <n v="1402331262"/>
    <x v="3162"/>
    <d v="2014-07-07T02:00:00"/>
    <n v="27.397430555560277"/>
    <b v="1"/>
    <n v="63"/>
    <n v="127.15"/>
    <n v="80.730158730158735"/>
    <b v="1"/>
    <s v="theater/plays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x v="2085"/>
    <x v="0"/>
    <x v="0"/>
    <x v="0"/>
    <n v="1402855525"/>
    <n v="1400263525"/>
    <x v="3163"/>
    <d v="2014-06-15T18:05:25"/>
    <n v="30"/>
    <b v="1"/>
    <n v="72"/>
    <n v="111.15384615384616"/>
    <n v="200.69444444444446"/>
    <b v="1"/>
    <s v="theater/plays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x v="2086"/>
    <x v="0"/>
    <x v="0"/>
    <x v="0"/>
    <n v="1402341615"/>
    <n v="1399490415"/>
    <x v="3164"/>
    <d v="2014-06-09T19:20:15"/>
    <n v="33"/>
    <b v="1"/>
    <n v="71"/>
    <n v="106.76"/>
    <n v="37.591549295774648"/>
    <b v="1"/>
    <s v="theater/plays"/>
    <x v="1"/>
    <x v="6"/>
  </r>
  <r>
    <n v="3165"/>
    <s v="THE MOON PLAY"/>
    <s v="THE MOON PLAY is a new play written by Carolyn Gilliam. The play follows an astronaut on the moon who has lost his reason to explore."/>
    <n v="750"/>
    <x v="2087"/>
    <x v="0"/>
    <x v="0"/>
    <x v="0"/>
    <n v="1304395140"/>
    <n v="1302493760"/>
    <x v="3165"/>
    <d v="2011-05-03T03:59:00"/>
    <n v="22.006712962967867"/>
    <b v="1"/>
    <n v="21"/>
    <n v="162.66666666666666"/>
    <n v="58.095238095238095"/>
    <b v="1"/>
    <s v="theater/plays"/>
    <x v="1"/>
    <x v="6"/>
  </r>
  <r>
    <n v="3166"/>
    <s v="Verdigris - A Play by Jim Beaver"/>
    <s v="VERDIGRIS: A play written by Jim Beaver, star of Supernatural and Deadwood, opening March 2015 at Theatre West in Los Angeles."/>
    <n v="35000"/>
    <x v="2088"/>
    <x v="0"/>
    <x v="0"/>
    <x v="0"/>
    <n v="1416988740"/>
    <n v="1414514153"/>
    <x v="3166"/>
    <d v="2014-11-26T07:59:00"/>
    <n v="28.641053240738984"/>
    <b v="1"/>
    <n v="930"/>
    <n v="160.22808571428573"/>
    <n v="60.300892473118282"/>
    <b v="1"/>
    <s v="theater/plays"/>
    <x v="1"/>
    <x v="6"/>
  </r>
  <r>
    <n v="3167"/>
    <s v="Destiny is Judd Nelson: a new play at FringeNYC"/>
    <s v="What is destiny? Explore it with us this August at FringeNYC."/>
    <n v="3000"/>
    <x v="2089"/>
    <x v="0"/>
    <x v="0"/>
    <x v="0"/>
    <n v="1406952781"/>
    <n v="1405743181"/>
    <x v="3167"/>
    <d v="2014-08-02T04:13:01"/>
    <n v="14"/>
    <b v="1"/>
    <n v="55"/>
    <n v="116.16666666666666"/>
    <n v="63.363636363636367"/>
    <b v="1"/>
    <s v="theater/plays"/>
    <x v="1"/>
    <x v="6"/>
  </r>
  <r>
    <n v="3168"/>
    <s v="Cosmicomics"/>
    <s v="A dazzling aerial show that brings to life the whimsical and romantic short stories of beloved fantasy author Italo Calvino."/>
    <n v="2500"/>
    <x v="2090"/>
    <x v="0"/>
    <x v="0"/>
    <x v="0"/>
    <n v="1402696800"/>
    <n v="1399948353"/>
    <x v="3168"/>
    <d v="2014-06-13T22:00:00"/>
    <n v="31.810729166660167"/>
    <b v="1"/>
    <n v="61"/>
    <n v="124.2"/>
    <n v="50.901639344262293"/>
    <b v="1"/>
    <s v="theater/plays"/>
    <x v="1"/>
    <x v="6"/>
  </r>
  <r>
    <n v="3169"/>
    <s v="The Window"/>
    <s v="We're bringing The Window to the Cherry Lane Theater in January 2014."/>
    <n v="8000"/>
    <x v="2091"/>
    <x v="0"/>
    <x v="0"/>
    <x v="0"/>
    <n v="1386910740"/>
    <n v="1384364561"/>
    <x v="3169"/>
    <d v="2013-12-13T04:59:00"/>
    <n v="29.46966435185459"/>
    <b v="1"/>
    <n v="82"/>
    <n v="103.01249999999999"/>
    <n v="100.5"/>
    <b v="1"/>
    <s v="theater/plays"/>
    <x v="1"/>
    <x v="6"/>
  </r>
  <r>
    <n v="3170"/>
    <s v="Ain't She Brave FringeNYC 2014 Project"/>
    <s v="An emotionally-charged journey through the history of black women in America told in reverse."/>
    <n v="2000"/>
    <x v="2092"/>
    <x v="0"/>
    <x v="0"/>
    <x v="0"/>
    <n v="1404273600"/>
    <n v="1401414944"/>
    <x v="3170"/>
    <d v="2014-07-02T04:00:00"/>
    <n v="33.086296296292858"/>
    <b v="1"/>
    <n v="71"/>
    <n v="112.25"/>
    <n v="31.619718309859156"/>
    <b v="1"/>
    <s v="theater/plays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x v="2093"/>
    <x v="0"/>
    <x v="1"/>
    <x v="1"/>
    <n v="1462545358"/>
    <n v="1459953358"/>
    <x v="3171"/>
    <d v="2016-05-06T14:35:58"/>
    <n v="30"/>
    <b v="1"/>
    <n v="117"/>
    <n v="108.8142857142857"/>
    <n v="65.102564102564102"/>
    <b v="1"/>
    <s v="theater/plays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x v="2094"/>
    <x v="0"/>
    <x v="0"/>
    <x v="0"/>
    <n v="1329240668"/>
    <n v="1326648668"/>
    <x v="3172"/>
    <d v="2012-02-14T17:31:08"/>
    <n v="30"/>
    <b v="1"/>
    <n v="29"/>
    <n v="114.99999999999999"/>
    <n v="79.310344827586206"/>
    <b v="1"/>
    <s v="theater/plays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x v="285"/>
    <x v="0"/>
    <x v="0"/>
    <x v="0"/>
    <n v="1411765492"/>
    <n v="1409173492"/>
    <x v="3173"/>
    <d v="2014-09-26T21:04:52"/>
    <n v="30"/>
    <b v="1"/>
    <n v="74"/>
    <n v="103"/>
    <n v="139.18918918918919"/>
    <b v="1"/>
    <s v="theater/plays"/>
    <x v="1"/>
    <x v="6"/>
  </r>
  <r>
    <n v="3174"/>
    <s v="A Race Redux"/>
    <s v="This adaptation uses the text of Oâ€™Neill to explore race, and asks the audience if stereotypes impact a characters guilt or innocence."/>
    <n v="3000"/>
    <x v="2095"/>
    <x v="0"/>
    <x v="0"/>
    <x v="0"/>
    <n v="1408999508"/>
    <n v="1407789908"/>
    <x v="3174"/>
    <d v="2014-08-25T20:45:08"/>
    <n v="14"/>
    <b v="1"/>
    <n v="23"/>
    <n v="101.13333333333334"/>
    <n v="131.91304347826087"/>
    <b v="1"/>
    <s v="theater/plays"/>
    <x v="1"/>
    <x v="6"/>
  </r>
  <r>
    <n v="3175"/>
    <s v="The Killing Room"/>
    <s v="One Year Lease Theater Company's world premiere theater production of THE KILLING ROOM, by playwright Daniel Keene, March 2011 in NYC."/>
    <n v="5000"/>
    <x v="2096"/>
    <x v="0"/>
    <x v="0"/>
    <x v="0"/>
    <n v="1297977427"/>
    <n v="1292793427"/>
    <x v="3175"/>
    <d v="2011-02-17T21:17:07"/>
    <n v="60"/>
    <b v="1"/>
    <n v="60"/>
    <n v="109.55999999999999"/>
    <n v="91.3"/>
    <b v="1"/>
    <s v="theater/plays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x v="1226"/>
    <x v="0"/>
    <x v="0"/>
    <x v="0"/>
    <n v="1376838000"/>
    <n v="1374531631"/>
    <x v="3176"/>
    <d v="2013-08-18T15:00:00"/>
    <n v="26.694085648152395"/>
    <b v="1"/>
    <n v="55"/>
    <n v="114.8421052631579"/>
    <n v="39.672727272727272"/>
    <b v="1"/>
    <s v="theater/plays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x v="2097"/>
    <x v="0"/>
    <x v="0"/>
    <x v="0"/>
    <n v="1403366409"/>
    <n v="1400774409"/>
    <x v="3177"/>
    <d v="2014-06-21T16:00:09"/>
    <n v="30"/>
    <b v="1"/>
    <n v="51"/>
    <n v="117.39999999999999"/>
    <n v="57.549019607843135"/>
    <b v="1"/>
    <s v="theater/plays"/>
    <x v="1"/>
    <x v="6"/>
  </r>
  <r>
    <n v="3178"/>
    <s v="Cutting Off Kate Bush"/>
    <s v="Cutting Off Kate Bush is a one-woman show written &amp; performed by Lucy Benson-Brown, premiering at the Edinburgh Fringe Festival 2014"/>
    <n v="1500"/>
    <x v="2098"/>
    <x v="0"/>
    <x v="1"/>
    <x v="1"/>
    <n v="1405521075"/>
    <n v="1402929075"/>
    <x v="3178"/>
    <d v="2014-07-16T14:31:15"/>
    <n v="30"/>
    <b v="1"/>
    <n v="78"/>
    <n v="171.73333333333335"/>
    <n v="33.025641025641029"/>
    <b v="1"/>
    <s v="theater/plays"/>
    <x v="1"/>
    <x v="6"/>
  </r>
  <r>
    <n v="3179"/>
    <s v="I Do Wonder"/>
    <s v="A Sci-fi play in several vignettes that will narrate an alternate history in the mid-20th century."/>
    <n v="4200"/>
    <x v="2099"/>
    <x v="0"/>
    <x v="0"/>
    <x v="0"/>
    <n v="1367859071"/>
    <n v="1365699071"/>
    <x v="3179"/>
    <d v="2013-05-06T16:51:11"/>
    <n v="25"/>
    <b v="1"/>
    <n v="62"/>
    <n v="114.16238095238094"/>
    <n v="77.335806451612896"/>
    <b v="1"/>
    <s v="theater/plays"/>
    <x v="1"/>
    <x v="6"/>
  </r>
  <r>
    <n v="3180"/>
    <s v="Glass Mountain: An Original Fairytale"/>
    <s v="A new tale of witches, fairies, cat-hunters and and bone-boilers from London theatre company Broken Glass."/>
    <n v="1200"/>
    <x v="2100"/>
    <x v="0"/>
    <x v="1"/>
    <x v="1"/>
    <n v="1403258049"/>
    <n v="1400666049"/>
    <x v="3180"/>
    <d v="2014-06-20T09:54:09"/>
    <n v="30"/>
    <b v="1"/>
    <n v="45"/>
    <n v="119.75"/>
    <n v="31.933333333333334"/>
    <b v="1"/>
    <s v="theater/plays"/>
    <x v="1"/>
    <x v="6"/>
  </r>
  <r>
    <n v="3181"/>
    <s v="ENDURING SONG"/>
    <s v="ENDURING SONG by award-winning Bear Trap Theatre, is a sweeping historical epic about love, loss and family set in the First Crusade."/>
    <n v="500"/>
    <x v="614"/>
    <x v="0"/>
    <x v="1"/>
    <x v="1"/>
    <n v="1402848000"/>
    <n v="1400570787"/>
    <x v="3181"/>
    <d v="2014-06-15T16:00:00"/>
    <n v="26.356631944443507"/>
    <b v="1"/>
    <n v="15"/>
    <n v="109.00000000000001"/>
    <n v="36.333333333333336"/>
    <b v="1"/>
    <s v="theater/plays"/>
    <x v="1"/>
    <x v="6"/>
  </r>
  <r>
    <n v="3182"/>
    <s v="A Thought in Three Parts"/>
    <s v="FRANK, a newborn company, presents Wallace Shawn's famously unproduced,&quot;A Thought in Three Parts.&quot;_x000a_Be FRANK with us!"/>
    <n v="7000"/>
    <x v="2101"/>
    <x v="0"/>
    <x v="0"/>
    <x v="0"/>
    <n v="1328029200"/>
    <n v="1323211621"/>
    <x v="3182"/>
    <d v="2012-01-31T17:00:00"/>
    <n v="55.759016203708597"/>
    <b v="1"/>
    <n v="151"/>
    <n v="100.88571428571429"/>
    <n v="46.768211920529801"/>
    <b v="1"/>
    <s v="theater/plays"/>
    <x v="1"/>
    <x v="6"/>
  </r>
  <r>
    <n v="3183"/>
    <s v="The Seagull on The River"/>
    <s v="Anton Chekhov's The Seagull. An outdoor Amphitheater in Manhattan. Trees. A River. Daybreak."/>
    <n v="2500"/>
    <x v="444"/>
    <x v="0"/>
    <x v="0"/>
    <x v="0"/>
    <n v="1377284669"/>
    <n v="1375729469"/>
    <x v="3183"/>
    <d v="2013-08-23T19:04:29"/>
    <n v="18"/>
    <b v="1"/>
    <n v="68"/>
    <n v="109.00000000000001"/>
    <n v="40.073529411764703"/>
    <b v="1"/>
    <s v="theater/plays"/>
    <x v="1"/>
    <x v="6"/>
  </r>
  <r>
    <n v="3184"/>
    <s v="Equus at Frenetic Theatre"/>
    <s v="Equus is the story of a psychiatrist treating a teenaged boy who blinds six horses with a metal spike."/>
    <n v="4300"/>
    <x v="2102"/>
    <x v="0"/>
    <x v="0"/>
    <x v="0"/>
    <n v="1404258631"/>
    <n v="1401666631"/>
    <x v="3184"/>
    <d v="2014-07-01T23:50:31"/>
    <n v="30"/>
    <b v="1"/>
    <n v="46"/>
    <n v="107.20930232558139"/>
    <n v="100.21739130434783"/>
    <b v="1"/>
    <s v="theater/plays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x v="325"/>
    <x v="0"/>
    <x v="1"/>
    <x v="1"/>
    <n v="1405553241"/>
    <n v="1404948441"/>
    <x v="3185"/>
    <d v="2014-07-16T23:27:21"/>
    <n v="7"/>
    <b v="1"/>
    <n v="24"/>
    <n v="100"/>
    <n v="41.666666666666664"/>
    <b v="1"/>
    <s v="theater/plays"/>
    <x v="1"/>
    <x v="6"/>
  </r>
  <r>
    <n v="3186"/>
    <s v="Honest"/>
    <s v="Honest is an exciting and dark new play by Bristol based writer Alice Nicholas, touring the South of England and London this October."/>
    <n v="3200"/>
    <x v="2103"/>
    <x v="0"/>
    <x v="1"/>
    <x v="1"/>
    <n v="1410901200"/>
    <n v="1408313438"/>
    <x v="3186"/>
    <d v="2014-09-16T21:00:00"/>
    <n v="29.950949074074742"/>
    <b v="1"/>
    <n v="70"/>
    <n v="102.18750000000001"/>
    <n v="46.714285714285715"/>
    <b v="1"/>
    <s v="theater/plays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x v="2104"/>
    <x v="0"/>
    <x v="0"/>
    <x v="0"/>
    <n v="1407167973"/>
    <n v="1405439973"/>
    <x v="3187"/>
    <d v="2014-08-04T15:59:33"/>
    <n v="20"/>
    <b v="1"/>
    <n v="244"/>
    <n v="116.29333333333334"/>
    <n v="71.491803278688522"/>
    <b v="1"/>
    <s v="theater/plays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x v="176"/>
    <x v="2"/>
    <x v="1"/>
    <x v="1"/>
    <n v="1433930302"/>
    <n v="1432115902"/>
    <x v="3188"/>
    <d v="2015-06-10T09:58:22"/>
    <n v="21"/>
    <b v="0"/>
    <n v="9"/>
    <n v="65"/>
    <n v="14.444444444444445"/>
    <b v="0"/>
    <s v="theater/musical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x v="2105"/>
    <x v="2"/>
    <x v="11"/>
    <x v="9"/>
    <n v="1432455532"/>
    <n v="1429863532"/>
    <x v="3189"/>
    <d v="2015-05-24T08:18:52"/>
    <n v="30"/>
    <b v="0"/>
    <n v="19"/>
    <n v="12.327272727272726"/>
    <n v="356.84210526315792"/>
    <b v="0"/>
    <s v="theater/musical"/>
    <x v="1"/>
    <x v="40"/>
  </r>
  <r>
    <n v="3190"/>
    <s v="Call It A Day Productions - THE LIFE"/>
    <s v="Call It A Day Productions is putting on their first full production in December and every little bit helps!"/>
    <n v="4000"/>
    <x v="117"/>
    <x v="2"/>
    <x v="5"/>
    <x v="5"/>
    <n v="1481258275"/>
    <n v="1478662675"/>
    <x v="3190"/>
    <d v="2016-12-09T04:37:55"/>
    <n v="30.041666666664241"/>
    <b v="0"/>
    <n v="0"/>
    <n v="0"/>
    <e v="#DIV/0!"/>
    <b v="0"/>
    <s v="theater/musical"/>
    <x v="1"/>
    <x v="40"/>
  </r>
  <r>
    <n v="3191"/>
    <s v="Decree 770: Europa"/>
    <s v="A brand new musical about the ban of contraception and abortion in Romania and the revolution that ended it all in 1989."/>
    <n v="3750"/>
    <x v="118"/>
    <x v="2"/>
    <x v="0"/>
    <x v="0"/>
    <n v="1471370869"/>
    <n v="1466186869"/>
    <x v="3191"/>
    <d v="2016-08-16T18:07:49"/>
    <n v="60"/>
    <b v="0"/>
    <n v="4"/>
    <n v="4.0266666666666664"/>
    <n v="37.75"/>
    <b v="0"/>
    <s v="theater/musical"/>
    <x v="1"/>
    <x v="40"/>
  </r>
  <r>
    <n v="3192"/>
    <s v="Arts in Conflict"/>
    <s v="This project challenges social issues affecting young people in areas of deprivation within the Belfast area (Northern Ireland)."/>
    <n v="10000"/>
    <x v="1301"/>
    <x v="2"/>
    <x v="1"/>
    <x v="1"/>
    <n v="1425160800"/>
    <n v="1421274859"/>
    <x v="3192"/>
    <d v="2015-02-28T22:00:00"/>
    <n v="44.976168981491355"/>
    <b v="0"/>
    <n v="8"/>
    <n v="1.02"/>
    <n v="12.75"/>
    <b v="0"/>
    <s v="theater/musical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x v="2038"/>
    <x v="2"/>
    <x v="1"/>
    <x v="1"/>
    <n v="1424474056"/>
    <n v="1420586056"/>
    <x v="3193"/>
    <d v="2015-02-20T23:14:16"/>
    <n v="45"/>
    <b v="0"/>
    <n v="24"/>
    <n v="11.74"/>
    <n v="24.458333333333332"/>
    <b v="0"/>
    <s v="theater/musical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x v="117"/>
    <x v="2"/>
    <x v="0"/>
    <x v="0"/>
    <n v="1437960598"/>
    <n v="1435368598"/>
    <x v="3194"/>
    <d v="2015-07-27T01:29:58"/>
    <n v="30"/>
    <b v="0"/>
    <n v="0"/>
    <n v="0"/>
    <e v="#DIV/0!"/>
    <b v="0"/>
    <s v="theater/musical"/>
    <x v="1"/>
    <x v="40"/>
  </r>
  <r>
    <n v="3195"/>
    <s v="Emerson Sings!"/>
    <s v="Emerson Sings is the first cabaret to celebrate the work of up and coming musical theater composers who are alumni of Emerson College."/>
    <n v="3500"/>
    <x v="127"/>
    <x v="2"/>
    <x v="0"/>
    <x v="0"/>
    <n v="1423750542"/>
    <n v="1421158542"/>
    <x v="3195"/>
    <d v="2015-02-12T14:15:42"/>
    <n v="30"/>
    <b v="0"/>
    <n v="39"/>
    <n v="59.142857142857139"/>
    <n v="53.07692307692308"/>
    <b v="0"/>
    <s v="theater/musical"/>
    <x v="1"/>
    <x v="40"/>
  </r>
  <r>
    <n v="3196"/>
    <s v="Our Modern Lives"/>
    <s v="Help five college students as they journey to bring their groundbreaking new musical &quot;Our Modern Lives&quot; to Broadway!"/>
    <n v="3000000"/>
    <x v="1122"/>
    <x v="2"/>
    <x v="0"/>
    <x v="0"/>
    <n v="1438437600"/>
    <n v="1433254875"/>
    <x v="3196"/>
    <d v="2015-08-01T14:00:00"/>
    <n v="59.985243055547471"/>
    <b v="0"/>
    <n v="6"/>
    <n v="0.06"/>
    <n v="300"/>
    <b v="0"/>
    <s v="theater/musical"/>
    <x v="1"/>
    <x v="40"/>
  </r>
  <r>
    <n v="3197"/>
    <s v="Mirror, mirror on the wall"/>
    <s v="This years most important stage project for young artists in our region. www.ungespor.no"/>
    <n v="10000"/>
    <x v="1288"/>
    <x v="2"/>
    <x v="10"/>
    <x v="8"/>
    <n v="1423050618"/>
    <n v="1420458618"/>
    <x v="3197"/>
    <d v="2015-02-04T11:50:18"/>
    <n v="30"/>
    <b v="0"/>
    <n v="4"/>
    <n v="11.450000000000001"/>
    <n v="286.25"/>
    <b v="0"/>
    <s v="theater/musical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x v="178"/>
    <x v="2"/>
    <x v="8"/>
    <x v="7"/>
    <n v="1424081477"/>
    <n v="1420798277"/>
    <x v="3198"/>
    <d v="2015-02-16T10:11:17"/>
    <n v="38"/>
    <b v="0"/>
    <n v="3"/>
    <n v="0.36666666666666664"/>
    <n v="36.666666666666664"/>
    <b v="0"/>
    <s v="theater/musical"/>
    <x v="1"/>
    <x v="40"/>
  </r>
  <r>
    <n v="3199"/>
    <s v="Help Milburn Stone Fly High With TARZAN The Musical"/>
    <s v="The Milburn Stone Theatre needs your help to bring its high-flying next blockbuster musical, TARZAN, to life!"/>
    <n v="5000"/>
    <x v="636"/>
    <x v="2"/>
    <x v="0"/>
    <x v="0"/>
    <n v="1410037200"/>
    <n v="1407435418"/>
    <x v="3199"/>
    <d v="2014-09-06T21:00:00"/>
    <n v="30.113217592595902"/>
    <b v="0"/>
    <n v="53"/>
    <n v="52.16"/>
    <n v="49.20754716981132"/>
    <b v="0"/>
    <s v="theater/musical"/>
    <x v="1"/>
    <x v="40"/>
  </r>
  <r>
    <n v="3200"/>
    <s v="ROAD TO THE KINGDOM"/>
    <s v="An extremely unique musical play with an exciting, fun filled, dramatic twist. You will discover what lies ahead on the Road to Kingdom"/>
    <n v="50000"/>
    <x v="116"/>
    <x v="2"/>
    <x v="0"/>
    <x v="0"/>
    <n v="1461994440"/>
    <n v="1459410101"/>
    <x v="3200"/>
    <d v="2016-04-30T05:34:00"/>
    <n v="29.911331018520286"/>
    <b v="0"/>
    <n v="1"/>
    <n v="2E-3"/>
    <n v="1"/>
    <b v="0"/>
    <s v="theater/musical"/>
    <x v="1"/>
    <x v="40"/>
  </r>
  <r>
    <n v="3201"/>
    <s v="Nothing Changes"/>
    <s v="Nothing Changes is a modern musical version of the Ragged Trousered Philanthropists exploring the inequalities of &quot;austerity Britain&quot;"/>
    <n v="2000"/>
    <x v="379"/>
    <x v="2"/>
    <x v="1"/>
    <x v="1"/>
    <n v="1409509477"/>
    <n v="1407695077"/>
    <x v="3201"/>
    <d v="2014-08-31T18:24:37"/>
    <n v="21"/>
    <b v="0"/>
    <n v="2"/>
    <n v="1.25"/>
    <n v="12.5"/>
    <b v="0"/>
    <s v="theater/musical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x v="2106"/>
    <x v="2"/>
    <x v="0"/>
    <x v="0"/>
    <n v="1450072740"/>
    <n v="1445027346"/>
    <x v="3202"/>
    <d v="2015-12-14T05:59:00"/>
    <n v="58.395763888882357"/>
    <b v="0"/>
    <n v="25"/>
    <n v="54.52"/>
    <n v="109.04"/>
    <b v="0"/>
    <s v="theater/musical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x v="156"/>
    <x v="2"/>
    <x v="0"/>
    <x v="0"/>
    <n v="1443224622"/>
    <n v="1440632622"/>
    <x v="3203"/>
    <d v="2015-09-25T23:43:42"/>
    <n v="30"/>
    <b v="0"/>
    <n v="6"/>
    <n v="25"/>
    <n v="41.666666666666664"/>
    <b v="0"/>
    <s v="theater/musical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x v="117"/>
    <x v="2"/>
    <x v="0"/>
    <x v="0"/>
    <n v="1437149640"/>
    <n v="1434558479"/>
    <x v="3204"/>
    <d v="2015-07-17T16:14:00"/>
    <n v="29.99028935185197"/>
    <b v="0"/>
    <n v="0"/>
    <n v="0"/>
    <e v="#DIV/0!"/>
    <b v="0"/>
    <s v="theater/musical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x v="687"/>
    <x v="2"/>
    <x v="1"/>
    <x v="1"/>
    <n v="1430470772"/>
    <n v="1427878772"/>
    <x v="3205"/>
    <d v="2015-05-01T08:59:32"/>
    <n v="30"/>
    <b v="0"/>
    <n v="12"/>
    <n v="3.4125000000000001"/>
    <n v="22.75"/>
    <b v="0"/>
    <s v="theater/musical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x v="117"/>
    <x v="2"/>
    <x v="0"/>
    <x v="0"/>
    <n v="1442644651"/>
    <n v="1440052651"/>
    <x v="3206"/>
    <d v="2015-09-19T06:37:31"/>
    <n v="30"/>
    <b v="0"/>
    <n v="0"/>
    <n v="0"/>
    <e v="#DIV/0!"/>
    <b v="0"/>
    <s v="theater/musical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x v="567"/>
    <x v="2"/>
    <x v="0"/>
    <x v="0"/>
    <n v="1429767607"/>
    <n v="1424587207"/>
    <x v="3207"/>
    <d v="2015-04-23T05:40:07"/>
    <n v="59.958333333328483"/>
    <b v="0"/>
    <n v="36"/>
    <n v="46.36363636363636"/>
    <n v="70.833333333333329"/>
    <b v="0"/>
    <s v="theater/musical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x v="2107"/>
    <x v="0"/>
    <x v="0"/>
    <x v="0"/>
    <n v="1406557877"/>
    <n v="1404743477"/>
    <x v="3208"/>
    <d v="2014-07-28T14:31:17"/>
    <n v="21"/>
    <b v="1"/>
    <n v="82"/>
    <n v="103.49999999999999"/>
    <n v="63.109756097560975"/>
    <b v="1"/>
    <s v="theater/plays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x v="2108"/>
    <x v="0"/>
    <x v="0"/>
    <x v="0"/>
    <n v="1403305200"/>
    <n v="1400512658"/>
    <x v="3209"/>
    <d v="2014-06-20T23:00:00"/>
    <n v="32.321087962962338"/>
    <b v="1"/>
    <n v="226"/>
    <n v="119.32315789473684"/>
    <n v="50.157964601769912"/>
    <b v="1"/>
    <s v="theater/plays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x v="2109"/>
    <x v="0"/>
    <x v="0"/>
    <x v="0"/>
    <n v="1338523140"/>
    <n v="1334442519"/>
    <x v="3210"/>
    <d v="2012-06-01T03:59:00"/>
    <n v="47.229409722225682"/>
    <b v="1"/>
    <n v="60"/>
    <n v="125.76666666666667"/>
    <n v="62.883333333333333"/>
    <b v="1"/>
    <s v="theater/plays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x v="2110"/>
    <x v="0"/>
    <x v="0"/>
    <x v="0"/>
    <n v="1408068000"/>
    <n v="1405346680"/>
    <x v="3211"/>
    <d v="2014-08-15T02:00:00"/>
    <n v="31.496759259258397"/>
    <b v="1"/>
    <n v="322"/>
    <n v="119.74347826086958"/>
    <n v="85.531055900621112"/>
    <b v="1"/>
    <s v="theater/plays"/>
    <x v="1"/>
    <x v="6"/>
  </r>
  <r>
    <n v="3212"/>
    <s v="Campo Maldito"/>
    <s v="Help us bring our production of Campo Maldito to New York AND San Francisco!"/>
    <n v="4000"/>
    <x v="2111"/>
    <x v="0"/>
    <x v="0"/>
    <x v="0"/>
    <n v="1407524751"/>
    <n v="1404932751"/>
    <x v="3212"/>
    <d v="2014-08-08T19:05:51"/>
    <n v="30"/>
    <b v="1"/>
    <n v="94"/>
    <n v="126.25"/>
    <n v="53.723404255319146"/>
    <b v="1"/>
    <s v="theater/plays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x v="2112"/>
    <x v="0"/>
    <x v="1"/>
    <x v="1"/>
    <n v="1437934759"/>
    <n v="1434478759"/>
    <x v="3213"/>
    <d v="2015-07-26T18:19:19"/>
    <n v="40"/>
    <b v="1"/>
    <n v="47"/>
    <n v="100.11666666666667"/>
    <n v="127.80851063829788"/>
    <b v="1"/>
    <s v="theater/plays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x v="2113"/>
    <x v="0"/>
    <x v="1"/>
    <x v="1"/>
    <n v="1452038100"/>
    <n v="1448823673"/>
    <x v="3214"/>
    <d v="2016-01-05T23:55:00"/>
    <n v="37.204016203708306"/>
    <b v="1"/>
    <n v="115"/>
    <n v="102.13333333333334"/>
    <n v="106.57391304347826"/>
    <b v="1"/>
    <s v="theater/plays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x v="2114"/>
    <x v="0"/>
    <x v="0"/>
    <x v="0"/>
    <n v="1441857540"/>
    <n v="1438617471"/>
    <x v="3215"/>
    <d v="2015-09-10T03:59:00"/>
    <n v="37.500798611115897"/>
    <b v="1"/>
    <n v="134"/>
    <n v="100.35142857142858"/>
    <n v="262.11194029850748"/>
    <b v="1"/>
    <s v="theater/plays"/>
    <x v="1"/>
    <x v="6"/>
  </r>
  <r>
    <n v="3216"/>
    <s v="BRUTE"/>
    <s v="Brute (winner of the 2015 IdeasTap Underbelly Award) is new writing based on the true story of a rather twisted, horrible schoolgirl."/>
    <n v="2000"/>
    <x v="660"/>
    <x v="0"/>
    <x v="1"/>
    <x v="1"/>
    <n v="1436625000"/>
    <n v="1433934371"/>
    <x v="3216"/>
    <d v="2015-07-11T14:30:00"/>
    <n v="31.14153935185459"/>
    <b v="1"/>
    <n v="35"/>
    <n v="100.05"/>
    <n v="57.171428571428571"/>
    <b v="1"/>
    <s v="theater/plays"/>
    <x v="1"/>
    <x v="6"/>
  </r>
  <r>
    <n v="3217"/>
    <s v="Wake Up Call @ IRT Theater"/>
    <s v="Wake Up Call is a comedic play about a group of hotel employees working on Christmas Eve."/>
    <n v="4500"/>
    <x v="2011"/>
    <x v="0"/>
    <x v="0"/>
    <x v="0"/>
    <n v="1478264784"/>
    <n v="1475672784"/>
    <x v="3217"/>
    <d v="2016-11-04T13:06:24"/>
    <n v="30"/>
    <b v="1"/>
    <n v="104"/>
    <n v="116.02222222222223"/>
    <n v="50.20192307692308"/>
    <b v="1"/>
    <s v="theater/plays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x v="2115"/>
    <x v="0"/>
    <x v="1"/>
    <x v="1"/>
    <n v="1419984000"/>
    <n v="1417132986"/>
    <x v="3218"/>
    <d v="2014-12-31T00:00:00"/>
    <n v="32.997847222221026"/>
    <b v="1"/>
    <n v="184"/>
    <n v="102.1"/>
    <n v="66.586956521739125"/>
    <b v="1"/>
    <s v="theater/plays"/>
    <x v="1"/>
    <x v="6"/>
  </r>
  <r>
    <n v="3219"/>
    <s v="Eyes Closed - The First In-Dream Theater Experience"/>
    <s v="Eyes Closed is a collaborative play and docudrama about New Yorkers and their dreams."/>
    <n v="20000"/>
    <x v="2116"/>
    <x v="0"/>
    <x v="0"/>
    <x v="0"/>
    <n v="1427063747"/>
    <n v="1424043347"/>
    <x v="3219"/>
    <d v="2015-03-22T22:35:47"/>
    <n v="34.958333333328483"/>
    <b v="1"/>
    <n v="119"/>
    <n v="100.11000000000001"/>
    <n v="168.25210084033614"/>
    <b v="1"/>
    <s v="theater/plays"/>
    <x v="1"/>
    <x v="6"/>
  </r>
  <r>
    <n v="3220"/>
    <s v="Burners"/>
    <s v="A sci-fi thriller for the stage opening March 10 in Los Angeles."/>
    <n v="15000"/>
    <x v="2117"/>
    <x v="0"/>
    <x v="0"/>
    <x v="0"/>
    <n v="1489352400"/>
    <n v="1486411204"/>
    <x v="3220"/>
    <d v="2017-03-12T21:00:00"/>
    <n v="34.041620370371675"/>
    <b v="1"/>
    <n v="59"/>
    <n v="100.84"/>
    <n v="256.37288135593218"/>
    <b v="1"/>
    <s v="theater/plays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x v="2118"/>
    <x v="0"/>
    <x v="1"/>
    <x v="1"/>
    <n v="1436114603"/>
    <n v="1433090603"/>
    <x v="3221"/>
    <d v="2015-07-05T16:43:23"/>
    <n v="35"/>
    <b v="1"/>
    <n v="113"/>
    <n v="103.42499999999998"/>
    <n v="36.610619469026545"/>
    <b v="1"/>
    <s v="theater/plays"/>
    <x v="1"/>
    <x v="6"/>
  </r>
  <r>
    <n v="3222"/>
    <s v="Shakespeare in ASL - and FREE for everyone"/>
    <s v="Shakespeare's classic re-imagined as a spoken and signed production for deaf and hearing audiences"/>
    <n v="2500"/>
    <x v="2119"/>
    <x v="0"/>
    <x v="0"/>
    <x v="0"/>
    <n v="1445722140"/>
    <n v="1443016697"/>
    <x v="3222"/>
    <d v="2015-10-24T21:29:00"/>
    <n v="31.31299768518511"/>
    <b v="1"/>
    <n v="84"/>
    <n v="124.8"/>
    <n v="37.142857142857146"/>
    <b v="1"/>
    <s v="theater/plays"/>
    <x v="1"/>
    <x v="6"/>
  </r>
  <r>
    <n v="3223"/>
    <s v="Good People by David Lindsay-Abaire at Waterfront Playhouse"/>
    <s v="Bringing David Lindsay-Abaire's award-winning story of our times to the East Bay."/>
    <n v="3100"/>
    <x v="2120"/>
    <x v="0"/>
    <x v="0"/>
    <x v="0"/>
    <n v="1440100976"/>
    <n v="1437508976"/>
    <x v="3223"/>
    <d v="2015-08-20T20:02:56"/>
    <n v="30"/>
    <b v="1"/>
    <n v="74"/>
    <n v="109.51612903225806"/>
    <n v="45.878378378378379"/>
    <b v="1"/>
    <s v="theater/plays"/>
    <x v="1"/>
    <x v="6"/>
  </r>
  <r>
    <n v="3224"/>
    <s v="AdA (Author directing Author)"/>
    <s v="Neil LaBute and Marco Calvani reunite once again for the unique, international collaboration that is ADA: Author directing Author."/>
    <n v="30000"/>
    <x v="2121"/>
    <x v="0"/>
    <x v="0"/>
    <x v="0"/>
    <n v="1484024400"/>
    <n v="1479932713"/>
    <x v="3224"/>
    <d v="2017-01-10T05:00:00"/>
    <n v="47.357488425921474"/>
    <b v="1"/>
    <n v="216"/>
    <n v="102.03333333333333"/>
    <n v="141.71296296296296"/>
    <b v="1"/>
    <s v="theater/plays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x v="2122"/>
    <x v="0"/>
    <x v="0"/>
    <x v="0"/>
    <n v="1464987600"/>
    <n v="1463145938"/>
    <x v="3225"/>
    <d v="2016-06-03T21:00:00"/>
    <n v="21.315532407403225"/>
    <b v="1"/>
    <n v="39"/>
    <n v="102.35000000000001"/>
    <n v="52.487179487179489"/>
    <b v="1"/>
    <s v="theater/plays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x v="380"/>
    <x v="0"/>
    <x v="1"/>
    <x v="1"/>
    <n v="1446213612"/>
    <n v="1443621612"/>
    <x v="3226"/>
    <d v="2015-10-30T14:00:12"/>
    <n v="30"/>
    <b v="1"/>
    <n v="21"/>
    <n v="104.16666666666667"/>
    <n v="59.523809523809526"/>
    <b v="1"/>
    <s v="theater/plays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x v="646"/>
    <x v="0"/>
    <x v="1"/>
    <x v="1"/>
    <n v="1484687436"/>
    <n v="1482095436"/>
    <x v="3227"/>
    <d v="2017-01-17T21:10:36"/>
    <n v="30"/>
    <b v="0"/>
    <n v="30"/>
    <n v="125"/>
    <n v="50"/>
    <b v="1"/>
    <s v="theater/plays"/>
    <x v="1"/>
    <x v="6"/>
  </r>
  <r>
    <n v="3228"/>
    <s v="Hear Me Roar: A Season of Powerful Women"/>
    <s v="A Season of Powerful Women. A Season of Defiance."/>
    <n v="7000"/>
    <x v="2123"/>
    <x v="0"/>
    <x v="0"/>
    <x v="0"/>
    <n v="1450328340"/>
    <n v="1447606884"/>
    <x v="3228"/>
    <d v="2015-12-17T04:59:00"/>
    <n v="31.498333333329356"/>
    <b v="1"/>
    <n v="37"/>
    <n v="102.34285714285714"/>
    <n v="193.62162162162161"/>
    <b v="1"/>
    <s v="theater/plays"/>
    <x v="1"/>
    <x v="6"/>
  </r>
  <r>
    <n v="3229"/>
    <s v="The Seagull Project Presents: The Three Sisters"/>
    <s v="After electrifying audiences in Seattle and Tashkent, The Seagull Project embarks on a brand new journey."/>
    <n v="20000"/>
    <x v="2124"/>
    <x v="0"/>
    <x v="0"/>
    <x v="0"/>
    <n v="1416470398"/>
    <n v="1413874798"/>
    <x v="3229"/>
    <d v="2014-11-20T07:59:58"/>
    <n v="30.041666666671517"/>
    <b v="1"/>
    <n v="202"/>
    <n v="107.86500000000001"/>
    <n v="106.79702970297029"/>
    <b v="1"/>
    <s v="theater/plays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x v="2125"/>
    <x v="0"/>
    <x v="0"/>
    <x v="0"/>
    <n v="1412135940"/>
    <n v="1410840126"/>
    <x v="3230"/>
    <d v="2014-10-01T03:59:00"/>
    <n v="14.997847222221026"/>
    <b v="1"/>
    <n v="37"/>
    <n v="109.88461538461539"/>
    <n v="77.21621621621621"/>
    <b v="1"/>
    <s v="theater/plays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x v="2126"/>
    <x v="0"/>
    <x v="0"/>
    <x v="0"/>
    <n v="1460846347"/>
    <n v="1458254347"/>
    <x v="3231"/>
    <d v="2016-04-16T22:39:07"/>
    <n v="30"/>
    <b v="0"/>
    <n v="28"/>
    <n v="161"/>
    <n v="57.5"/>
    <b v="1"/>
    <s v="theater/plays"/>
    <x v="1"/>
    <x v="6"/>
  </r>
  <r>
    <n v="3232"/>
    <s v="Honorable Men - Poor Yorick's Players 2016 Season"/>
    <s v="Honorable Men - Yorick's 10th season of free, outdoor Shakespeare.  Featuring Henry IV, part 1 and Julius Caesar."/>
    <n v="1000"/>
    <x v="2127"/>
    <x v="0"/>
    <x v="0"/>
    <x v="0"/>
    <n v="1462334340"/>
    <n v="1459711917"/>
    <x v="3232"/>
    <d v="2016-05-04T03:59:00"/>
    <n v="30.352118055554456"/>
    <b v="1"/>
    <n v="26"/>
    <n v="131.20000000000002"/>
    <n v="50.46153846153846"/>
    <b v="1"/>
    <s v="theater/plays"/>
    <x v="1"/>
    <x v="6"/>
  </r>
  <r>
    <n v="3233"/>
    <s v="64 Squares"/>
    <s v="64 Squares is an autobiographical one-man exploration of the internal chess game played to reconcile relationships."/>
    <n v="5000"/>
    <x v="2128"/>
    <x v="0"/>
    <x v="0"/>
    <x v="0"/>
    <n v="1488482355"/>
    <n v="1485890355"/>
    <x v="3233"/>
    <d v="2017-03-02T19:19:15"/>
    <n v="30"/>
    <b v="0"/>
    <n v="61"/>
    <n v="118.8"/>
    <n v="97.377049180327873"/>
    <b v="1"/>
    <s v="theater/plays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x v="2129"/>
    <x v="0"/>
    <x v="1"/>
    <x v="1"/>
    <n v="1485991860"/>
    <n v="1483124208"/>
    <x v="3234"/>
    <d v="2017-02-01T23:31:00"/>
    <n v="33.190416666671808"/>
    <b v="0"/>
    <n v="115"/>
    <n v="100.39275000000001"/>
    <n v="34.91921739130435"/>
    <b v="1"/>
    <s v="theater/plays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x v="2130"/>
    <x v="0"/>
    <x v="0"/>
    <x v="0"/>
    <n v="1467361251"/>
    <n v="1464769251"/>
    <x v="3235"/>
    <d v="2016-07-01T08:20:51"/>
    <n v="30"/>
    <b v="1"/>
    <n v="181"/>
    <n v="103.20666666666666"/>
    <n v="85.530386740331494"/>
    <b v="1"/>
    <s v="theater/plays"/>
    <x v="1"/>
    <x v="6"/>
  </r>
  <r>
    <n v="3236"/>
    <s v="Sub-Basement World Premiere"/>
    <s v="A dark comedy exploring the importance of art, homelessness, and finding your own path.  World Premiere 3/27/17 at IRT Theater in NYC."/>
    <n v="20000"/>
    <x v="2131"/>
    <x v="0"/>
    <x v="0"/>
    <x v="0"/>
    <n v="1482962433"/>
    <n v="1480370433"/>
    <x v="3236"/>
    <d v="2016-12-28T22:00:33"/>
    <n v="30"/>
    <b v="0"/>
    <n v="110"/>
    <n v="100.6"/>
    <n v="182.90909090909091"/>
    <b v="1"/>
    <s v="theater/plays"/>
    <x v="1"/>
    <x v="6"/>
  </r>
  <r>
    <n v="3237"/>
    <s v="Celebrating 20 years of The 24 Hour Plays around the world!"/>
    <s v="An annual campaign supporting our intensive for artists 25 and under."/>
    <n v="35000"/>
    <x v="2132"/>
    <x v="0"/>
    <x v="0"/>
    <x v="0"/>
    <n v="1443499140"/>
    <n v="1441452184"/>
    <x v="3237"/>
    <d v="2015-09-29T03:59:00"/>
    <n v="23.69162037037313"/>
    <b v="1"/>
    <n v="269"/>
    <n v="100.78754285714287"/>
    <n v="131.13620817843866"/>
    <b v="1"/>
    <s v="theater/plays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x v="2133"/>
    <x v="0"/>
    <x v="1"/>
    <x v="1"/>
    <n v="1435752898"/>
    <n v="1433160898"/>
    <x v="3238"/>
    <d v="2015-07-01T12:14:58"/>
    <n v="30"/>
    <b v="1"/>
    <n v="79"/>
    <n v="112.32142857142857"/>
    <n v="39.810126582278478"/>
    <b v="1"/>
    <s v="theater/plays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x v="2134"/>
    <x v="0"/>
    <x v="1"/>
    <x v="1"/>
    <n v="1445817540"/>
    <n v="1443665293"/>
    <x v="3239"/>
    <d v="2015-10-25T23:59:00"/>
    <n v="24.910266203703941"/>
    <b v="1"/>
    <n v="104"/>
    <n v="105.91914022517912"/>
    <n v="59.701730769230764"/>
    <b v="1"/>
    <s v="theater/plays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x v="481"/>
    <x v="0"/>
    <x v="1"/>
    <x v="1"/>
    <n v="1487286000"/>
    <n v="1484843948"/>
    <x v="3240"/>
    <d v="2017-02-16T23:00:00"/>
    <n v="28.264490740737529"/>
    <b v="0"/>
    <n v="34"/>
    <n v="100.56666666666668"/>
    <n v="88.735294117647058"/>
    <b v="1"/>
    <s v="theater/plays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x v="2135"/>
    <x v="0"/>
    <x v="0"/>
    <x v="0"/>
    <n v="1413269940"/>
    <n v="1410421670"/>
    <x v="3241"/>
    <d v="2014-10-14T06:59:00"/>
    <n v="32.966087962966412"/>
    <b v="1"/>
    <n v="167"/>
    <n v="115.30588235294117"/>
    <n v="58.688622754491021"/>
    <b v="1"/>
    <s v="theater/plays"/>
    <x v="1"/>
    <x v="6"/>
  </r>
  <r>
    <n v="3242"/>
    <s v="First Day Off in a Long Time by Brian Finkelstein"/>
    <s v="First Day Off in a Long Time is a comedy show...            _x000a_About suicide."/>
    <n v="10000"/>
    <x v="2136"/>
    <x v="0"/>
    <x v="0"/>
    <x v="0"/>
    <n v="1411150092"/>
    <n v="1408558092"/>
    <x v="3242"/>
    <d v="2014-09-19T18:08:12"/>
    <n v="30"/>
    <b v="1"/>
    <n v="183"/>
    <n v="127.30419999999999"/>
    <n v="69.56513661202186"/>
    <b v="1"/>
    <s v="theater/plays"/>
    <x v="1"/>
    <x v="6"/>
  </r>
  <r>
    <n v="3243"/>
    <s v="THE INCREDIBLE FOX SISTERS"/>
    <s v="Live Source's world premiere of a new play by Jaclyn Backhaus, premiering at the New Ohio Theatre October 30th-November 8th."/>
    <n v="8000"/>
    <x v="2137"/>
    <x v="0"/>
    <x v="0"/>
    <x v="0"/>
    <n v="1444348800"/>
    <n v="1442283562"/>
    <x v="3243"/>
    <d v="2015-10-09T00:00:00"/>
    <n v="23.903217592596775"/>
    <b v="1"/>
    <n v="71"/>
    <n v="102.83750000000001"/>
    <n v="115.87323943661971"/>
    <b v="1"/>
    <s v="theater/plays"/>
    <x v="1"/>
    <x v="6"/>
  </r>
  <r>
    <n v="3244"/>
    <s v="'Time Please'"/>
    <s v="'Time Please' is a black comedy set in a failing public house in a run-down part of town, where things are about to get messy."/>
    <n v="1600"/>
    <x v="2138"/>
    <x v="0"/>
    <x v="1"/>
    <x v="1"/>
    <n v="1480613982"/>
    <n v="1478018382"/>
    <x v="3244"/>
    <d v="2016-12-01T17:39:42"/>
    <n v="30.041666666664241"/>
    <b v="0"/>
    <n v="69"/>
    <n v="102.9375"/>
    <n v="23.869565217391305"/>
    <b v="1"/>
    <s v="theater/plays"/>
    <x v="1"/>
    <x v="6"/>
  </r>
  <r>
    <n v="3245"/>
    <s v="Roughly Speaking: Voices from The Soup Kitchen"/>
    <s v="Five playwrights volunteer at New York's largest soup kitchen and develop a play around the people they meet."/>
    <n v="21000"/>
    <x v="2139"/>
    <x v="0"/>
    <x v="0"/>
    <x v="0"/>
    <n v="1434074400"/>
    <n v="1431354258"/>
    <x v="3245"/>
    <d v="2015-06-12T02:00:00"/>
    <n v="31.483124999998836"/>
    <b v="0"/>
    <n v="270"/>
    <n v="104.3047619047619"/>
    <n v="81.125925925925927"/>
    <b v="1"/>
    <s v="theater/plays"/>
    <x v="1"/>
    <x v="6"/>
  </r>
  <r>
    <n v="3246"/>
    <s v="The Gray Man"/>
    <s v="The Gray Man isnâ€™t real. Heâ€™s a ghost story, a boogeyman, a tale mothers make up to keep their children safe."/>
    <n v="10000"/>
    <x v="2140"/>
    <x v="0"/>
    <x v="0"/>
    <x v="0"/>
    <n v="1442030340"/>
    <n v="1439551200"/>
    <x v="3246"/>
    <d v="2015-09-12T03:59:00"/>
    <n v="28.693750000005821"/>
    <b v="1"/>
    <n v="193"/>
    <n v="111.22000000000001"/>
    <n v="57.626943005181346"/>
    <b v="1"/>
    <s v="theater/plays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x v="2141"/>
    <x v="0"/>
    <x v="1"/>
    <x v="1"/>
    <n v="1436696712"/>
    <n v="1434104712"/>
    <x v="3247"/>
    <d v="2015-07-12T10:25:12"/>
    <n v="30"/>
    <b v="1"/>
    <n v="57"/>
    <n v="105.86"/>
    <n v="46.429824561403507"/>
    <b v="1"/>
    <s v="theater/plays"/>
    <x v="1"/>
    <x v="6"/>
  </r>
  <r>
    <n v="3248"/>
    <s v="Honest Accomplice Theatre 2015-16 Season"/>
    <s v="Honest Accomplice Theatre produces theatre for social change."/>
    <n v="12000"/>
    <x v="2142"/>
    <x v="0"/>
    <x v="0"/>
    <x v="0"/>
    <n v="1428178757"/>
    <n v="1425590357"/>
    <x v="3248"/>
    <d v="2015-04-04T20:19:17"/>
    <n v="29.958333333335759"/>
    <b v="1"/>
    <n v="200"/>
    <n v="100.79166666666666"/>
    <n v="60.475000000000001"/>
    <b v="1"/>
    <s v="theater/plays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x v="2143"/>
    <x v="0"/>
    <x v="0"/>
    <x v="0"/>
    <n v="1434822914"/>
    <n v="1432230914"/>
    <x v="3249"/>
    <d v="2015-06-20T17:55:14"/>
    <n v="30"/>
    <b v="1"/>
    <n v="88"/>
    <n v="104.92727272727274"/>
    <n v="65.579545454545453"/>
    <b v="1"/>
    <s v="theater/plays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x v="2144"/>
    <x v="0"/>
    <x v="0"/>
    <x v="0"/>
    <n v="1415213324"/>
    <n v="1412617724"/>
    <x v="3250"/>
    <d v="2014-11-05T18:48:44"/>
    <n v="30.041666666671517"/>
    <b v="1"/>
    <n v="213"/>
    <n v="101.55199999999999"/>
    <n v="119.1924882629108"/>
    <b v="1"/>
    <s v="theater/plays"/>
    <x v="1"/>
    <x v="6"/>
  </r>
  <r>
    <n v="3251"/>
    <s v="The Metronome Society"/>
    <s v="Self-Titled: A Live (Theatrical) Mixtape. An evening of short plays and music inspired by the works of Jimi, Aretha, Sting and Rufus!"/>
    <n v="1500"/>
    <x v="1451"/>
    <x v="0"/>
    <x v="0"/>
    <x v="0"/>
    <n v="1434907966"/>
    <n v="1432315966"/>
    <x v="3251"/>
    <d v="2015-06-21T17:32:46"/>
    <n v="30"/>
    <b v="1"/>
    <n v="20"/>
    <n v="110.73333333333333"/>
    <n v="83.05"/>
    <b v="1"/>
    <s v="theater/plays"/>
    <x v="1"/>
    <x v="6"/>
  </r>
  <r>
    <n v="3252"/>
    <s v="Modern Love"/>
    <s v="How do we navigate the boundaries between friendship, sexual intimacy and obsessive desire?"/>
    <n v="2250"/>
    <x v="2145"/>
    <x v="0"/>
    <x v="1"/>
    <x v="1"/>
    <n v="1473247240"/>
    <n v="1470655240"/>
    <x v="3252"/>
    <d v="2016-09-07T11:20:40"/>
    <n v="30"/>
    <b v="1"/>
    <n v="50"/>
    <n v="127.82222222222221"/>
    <n v="57.52"/>
    <b v="1"/>
    <s v="theater/plays"/>
    <x v="1"/>
    <x v="6"/>
  </r>
  <r>
    <n v="3253"/>
    <s v="EMPATHITRAX, a new play by Ana Nogueira"/>
    <s v="Can you ever truly feel what someone else is feeling?_x000a_Do you want to?"/>
    <n v="20000"/>
    <x v="2146"/>
    <x v="0"/>
    <x v="0"/>
    <x v="0"/>
    <n v="1473306300"/>
    <n v="1471701028"/>
    <x v="3253"/>
    <d v="2016-09-08T03:45:00"/>
    <n v="18.579537037032424"/>
    <b v="1"/>
    <n v="115"/>
    <n v="101.82500000000002"/>
    <n v="177.08695652173913"/>
    <b v="1"/>
    <s v="theater/plays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x v="2147"/>
    <x v="0"/>
    <x v="1"/>
    <x v="1"/>
    <n v="1427331809"/>
    <n v="1424743409"/>
    <x v="3254"/>
    <d v="2015-03-26T01:03:29"/>
    <n v="29.958333333328483"/>
    <b v="1"/>
    <n v="186"/>
    <n v="101.25769230769231"/>
    <n v="70.771505376344081"/>
    <b v="1"/>
    <s v="theater/plays"/>
    <x v="1"/>
    <x v="6"/>
  </r>
  <r>
    <n v="3255"/>
    <s v="Henry V"/>
    <s v="5 Actors, 30 Characters, 90 Minutes._x000a_Let us transport you from London to the fields of Agincourt, using the power of your imagination."/>
    <n v="300"/>
    <x v="2"/>
    <x v="0"/>
    <x v="1"/>
    <x v="1"/>
    <n v="1412706375"/>
    <n v="1410114375"/>
    <x v="3255"/>
    <d v="2014-10-07T18:26:15"/>
    <n v="30"/>
    <b v="1"/>
    <n v="18"/>
    <n v="175"/>
    <n v="29.166666666666668"/>
    <b v="1"/>
    <s v="theater/plays"/>
    <x v="1"/>
    <x v="6"/>
  </r>
  <r>
    <n v="3256"/>
    <s v="Paperhand Puppet Intervention 16th Annual Summer Show"/>
    <s v="Our 16th year promises to be bigger and better than ever but we need your help to bring the show to life!"/>
    <n v="10000"/>
    <x v="2148"/>
    <x v="0"/>
    <x v="0"/>
    <x v="0"/>
    <n v="1433995140"/>
    <n v="1432129577"/>
    <x v="3256"/>
    <d v="2015-06-11T03:59:00"/>
    <n v="21.592164351852261"/>
    <b v="1"/>
    <n v="176"/>
    <n v="128.06"/>
    <n v="72.76136363636364"/>
    <b v="1"/>
    <s v="theater/plays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x v="2149"/>
    <x v="0"/>
    <x v="1"/>
    <x v="1"/>
    <n v="1487769952"/>
    <n v="1485177952"/>
    <x v="3257"/>
    <d v="2017-02-22T13:25:52"/>
    <n v="30"/>
    <b v="0"/>
    <n v="41"/>
    <n v="106.29949999999999"/>
    <n v="51.853414634146333"/>
    <b v="1"/>
    <s v="theater/plays"/>
    <x v="1"/>
    <x v="6"/>
  </r>
  <r>
    <n v="3258"/>
    <s v="Bluebirds by Joe Brondo"/>
    <s v="A guy named Walt steals a book and plans to sell it to get his life on track... until his wife finds out."/>
    <n v="7000"/>
    <x v="2150"/>
    <x v="0"/>
    <x v="0"/>
    <x v="0"/>
    <n v="1420751861"/>
    <n v="1418159861"/>
    <x v="3258"/>
    <d v="2015-01-08T21:17:41"/>
    <n v="30"/>
    <b v="1"/>
    <n v="75"/>
    <n v="105.21428571428571"/>
    <n v="98.2"/>
    <b v="1"/>
    <s v="theater/plays"/>
    <x v="1"/>
    <x v="6"/>
  </r>
  <r>
    <n v="3259"/>
    <s v="Laughter is Sacred Space 2.0"/>
    <s v="The Human Faces Tour - Every Story Sacred. This tour is about laughter, grief, and identity in the human striving toward wholeness"/>
    <n v="23000"/>
    <x v="2151"/>
    <x v="0"/>
    <x v="0"/>
    <x v="0"/>
    <n v="1475294340"/>
    <n v="1472753745"/>
    <x v="3259"/>
    <d v="2016-10-01T03:59:00"/>
    <n v="29.405034722221899"/>
    <b v="1"/>
    <n v="97"/>
    <n v="106.16782608695652"/>
    <n v="251.7381443298969"/>
    <b v="1"/>
    <s v="theater/plays"/>
    <x v="1"/>
    <x v="6"/>
  </r>
  <r>
    <n v="3260"/>
    <s v="Keep the Art of Marionettes Alive With PUPPETWORKS!"/>
    <s v="We're looking to raise money to continue bringing Brooklyn the vanishing art form of marionette puppetry."/>
    <n v="5000"/>
    <x v="2152"/>
    <x v="0"/>
    <x v="0"/>
    <x v="0"/>
    <n v="1448903318"/>
    <n v="1445875718"/>
    <x v="3260"/>
    <d v="2015-11-30T17:08:38"/>
    <n v="35.041666666671517"/>
    <b v="1"/>
    <n v="73"/>
    <n v="109.24000000000001"/>
    <n v="74.821917808219183"/>
    <b v="1"/>
    <s v="theater/plays"/>
    <x v="1"/>
    <x v="6"/>
  </r>
  <r>
    <n v="3261"/>
    <s v="Scrappy Shakespeare: A Midsummer Night's Dream"/>
    <s v="Six Spartanburg-based professional actors perform A Midsummer Night's Dream outdoors in downtown Spartanburg."/>
    <n v="3300"/>
    <x v="2153"/>
    <x v="0"/>
    <x v="0"/>
    <x v="0"/>
    <n v="1437067476"/>
    <n v="1434475476"/>
    <x v="3261"/>
    <d v="2015-07-16T17:24:36"/>
    <n v="30"/>
    <b v="1"/>
    <n v="49"/>
    <n v="100.45454545454547"/>
    <n v="67.65306122448979"/>
    <b v="1"/>
    <s v="theater/plays"/>
    <x v="1"/>
    <x v="6"/>
  </r>
  <r>
    <n v="3262"/>
    <s v="Prison Boxing: A New Play by Leah Joki"/>
    <s v="A one-woman theatrical exploration of the prison system and its inhabitants."/>
    <n v="12200"/>
    <x v="2154"/>
    <x v="0"/>
    <x v="0"/>
    <x v="0"/>
    <n v="1419220800"/>
    <n v="1416555262"/>
    <x v="3262"/>
    <d v="2014-12-22T04:00:00"/>
    <n v="30.851134259268292"/>
    <b v="1"/>
    <n v="134"/>
    <n v="103.04098360655738"/>
    <n v="93.81343283582089"/>
    <b v="1"/>
    <s v="theater/plays"/>
    <x v="1"/>
    <x v="6"/>
  </r>
  <r>
    <n v="3263"/>
    <s v="Titus Andronicus (with an all-female cast &amp; crew)"/>
    <s v="Shakespeare's bloodiest tragedy, performed and produced exclusively by women."/>
    <n v="2500"/>
    <x v="2155"/>
    <x v="0"/>
    <x v="0"/>
    <x v="0"/>
    <n v="1446238800"/>
    <n v="1444220588"/>
    <x v="3263"/>
    <d v="2015-10-30T21:00:00"/>
    <n v="23.358935185184237"/>
    <b v="1"/>
    <n v="68"/>
    <n v="112.1664"/>
    <n v="41.237647058823526"/>
    <b v="1"/>
    <s v="theater/plays"/>
    <x v="1"/>
    <x v="6"/>
  </r>
  <r>
    <n v="3264"/>
    <s v="Kapow-i GoGo at The PIT"/>
    <s v="The three part comedic saga of Kapow-i GoGo, who saves the world.  Again.  And again."/>
    <n v="2500"/>
    <x v="2156"/>
    <x v="0"/>
    <x v="0"/>
    <x v="0"/>
    <n v="1422482400"/>
    <n v="1421089938"/>
    <x v="3264"/>
    <d v="2015-01-28T22:00:00"/>
    <n v="16.116458333337505"/>
    <b v="1"/>
    <n v="49"/>
    <n v="103"/>
    <n v="52.551020408163268"/>
    <b v="1"/>
    <s v="theater/plays"/>
    <x v="1"/>
    <x v="6"/>
  </r>
  <r>
    <n v="3265"/>
    <s v="&quot;Where was I&quot; - an autobiographical play on Dementia"/>
    <s v="A theatrical play on Alzheimerâ€™s and the challenges of loving a person who keeps disappearing."/>
    <n v="2700"/>
    <x v="2157"/>
    <x v="0"/>
    <x v="17"/>
    <x v="3"/>
    <n v="1449162000"/>
    <n v="1446570315"/>
    <x v="3265"/>
    <d v="2015-12-03T17:00:00"/>
    <n v="29.996354166665697"/>
    <b v="1"/>
    <n v="63"/>
    <n v="164"/>
    <n v="70.285714285714292"/>
    <b v="1"/>
    <s v="theater/plays"/>
    <x v="1"/>
    <x v="6"/>
  </r>
  <r>
    <n v="3266"/>
    <s v="Macbeth"/>
    <s v="An original version of Shakespeare's masterpiece that emphasizes family and explores the destruction of blood ties"/>
    <n v="6000"/>
    <x v="2158"/>
    <x v="0"/>
    <x v="0"/>
    <x v="0"/>
    <n v="1434142800"/>
    <n v="1431435122"/>
    <x v="3266"/>
    <d v="2015-06-12T21:00:00"/>
    <n v="31.338865740734036"/>
    <b v="1"/>
    <n v="163"/>
    <n v="131.28333333333333"/>
    <n v="48.325153374233132"/>
    <b v="1"/>
    <s v="theater/plays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x v="2159"/>
    <x v="0"/>
    <x v="0"/>
    <x v="0"/>
    <n v="1437156660"/>
    <n v="1434564660"/>
    <x v="3267"/>
    <d v="2015-07-17T18:11:00"/>
    <n v="30"/>
    <b v="1"/>
    <n v="288"/>
    <n v="102.1"/>
    <n v="53.177083333333336"/>
    <b v="1"/>
    <s v="theater/plays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x v="1904"/>
    <x v="0"/>
    <x v="0"/>
    <x v="0"/>
    <n v="1472074928"/>
    <n v="1470692528"/>
    <x v="3268"/>
    <d v="2016-08-24T21:42:08"/>
    <n v="16"/>
    <b v="1"/>
    <n v="42"/>
    <n v="128"/>
    <n v="60.952380952380949"/>
    <b v="1"/>
    <s v="theater/plays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x v="2160"/>
    <x v="0"/>
    <x v="1"/>
    <x v="1"/>
    <n v="1434452400"/>
    <n v="1431509397"/>
    <x v="3269"/>
    <d v="2015-06-16T11:00:00"/>
    <n v="34.062534722223063"/>
    <b v="1"/>
    <n v="70"/>
    <n v="101.49999999999999"/>
    <n v="116"/>
    <b v="1"/>
    <s v="theater/plays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x v="390"/>
    <x v="0"/>
    <x v="1"/>
    <x v="1"/>
    <n v="1436705265"/>
    <n v="1434113265"/>
    <x v="3270"/>
    <d v="2015-07-12T12:47:45"/>
    <n v="30"/>
    <b v="1"/>
    <n v="30"/>
    <n v="101.66666666666666"/>
    <n v="61"/>
    <b v="1"/>
    <s v="theater/plays"/>
    <x v="1"/>
    <x v="6"/>
  </r>
  <r>
    <n v="3271"/>
    <s v="Saxon Court at Southwark Playhouse"/>
    <s v="A razor sharp satire to darken your Christmas."/>
    <n v="1500"/>
    <x v="2161"/>
    <x v="0"/>
    <x v="1"/>
    <x v="1"/>
    <n v="1414927775"/>
    <n v="1412332175"/>
    <x v="3271"/>
    <d v="2014-11-02T11:29:35"/>
    <n v="30.041666666671517"/>
    <b v="1"/>
    <n v="51"/>
    <n v="130"/>
    <n v="38.235294117647058"/>
    <b v="1"/>
    <s v="theater/plays"/>
    <x v="1"/>
    <x v="6"/>
  </r>
  <r>
    <n v="3272"/>
    <s v="&quot;Next Stop&quot; - Adjusting to dating in NYC"/>
    <s v="A new original play that follows two Israeli singles navigate the humorous and confusing dating scene of NYC."/>
    <n v="10000"/>
    <x v="2162"/>
    <x v="0"/>
    <x v="0"/>
    <x v="0"/>
    <n v="1446814809"/>
    <n v="1444219209"/>
    <x v="3272"/>
    <d v="2015-11-06T13:00:09"/>
    <n v="30.041666666664241"/>
    <b v="1"/>
    <n v="145"/>
    <n v="154.43"/>
    <n v="106.50344827586207"/>
    <b v="1"/>
    <s v="theater/plays"/>
    <x v="1"/>
    <x v="6"/>
  </r>
  <r>
    <n v="3273"/>
    <s v="Toscana, or What I Remember"/>
    <s v="We're bringing Tuscany to the Cherry Lane Theatre with a new play about memory and how we deal with people we love but we can't stand."/>
    <n v="4000"/>
    <x v="2163"/>
    <x v="0"/>
    <x v="0"/>
    <x v="0"/>
    <n v="1473879600"/>
    <n v="1472498042"/>
    <x v="3273"/>
    <d v="2016-09-14T19:00:00"/>
    <n v="15.990254629636183"/>
    <b v="1"/>
    <n v="21"/>
    <n v="107.4"/>
    <n v="204.57142857142858"/>
    <b v="1"/>
    <s v="theater/plays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x v="2164"/>
    <x v="0"/>
    <x v="0"/>
    <x v="0"/>
    <n v="1458075600"/>
    <n v="1454259272"/>
    <x v="3274"/>
    <d v="2016-03-15T21:00:00"/>
    <n v="44.170462962967576"/>
    <b v="1"/>
    <n v="286"/>
    <n v="101.32258064516128"/>
    <n v="54.912587412587413"/>
    <b v="1"/>
    <s v="theater/plays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x v="2165"/>
    <x v="0"/>
    <x v="0"/>
    <x v="0"/>
    <n v="1423456200"/>
    <n v="1421183271"/>
    <x v="3275"/>
    <d v="2015-02-09T04:30:00"/>
    <n v="26.307048611110076"/>
    <b v="1"/>
    <n v="12"/>
    <n v="100.27777777777777"/>
    <n v="150.41666666666666"/>
    <b v="1"/>
    <s v="theater/plays"/>
    <x v="1"/>
    <x v="6"/>
  </r>
  <r>
    <n v="3276"/>
    <s v="We The Astronomers"/>
    <s v="In 2016, KO Theatre presents a world premiere play in Toronto, ON about faith, home, and the secrets we keep from those we love."/>
    <n v="4500"/>
    <x v="2166"/>
    <x v="0"/>
    <x v="5"/>
    <x v="5"/>
    <n v="1459483140"/>
    <n v="1456526879"/>
    <x v="3276"/>
    <d v="2016-04-01T03:59:00"/>
    <n v="34.215983796297223"/>
    <b v="1"/>
    <n v="100"/>
    <n v="116.84444444444443"/>
    <n v="52.58"/>
    <b v="1"/>
    <s v="theater/plays"/>
    <x v="1"/>
    <x v="6"/>
  </r>
  <r>
    <n v="3277"/>
    <s v="Go People does 'Almost, Maine'"/>
    <s v="One of the most popular American plays of the last decade comes to London for its international premiere. Festive and bittersweet."/>
    <n v="5000"/>
    <x v="2167"/>
    <x v="0"/>
    <x v="1"/>
    <x v="1"/>
    <n v="1416331406"/>
    <n v="1413735806"/>
    <x v="3277"/>
    <d v="2014-11-18T17:23:26"/>
    <n v="30.041666666664241"/>
    <b v="1"/>
    <n v="100"/>
    <n v="108.60000000000001"/>
    <n v="54.3"/>
    <b v="1"/>
    <s v="theater/plays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x v="1745"/>
    <x v="0"/>
    <x v="1"/>
    <x v="1"/>
    <n v="1433017303"/>
    <n v="1430425303"/>
    <x v="3278"/>
    <d v="2015-05-30T20:21:43"/>
    <n v="30"/>
    <b v="1"/>
    <n v="34"/>
    <n v="103.4"/>
    <n v="76.029411764705884"/>
    <b v="1"/>
    <s v="theater/plays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x v="2168"/>
    <x v="0"/>
    <x v="0"/>
    <x v="0"/>
    <n v="1459474059"/>
    <n v="1456885659"/>
    <x v="3279"/>
    <d v="2016-04-01T01:27:39"/>
    <n v="29.958333333343035"/>
    <b v="0"/>
    <n v="63"/>
    <n v="114.27586206896552"/>
    <n v="105.2063492063492"/>
    <b v="1"/>
    <s v="theater/plays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x v="2169"/>
    <x v="0"/>
    <x v="0"/>
    <x v="0"/>
    <n v="1433134800"/>
    <n v="1430158198"/>
    <x v="3280"/>
    <d v="2015-06-01T05:00:00"/>
    <n v="34.451412037029513"/>
    <b v="0"/>
    <n v="30"/>
    <n v="103"/>
    <n v="68.666666666666671"/>
    <b v="1"/>
    <s v="theater/plays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x v="599"/>
    <x v="0"/>
    <x v="0"/>
    <x v="0"/>
    <n v="1441153705"/>
    <n v="1438561705"/>
    <x v="3281"/>
    <d v="2015-09-02T00:28:25"/>
    <n v="30"/>
    <b v="0"/>
    <n v="47"/>
    <n v="121.6"/>
    <n v="129.36170212765958"/>
    <b v="1"/>
    <s v="theater/plays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x v="2170"/>
    <x v="0"/>
    <x v="0"/>
    <x v="0"/>
    <n v="1461904788"/>
    <n v="1458103188"/>
    <x v="3282"/>
    <d v="2016-04-29T04:39:48"/>
    <n v="44"/>
    <b v="0"/>
    <n v="237"/>
    <n v="102.6467741935484"/>
    <n v="134.26371308016877"/>
    <b v="1"/>
    <s v="theater/plays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x v="2171"/>
    <x v="0"/>
    <x v="1"/>
    <x v="1"/>
    <n v="1455138000"/>
    <n v="1452448298"/>
    <x v="3283"/>
    <d v="2016-02-10T21:00:00"/>
    <n v="31.130810185190057"/>
    <b v="0"/>
    <n v="47"/>
    <n v="104.75000000000001"/>
    <n v="17.829787234042552"/>
    <b v="1"/>
    <s v="theater/plays"/>
    <x v="1"/>
    <x v="6"/>
  </r>
  <r>
    <n v="3284"/>
    <s v="Help fund Black Enough!"/>
    <s v="Black Enough is an LSU student-staged performance exploring the effects of white supremacy on the black community."/>
    <n v="3000"/>
    <x v="2172"/>
    <x v="0"/>
    <x v="0"/>
    <x v="0"/>
    <n v="1454047140"/>
    <n v="1452546853"/>
    <x v="3284"/>
    <d v="2016-01-29T05:59:00"/>
    <n v="17.364432870366727"/>
    <b v="0"/>
    <n v="15"/>
    <n v="101.6"/>
    <n v="203.2"/>
    <b v="1"/>
    <s v="theater/plays"/>
    <x v="1"/>
    <x v="6"/>
  </r>
  <r>
    <n v="3285"/>
    <s v="By Morning"/>
    <s v="A new play by Matthew Gasda"/>
    <n v="4999"/>
    <x v="2173"/>
    <x v="0"/>
    <x v="0"/>
    <x v="0"/>
    <n v="1488258000"/>
    <n v="1485556626"/>
    <x v="3285"/>
    <d v="2017-02-28T05:00:00"/>
    <n v="31.265902777769952"/>
    <b v="0"/>
    <n v="81"/>
    <n v="112.10242048409683"/>
    <n v="69.18518518518519"/>
    <b v="1"/>
    <s v="theater/plays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x v="2174"/>
    <x v="0"/>
    <x v="0"/>
    <x v="0"/>
    <n v="1471291782"/>
    <n v="1468699782"/>
    <x v="3286"/>
    <d v="2016-08-15T20:09:42"/>
    <n v="30"/>
    <b v="0"/>
    <n v="122"/>
    <n v="101.76666666666667"/>
    <n v="125.12295081967213"/>
    <b v="1"/>
    <s v="theater/plays"/>
    <x v="1"/>
    <x v="6"/>
  </r>
  <r>
    <n v="3287"/>
    <s v="Three Things: Stories About Life"/>
    <s v="An inspirational one-man play about crisis, community, and the search for wholeness."/>
    <n v="2500"/>
    <x v="911"/>
    <x v="0"/>
    <x v="5"/>
    <x v="5"/>
    <n v="1448733628"/>
    <n v="1446573628"/>
    <x v="3287"/>
    <d v="2015-11-28T18:00:28"/>
    <n v="25"/>
    <b v="0"/>
    <n v="34"/>
    <n v="100"/>
    <n v="73.529411764705884"/>
    <b v="1"/>
    <s v="theater/plays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x v="2175"/>
    <x v="0"/>
    <x v="1"/>
    <x v="1"/>
    <n v="1466463600"/>
    <n v="1463337315"/>
    <x v="3288"/>
    <d v="2016-06-20T23:00:00"/>
    <n v="36.183854166665697"/>
    <b v="0"/>
    <n v="207"/>
    <n v="100.26489999999998"/>
    <n v="48.437149758454105"/>
    <b v="1"/>
    <s v="theater/plays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x v="2176"/>
    <x v="0"/>
    <x v="1"/>
    <x v="1"/>
    <n v="1487580602"/>
    <n v="1485161402"/>
    <x v="3289"/>
    <d v="2017-02-20T08:50:02"/>
    <n v="28"/>
    <b v="0"/>
    <n v="25"/>
    <n v="133.04200000000003"/>
    <n v="26.608400000000003"/>
    <b v="1"/>
    <s v="theater/plays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x v="2177"/>
    <x v="0"/>
    <x v="1"/>
    <x v="1"/>
    <n v="1489234891"/>
    <n v="1486642891"/>
    <x v="3290"/>
    <d v="2017-03-11T12:21:31"/>
    <n v="30"/>
    <b v="0"/>
    <n v="72"/>
    <n v="121.2"/>
    <n v="33.666666666666664"/>
    <b v="1"/>
    <s v="theater/plays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x v="365"/>
    <x v="0"/>
    <x v="0"/>
    <x v="0"/>
    <n v="1442462340"/>
    <n v="1439743900"/>
    <x v="3291"/>
    <d v="2015-09-17T03:59:00"/>
    <n v="31.463425925932825"/>
    <b v="0"/>
    <n v="14"/>
    <n v="113.99999999999999"/>
    <n v="40.714285714285715"/>
    <b v="1"/>
    <s v="theater/plays"/>
    <x v="1"/>
    <x v="6"/>
  </r>
  <r>
    <n v="3292"/>
    <s v="Dick Whittington - our 2016 community pantomime!"/>
    <s v="Iver Heath Drama Club is a not-for-profit community group and this year we are performing DICK WHITTINGTON."/>
    <n v="101"/>
    <x v="683"/>
    <x v="0"/>
    <x v="1"/>
    <x v="1"/>
    <n v="1449257348"/>
    <n v="1444069748"/>
    <x v="3292"/>
    <d v="2015-12-04T19:29:08"/>
    <n v="60.041666666671517"/>
    <b v="0"/>
    <n v="15"/>
    <n v="286.13861386138615"/>
    <n v="19.266666666666666"/>
    <b v="1"/>
    <s v="theater/plays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x v="2178"/>
    <x v="0"/>
    <x v="4"/>
    <x v="4"/>
    <n v="1488622352"/>
    <n v="1486030352"/>
    <x v="3293"/>
    <d v="2017-03-04T10:12:32"/>
    <n v="30"/>
    <b v="0"/>
    <n v="91"/>
    <n v="170.44444444444446"/>
    <n v="84.285714285714292"/>
    <b v="1"/>
    <s v="theater/plays"/>
    <x v="1"/>
    <x v="6"/>
  </r>
  <r>
    <n v="3294"/>
    <s v="old man's Gift"/>
    <s v="A young theatre company promoting new talent and looking for help in funding our very first set for our black comedy &quot;old man's Gift&quot;"/>
    <n v="600"/>
    <x v="2179"/>
    <x v="0"/>
    <x v="1"/>
    <x v="1"/>
    <n v="1434459554"/>
    <n v="1431867554"/>
    <x v="3294"/>
    <d v="2015-06-16T12:59:14"/>
    <n v="30"/>
    <b v="0"/>
    <n v="24"/>
    <n v="118.33333333333333"/>
    <n v="29.583333333333332"/>
    <b v="1"/>
    <s v="theater/plays"/>
    <x v="1"/>
    <x v="6"/>
  </r>
  <r>
    <n v="3295"/>
    <s v="The Divine Comedy Show"/>
    <s v="A comedic drama about The Devil and his quest to take a bride and to Hell with the consequences, no matter what they may be."/>
    <n v="700"/>
    <x v="2180"/>
    <x v="0"/>
    <x v="1"/>
    <x v="1"/>
    <n v="1474886229"/>
    <n v="1472294229"/>
    <x v="3295"/>
    <d v="2016-09-26T10:37:09"/>
    <n v="30"/>
    <b v="0"/>
    <n v="27"/>
    <n v="102.85857142857142"/>
    <n v="26.667037037037037"/>
    <b v="1"/>
    <s v="theater/plays"/>
    <x v="1"/>
    <x v="6"/>
  </r>
  <r>
    <n v="3296"/>
    <s v="Alix in Wundergarten"/>
    <s v="A dark theatrical comedy about four actors recording a warped radio version of Lewis Carroll's 'Alice's Adventures in Wonderland'."/>
    <n v="1500"/>
    <x v="2181"/>
    <x v="0"/>
    <x v="1"/>
    <x v="1"/>
    <n v="1448229600"/>
    <n v="1446401372"/>
    <x v="3296"/>
    <d v="2015-11-22T22:00:00"/>
    <n v="21.160046296296059"/>
    <b v="0"/>
    <n v="47"/>
    <n v="144.06666666666666"/>
    <n v="45.978723404255319"/>
    <b v="1"/>
    <s v="theater/plays"/>
    <x v="1"/>
    <x v="6"/>
  </r>
  <r>
    <n v="3297"/>
    <s v="MY EYES WENT DARK"/>
    <s v="A father loses his family in a freak plane crash and goes on to murder the air traffic controller he holds responsible."/>
    <n v="5500"/>
    <x v="2182"/>
    <x v="0"/>
    <x v="1"/>
    <x v="1"/>
    <n v="1438037940"/>
    <n v="1436380256"/>
    <x v="3297"/>
    <d v="2015-07-27T22:59:00"/>
    <n v="19.186157407406427"/>
    <b v="0"/>
    <n v="44"/>
    <n v="100.07272727272726"/>
    <n v="125.09090909090909"/>
    <b v="1"/>
    <s v="theater/plays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x v="2183"/>
    <x v="0"/>
    <x v="0"/>
    <x v="0"/>
    <n v="1442102400"/>
    <n v="1440370768"/>
    <x v="3298"/>
    <d v="2015-09-13T00:00:00"/>
    <n v="20.042037037041155"/>
    <b v="0"/>
    <n v="72"/>
    <n v="101.73"/>
    <n v="141.29166666666666"/>
    <b v="1"/>
    <s v="theater/plays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x v="2184"/>
    <x v="0"/>
    <x v="0"/>
    <x v="0"/>
    <n v="1444860063"/>
    <n v="1442268063"/>
    <x v="3299"/>
    <d v="2015-10-14T22:01:03"/>
    <n v="30"/>
    <b v="0"/>
    <n v="63"/>
    <n v="116.19999999999999"/>
    <n v="55.333333333333336"/>
    <b v="1"/>
    <s v="theater/plays"/>
    <x v="1"/>
    <x v="6"/>
  </r>
  <r>
    <n v="3300"/>
    <s v="MAX &amp; ELSA: NO MUSIC. NO CHILDREN."/>
    <s v="A subversive parody about the two people for whom the hills were NOT alive with THE SOUND OF MUSIC."/>
    <n v="3000"/>
    <x v="1734"/>
    <x v="0"/>
    <x v="0"/>
    <x v="0"/>
    <n v="1430329862"/>
    <n v="1428515462"/>
    <x v="3300"/>
    <d v="2015-04-29T17:51:02"/>
    <n v="21"/>
    <b v="0"/>
    <n v="88"/>
    <n v="136.16666666666666"/>
    <n v="46.420454545454547"/>
    <b v="1"/>
    <s v="theater/plays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x v="2185"/>
    <x v="0"/>
    <x v="0"/>
    <x v="0"/>
    <n v="1470034740"/>
    <n v="1466185176"/>
    <x v="3301"/>
    <d v="2016-08-01T06:59:00"/>
    <n v="44.555138888885267"/>
    <b v="0"/>
    <n v="70"/>
    <n v="133.46666666666667"/>
    <n v="57.2"/>
    <b v="1"/>
    <s v="theater/plays"/>
    <x v="1"/>
    <x v="6"/>
  </r>
  <r>
    <n v="3302"/>
    <s v="El muro de BorÃ­s KiÃ©n"/>
    <s v="FilosofÃ­a de los anÃ³nimos"/>
    <n v="8400"/>
    <x v="2186"/>
    <x v="0"/>
    <x v="3"/>
    <x v="3"/>
    <n v="1481099176"/>
    <n v="1478507176"/>
    <x v="3302"/>
    <d v="2016-12-07T08:26:16"/>
    <n v="30"/>
    <b v="0"/>
    <n v="50"/>
    <n v="103.39285714285715"/>
    <n v="173.7"/>
    <b v="1"/>
    <s v="theater/plays"/>
    <x v="1"/>
    <x v="6"/>
  </r>
  <r>
    <n v="3303"/>
    <s v="VisiÃ³n Latino Theatre Company"/>
    <s v="VisiÃ³n Latino Theatre Company was founded by three young latino professionals sharing the stories of everyday latinos."/>
    <n v="1800"/>
    <x v="2187"/>
    <x v="0"/>
    <x v="0"/>
    <x v="0"/>
    <n v="1427553484"/>
    <n v="1424533084"/>
    <x v="3303"/>
    <d v="2015-03-28T14:38:04"/>
    <n v="34.958333333343035"/>
    <b v="0"/>
    <n v="35"/>
    <n v="115.88888888888889"/>
    <n v="59.6"/>
    <b v="1"/>
    <s v="theater/plays"/>
    <x v="1"/>
    <x v="6"/>
  </r>
  <r>
    <n v="3304"/>
    <s v="I Can Ski Forever 3"/>
    <s v="A musical comedy production celebrating the unique, lovable, insufferable ski culture of the modern day mountain town."/>
    <n v="15000"/>
    <x v="2188"/>
    <x v="0"/>
    <x v="0"/>
    <x v="0"/>
    <n v="1482418752"/>
    <n v="1479826752"/>
    <x v="3304"/>
    <d v="2016-12-22T14:59:12"/>
    <n v="30"/>
    <b v="0"/>
    <n v="175"/>
    <n v="104.51666666666665"/>
    <n v="89.585714285714289"/>
    <b v="1"/>
    <s v="theater/plays"/>
    <x v="1"/>
    <x v="6"/>
  </r>
  <r>
    <n v="3305"/>
    <s v="The Judgment of Paris"/>
    <s v="The Judgement of Paris is an exciting, inspirational poem set to run Oct. 2, 3 &amp; 4 at Plays &amp; Players, but we need funding and fans."/>
    <n v="4000"/>
    <x v="2189"/>
    <x v="0"/>
    <x v="0"/>
    <x v="0"/>
    <n v="1438374748"/>
    <n v="1435782748"/>
    <x v="3305"/>
    <d v="2015-07-31T20:32:28"/>
    <n v="30"/>
    <b v="0"/>
    <n v="20"/>
    <n v="102.02500000000001"/>
    <n v="204.05"/>
    <b v="1"/>
    <s v="theater/plays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x v="1310"/>
    <x v="0"/>
    <x v="0"/>
    <x v="0"/>
    <n v="1465527600"/>
    <n v="1462252542"/>
    <x v="3306"/>
    <d v="2016-06-10T03:00:00"/>
    <n v="37.90576388889167"/>
    <b v="0"/>
    <n v="54"/>
    <n v="175.33333333333334"/>
    <n v="48.703703703703702"/>
    <b v="1"/>
    <s v="theater/plays"/>
    <x v="1"/>
    <x v="6"/>
  </r>
  <r>
    <n v="3307"/>
    <s v="The Respectful Prostitute"/>
    <s v="A group of Stanford students are going to present Jean-Paul Sartre's play, The Respectful Prostitute, at the end of Spring quarter."/>
    <n v="1000"/>
    <x v="2190"/>
    <x v="0"/>
    <x v="0"/>
    <x v="0"/>
    <n v="1463275339"/>
    <n v="1460683339"/>
    <x v="3307"/>
    <d v="2016-05-15T01:22:19"/>
    <n v="30"/>
    <b v="0"/>
    <n v="20"/>
    <n v="106.67999999999999"/>
    <n v="53.339999999999996"/>
    <b v="1"/>
    <s v="theater/plays"/>
    <x v="1"/>
    <x v="6"/>
  </r>
  <r>
    <n v="3308"/>
    <s v="A Hand of Talons"/>
    <s v="Descend into the dark world of steampunk noir in this thrilling new play, written by Maggie Lee and directed by Amy Poisson!"/>
    <n v="3500"/>
    <x v="611"/>
    <x v="0"/>
    <x v="0"/>
    <x v="0"/>
    <n v="1460581365"/>
    <n v="1458766965"/>
    <x v="3308"/>
    <d v="2016-04-13T21:02:45"/>
    <n v="21"/>
    <b v="0"/>
    <n v="57"/>
    <n v="122.28571428571429"/>
    <n v="75.087719298245617"/>
    <b v="1"/>
    <s v="theater/plays"/>
    <x v="1"/>
    <x v="6"/>
  </r>
  <r>
    <n v="3309"/>
    <s v="Collision Course"/>
    <s v="Two unlikely friends, a garage, tinned beans &amp; the end of the world."/>
    <n v="350"/>
    <x v="2191"/>
    <x v="0"/>
    <x v="1"/>
    <x v="1"/>
    <n v="1476632178"/>
    <n v="1473953778"/>
    <x v="3309"/>
    <d v="2016-10-16T15:36:18"/>
    <n v="31"/>
    <b v="0"/>
    <n v="31"/>
    <n v="159.42857142857144"/>
    <n v="18"/>
    <b v="1"/>
    <s v="theater/plays"/>
    <x v="1"/>
    <x v="6"/>
  </r>
  <r>
    <n v="3310"/>
    <s v="The Island Boys: A New Play"/>
    <s v="A new play about coming coming home, recovery, and trying to find God in the process."/>
    <n v="6500"/>
    <x v="2192"/>
    <x v="0"/>
    <x v="0"/>
    <x v="0"/>
    <n v="1444169825"/>
    <n v="1441577825"/>
    <x v="3310"/>
    <d v="2015-10-06T22:17:05"/>
    <n v="30"/>
    <b v="0"/>
    <n v="31"/>
    <n v="100.07692307692308"/>
    <n v="209.83870967741936"/>
    <b v="1"/>
    <s v="theater/plays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x v="406"/>
    <x v="0"/>
    <x v="0"/>
    <x v="0"/>
    <n v="1445065210"/>
    <n v="1442473210"/>
    <x v="3311"/>
    <d v="2015-10-17T07:00:10"/>
    <n v="30"/>
    <b v="0"/>
    <n v="45"/>
    <n v="109.84"/>
    <n v="61.022222222222226"/>
    <b v="1"/>
    <s v="theater/plays"/>
    <x v="1"/>
    <x v="6"/>
  </r>
  <r>
    <n v="3312"/>
    <s v="Richard III"/>
    <s v="Bare Theatre presents one of Shakespeare's most notorious characters in the final chapter of the War of the Roses saga."/>
    <n v="2500"/>
    <x v="1676"/>
    <x v="0"/>
    <x v="0"/>
    <x v="0"/>
    <n v="1478901600"/>
    <n v="1477077946"/>
    <x v="3312"/>
    <d v="2016-11-11T22:00:00"/>
    <n v="21.107106481489609"/>
    <b v="0"/>
    <n v="41"/>
    <n v="100.03999999999999"/>
    <n v="61"/>
    <b v="1"/>
    <s v="theater/plays"/>
    <x v="1"/>
    <x v="6"/>
  </r>
  <r>
    <n v="3313"/>
    <s v="Melbin the Accidental"/>
    <s v="A modern reworking of Shakespeare's histories and tragedies in iambic pentameter to talk of death, love, and race."/>
    <n v="2000"/>
    <x v="2193"/>
    <x v="0"/>
    <x v="0"/>
    <x v="0"/>
    <n v="1453856400"/>
    <n v="1452664317"/>
    <x v="3313"/>
    <d v="2016-01-27T01:00:00"/>
    <n v="13.797256944453693"/>
    <b v="0"/>
    <n v="29"/>
    <n v="116.05000000000001"/>
    <n v="80.034482758620683"/>
    <b v="1"/>
    <s v="theater/plays"/>
    <x v="1"/>
    <x v="6"/>
  </r>
  <r>
    <n v="3314"/>
    <s v="The White Bike"/>
    <s v="I want to add a new perspective to the cycling safety debate by taking my play THE WHITE BIKE to the Edinburgh Festival of Cycling"/>
    <n v="800"/>
    <x v="472"/>
    <x v="0"/>
    <x v="1"/>
    <x v="1"/>
    <n v="1431115500"/>
    <n v="1428733511"/>
    <x v="3314"/>
    <d v="2015-05-08T20:05:00"/>
    <n v="27.569317129629781"/>
    <b v="0"/>
    <n v="58"/>
    <n v="210.75"/>
    <n v="29.068965517241381"/>
    <b v="1"/>
    <s v="theater/plays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x v="2194"/>
    <x v="0"/>
    <x v="1"/>
    <x v="1"/>
    <n v="1462519041"/>
    <n v="1459927041"/>
    <x v="3315"/>
    <d v="2016-05-06T07:17:21"/>
    <n v="30"/>
    <b v="0"/>
    <n v="89"/>
    <n v="110.00000000000001"/>
    <n v="49.438202247191015"/>
    <b v="1"/>
    <s v="theater/plays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x v="2195"/>
    <x v="0"/>
    <x v="0"/>
    <x v="0"/>
    <n v="1407506040"/>
    <n v="1404680075"/>
    <x v="3316"/>
    <d v="2014-08-08T13:54:00"/>
    <n v="32.707928240743058"/>
    <b v="0"/>
    <n v="125"/>
    <n v="100.08673425918037"/>
    <n v="93.977440000000001"/>
    <b v="1"/>
    <s v="theater/plays"/>
    <x v="1"/>
    <x v="6"/>
  </r>
  <r>
    <n v="3317"/>
    <s v="Seven Minutes in Eternity"/>
    <s v="Andy Boyd's epic new satire about heroes and villains, humankind's search for glory, and fascism in America"/>
    <n v="1050"/>
    <x v="2196"/>
    <x v="0"/>
    <x v="0"/>
    <x v="0"/>
    <n v="1465347424"/>
    <n v="1462755424"/>
    <x v="3317"/>
    <d v="2016-06-08T00:57:04"/>
    <n v="30"/>
    <b v="0"/>
    <n v="18"/>
    <n v="106.19047619047619"/>
    <n v="61.944444444444443"/>
    <b v="1"/>
    <s v="theater/plays"/>
    <x v="1"/>
    <x v="6"/>
  </r>
  <r>
    <n v="3318"/>
    <s v="ROOMIES - Atlantic Canada Tour 2016-17"/>
    <s v="Help us strengthen and inspire disability arts in Atlantic Canada"/>
    <n v="2000"/>
    <x v="2197"/>
    <x v="0"/>
    <x v="5"/>
    <x v="5"/>
    <n v="1460341800"/>
    <n v="1456902893"/>
    <x v="3318"/>
    <d v="2016-04-11T02:30:00"/>
    <n v="39.802164351858664"/>
    <b v="0"/>
    <n v="32"/>
    <n v="125.6"/>
    <n v="78.5"/>
    <b v="1"/>
    <s v="theater/plays"/>
    <x v="1"/>
    <x v="6"/>
  </r>
  <r>
    <n v="3319"/>
    <s v="Down the Rabbit Hole"/>
    <s v="Down the Rabbit Hole is an exciting new play by Not Just Theatre Productions. To be performed at Matthew's Yard Theatre in Feb 2015"/>
    <n v="500"/>
    <x v="2065"/>
    <x v="0"/>
    <x v="1"/>
    <x v="1"/>
    <n v="1422712986"/>
    <n v="1418824986"/>
    <x v="3319"/>
    <d v="2015-01-31T14:03:06"/>
    <n v="45"/>
    <b v="0"/>
    <n v="16"/>
    <n v="108"/>
    <n v="33.75"/>
    <b v="1"/>
    <s v="theater/plays"/>
    <x v="1"/>
    <x v="6"/>
  </r>
  <r>
    <n v="3320"/>
    <s v="Mama Threw Me So High &amp; He Who Speaks"/>
    <s v="Imaginary Theater Company presents two modern day tall tales about family, resilience and redemption."/>
    <n v="2500"/>
    <x v="2198"/>
    <x v="0"/>
    <x v="0"/>
    <x v="0"/>
    <n v="1466557557"/>
    <n v="1463965557"/>
    <x v="3320"/>
    <d v="2016-06-22T01:05:57"/>
    <n v="30"/>
    <b v="0"/>
    <n v="38"/>
    <n v="101"/>
    <n v="66.44736842105263"/>
    <b v="1"/>
    <s v="theater/plays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x v="2199"/>
    <x v="0"/>
    <x v="0"/>
    <x v="0"/>
    <n v="1413431940"/>
    <n v="1412216665"/>
    <x v="3321"/>
    <d v="2014-10-16T03:59:00"/>
    <n v="14.065682870372257"/>
    <b v="0"/>
    <n v="15"/>
    <n v="107.4"/>
    <n v="35.799999999999997"/>
    <b v="1"/>
    <s v="theater/plays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x v="959"/>
    <x v="0"/>
    <x v="0"/>
    <x v="0"/>
    <n v="1466567700"/>
    <n v="1464653696"/>
    <x v="3322"/>
    <d v="2016-06-22T03:55:00"/>
    <n v="22.152824074073578"/>
    <b v="0"/>
    <n v="23"/>
    <n v="101.51515151515152"/>
    <n v="145.65217391304347"/>
    <b v="1"/>
    <s v="theater/plays"/>
    <x v="1"/>
    <x v="6"/>
  </r>
  <r>
    <n v="3323"/>
    <s v="Migrants' Theatre"/>
    <s v="Young adult theatre makers from London are raising money to cover costs for touring with their current production MigrantsÂ´ Rhapsody."/>
    <n v="1000"/>
    <x v="2200"/>
    <x v="0"/>
    <x v="1"/>
    <x v="1"/>
    <n v="1474793208"/>
    <n v="1472201208"/>
    <x v="3323"/>
    <d v="2016-09-25T08:46:48"/>
    <n v="30"/>
    <b v="0"/>
    <n v="49"/>
    <n v="125.89999999999999"/>
    <n v="25.693877551020407"/>
    <b v="1"/>
    <s v="theater/plays"/>
    <x v="1"/>
    <x v="6"/>
  </r>
  <r>
    <n v="3324"/>
    <s v="At Swim, Two Boys"/>
    <s v="The play tells the story of Jim and Doyler and their friendship on the brink of Irish independence."/>
    <n v="1500"/>
    <x v="2201"/>
    <x v="0"/>
    <x v="17"/>
    <x v="3"/>
    <n v="1465135190"/>
    <n v="1463925590"/>
    <x v="3324"/>
    <d v="2016-06-05T13:59:50"/>
    <n v="14"/>
    <b v="0"/>
    <n v="10"/>
    <n v="101.66666666666666"/>
    <n v="152.5"/>
    <b v="1"/>
    <s v="theater/plays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x v="2202"/>
    <x v="0"/>
    <x v="1"/>
    <x v="1"/>
    <n v="1428256277"/>
    <n v="1425235877"/>
    <x v="3325"/>
    <d v="2015-04-05T17:51:17"/>
    <n v="34.958333333335759"/>
    <b v="0"/>
    <n v="15"/>
    <n v="112.5"/>
    <n v="30"/>
    <b v="1"/>
    <s v="theater/plays"/>
    <x v="1"/>
    <x v="6"/>
  </r>
  <r>
    <n v="3326"/>
    <s v="Me? A Caregiver?"/>
    <s v="An edgy, hilarious, compassionate and honest show to help caregivers find courage, trust their instincts and above all, to laugh."/>
    <n v="8000"/>
    <x v="2203"/>
    <x v="0"/>
    <x v="0"/>
    <x v="0"/>
    <n v="1425830905"/>
    <n v="1423242505"/>
    <x v="3326"/>
    <d v="2015-03-08T16:08:25"/>
    <n v="29.958333333328483"/>
    <b v="0"/>
    <n v="57"/>
    <n v="101.375"/>
    <n v="142.28070175438597"/>
    <b v="1"/>
    <s v="theater/plays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x v="1629"/>
    <x v="0"/>
    <x v="1"/>
    <x v="1"/>
    <n v="1462697966"/>
    <n v="1460105966"/>
    <x v="3327"/>
    <d v="2016-05-08T08:59:26"/>
    <n v="30"/>
    <b v="0"/>
    <n v="33"/>
    <n v="101.25"/>
    <n v="24.545454545454547"/>
    <b v="1"/>
    <s v="theater/plays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x v="2204"/>
    <x v="0"/>
    <x v="0"/>
    <x v="0"/>
    <n v="1404522000"/>
    <n v="1404308883"/>
    <x v="3328"/>
    <d v="2014-07-05T01:00:00"/>
    <n v="2.4666319444440887"/>
    <b v="0"/>
    <n v="9"/>
    <n v="146.38888888888889"/>
    <n v="292.77777777777777"/>
    <b v="1"/>
    <s v="theater/plays"/>
    <x v="1"/>
    <x v="6"/>
  </r>
  <r>
    <n v="3329"/>
    <s v="Jestia and Raedon"/>
    <s v="Jestia and Raedon is a brand new romantic comedy play going to the Edinburgh Fringe Festival this summer."/>
    <n v="1000"/>
    <x v="2205"/>
    <x v="0"/>
    <x v="1"/>
    <x v="1"/>
    <n v="1406502000"/>
    <n v="1405583108"/>
    <x v="3329"/>
    <d v="2014-07-27T23:00:00"/>
    <n v="10.635324074079108"/>
    <b v="0"/>
    <n v="26"/>
    <n v="116.8"/>
    <n v="44.92307692307692"/>
    <b v="1"/>
    <s v="theater/plays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x v="2206"/>
    <x v="0"/>
    <x v="1"/>
    <x v="1"/>
    <n v="1427919468"/>
    <n v="1425331068"/>
    <x v="3330"/>
    <d v="2015-04-01T20:17:48"/>
    <n v="29.958333333335759"/>
    <b v="0"/>
    <n v="69"/>
    <n v="106.26666666666667"/>
    <n v="23.10144927536232"/>
    <b v="1"/>
    <s v="theater/plays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x v="538"/>
    <x v="0"/>
    <x v="0"/>
    <x v="0"/>
    <n v="1444149886"/>
    <n v="1441125886"/>
    <x v="3331"/>
    <d v="2015-10-06T16:44:46"/>
    <n v="35"/>
    <b v="0"/>
    <n v="65"/>
    <n v="104.52"/>
    <n v="80.400000000000006"/>
    <b v="1"/>
    <s v="theater/plays"/>
    <x v="1"/>
    <x v="6"/>
  </r>
  <r>
    <n v="3332"/>
    <s v="Cortez"/>
    <s v="Two marine biologists are at odds during an important expedition. When a stranded shark refuses to die, things get weird."/>
    <n v="6000"/>
    <x v="44"/>
    <x v="0"/>
    <x v="0"/>
    <x v="0"/>
    <n v="1405802330"/>
    <n v="1403210330"/>
    <x v="3332"/>
    <d v="2014-07-19T20:38:50"/>
    <n v="30"/>
    <b v="0"/>
    <n v="83"/>
    <n v="100"/>
    <n v="72.289156626506028"/>
    <b v="1"/>
    <s v="theater/plays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x v="2207"/>
    <x v="0"/>
    <x v="0"/>
    <x v="0"/>
    <n v="1434384880"/>
    <n v="1432484080"/>
    <x v="3333"/>
    <d v="2015-06-15T16:14:40"/>
    <n v="22"/>
    <b v="0"/>
    <n v="111"/>
    <n v="104.57142857142858"/>
    <n v="32.972972972972975"/>
    <b v="1"/>
    <s v="theater/plays"/>
    <x v="1"/>
    <x v="6"/>
  </r>
  <r>
    <n v="3334"/>
    <s v="The Saltbox Theatre Collective Seed Money Project"/>
    <s v="The Saltbox Theatre Collective is a brand new not-for-profit theatre company in Illinois."/>
    <n v="3871"/>
    <x v="2208"/>
    <x v="0"/>
    <x v="0"/>
    <x v="0"/>
    <n v="1438259422"/>
    <n v="1435667422"/>
    <x v="3334"/>
    <d v="2015-07-30T12:30:22"/>
    <n v="30"/>
    <b v="0"/>
    <n v="46"/>
    <n v="138.62051149573753"/>
    <n v="116.65217391304348"/>
    <b v="1"/>
    <s v="theater/plays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x v="2209"/>
    <x v="0"/>
    <x v="1"/>
    <x v="1"/>
    <n v="1407106800"/>
    <n v="1404749446"/>
    <x v="3335"/>
    <d v="2014-08-03T23:00:00"/>
    <n v="27.284189814818092"/>
    <b v="0"/>
    <n v="63"/>
    <n v="100.32000000000001"/>
    <n v="79.61904761904762"/>
    <b v="1"/>
    <s v="theater/plays"/>
    <x v="1"/>
    <x v="6"/>
  </r>
  <r>
    <n v="3336"/>
    <s v="WILDE TALES"/>
    <s v="A theatrical adaptation of Oscar Wilde's short stories, presented by Suitcase Civilians at The Space, April 5-10 2016."/>
    <n v="250"/>
    <x v="156"/>
    <x v="0"/>
    <x v="1"/>
    <x v="1"/>
    <n v="1459845246"/>
    <n v="1457429646"/>
    <x v="3336"/>
    <d v="2016-04-05T08:34:06"/>
    <n v="27.958333333328483"/>
    <b v="0"/>
    <n v="9"/>
    <n v="100"/>
    <n v="27.777777777777779"/>
    <b v="1"/>
    <s v="theater/plays"/>
    <x v="1"/>
    <x v="6"/>
  </r>
  <r>
    <n v="3337"/>
    <s v="Das Ding - A Globetrotting Comedy"/>
    <s v="StoneCrabs is thrilled to bring to the UK the first English production of Philipp LÃ¶hleâ€™s play Das Ding (The Thing)."/>
    <n v="2500"/>
    <x v="2210"/>
    <x v="0"/>
    <x v="1"/>
    <x v="1"/>
    <n v="1412974800"/>
    <n v="1411109167"/>
    <x v="3337"/>
    <d v="2014-10-10T21:00:00"/>
    <n v="21.592974537037662"/>
    <b v="0"/>
    <n v="34"/>
    <n v="110.2"/>
    <n v="81.029411764705884"/>
    <b v="1"/>
    <s v="theater/plays"/>
    <x v="1"/>
    <x v="6"/>
  </r>
  <r>
    <n v="3338"/>
    <s v="The Last Days of Judas Iscariot"/>
    <s v="Join Estelle Parsons in support of Theater That Looks and Sounds Like America"/>
    <n v="15000"/>
    <x v="2211"/>
    <x v="0"/>
    <x v="0"/>
    <x v="0"/>
    <n v="1487944080"/>
    <n v="1486129680"/>
    <x v="3338"/>
    <d v="2017-02-24T13:48:00"/>
    <n v="21"/>
    <b v="0"/>
    <n v="112"/>
    <n v="102.18"/>
    <n v="136.84821428571428"/>
    <b v="1"/>
    <s v="theater/plays"/>
    <x v="1"/>
    <x v="6"/>
  </r>
  <r>
    <n v="3339"/>
    <s v="FRESH PRODUCE'd LA presents: Friends in Transient Places"/>
    <s v="FPLA presents FRIENDS IN TRANSIENT PLACES by Jonathan Caren: a magical story of modern life."/>
    <n v="8000"/>
    <x v="2212"/>
    <x v="0"/>
    <x v="0"/>
    <x v="0"/>
    <n v="1469721518"/>
    <n v="1467129518"/>
    <x v="3339"/>
    <d v="2016-07-28T15:58:38"/>
    <n v="30"/>
    <b v="0"/>
    <n v="47"/>
    <n v="104.35000000000001"/>
    <n v="177.61702127659575"/>
    <b v="1"/>
    <s v="theater/plays"/>
    <x v="1"/>
    <x v="6"/>
  </r>
  <r>
    <n v="3340"/>
    <s v="King Lear"/>
    <s v="The Eno River Players is a community theater in Durham, North Carolina. We are trying to raise money to get our second show on its feet"/>
    <n v="3000"/>
    <x v="2213"/>
    <x v="0"/>
    <x v="0"/>
    <x v="0"/>
    <n v="1481066554"/>
    <n v="1478906554"/>
    <x v="3340"/>
    <d v="2016-12-06T23:22:34"/>
    <n v="25"/>
    <b v="0"/>
    <n v="38"/>
    <n v="138.16666666666666"/>
    <n v="109.07894736842105"/>
    <b v="1"/>
    <s v="theater/plays"/>
    <x v="1"/>
    <x v="6"/>
  </r>
  <r>
    <n v="3341"/>
    <s v="Today I Live"/>
    <s v="A London flat, two stories play simultaneously. Irish mapmaker 1821, Iranian artist present day. Each senses the other. Worlds collide."/>
    <n v="3350"/>
    <x v="959"/>
    <x v="0"/>
    <x v="1"/>
    <x v="1"/>
    <n v="1465750800"/>
    <n v="1463771421"/>
    <x v="3341"/>
    <d v="2016-06-12T17:00:00"/>
    <n v="22.909479166657547"/>
    <b v="0"/>
    <n v="28"/>
    <n v="100"/>
    <n v="119.64285714285714"/>
    <b v="1"/>
    <s v="theater/plays"/>
    <x v="1"/>
    <x v="6"/>
  </r>
  <r>
    <n v="3342"/>
    <s v="Uprising Theatre Company's First Production"/>
    <s v="We believe in the power of stories to change the world. Theatre that inspires transformation."/>
    <n v="6000"/>
    <x v="627"/>
    <x v="0"/>
    <x v="0"/>
    <x v="0"/>
    <n v="1427864340"/>
    <n v="1425020810"/>
    <x v="3342"/>
    <d v="2015-04-01T04:59:00"/>
    <n v="32.911226851858373"/>
    <b v="0"/>
    <n v="78"/>
    <n v="101.66666666666666"/>
    <n v="78.205128205128204"/>
    <b v="1"/>
    <s v="theater/plays"/>
    <x v="1"/>
    <x v="6"/>
  </r>
  <r>
    <n v="3343"/>
    <s v="The Girl Who Touched the Stars"/>
    <s v="Two sisters make a set of paper dolls which take them on a journey across lands, creating memories along the way."/>
    <n v="700"/>
    <x v="647"/>
    <x v="0"/>
    <x v="1"/>
    <x v="1"/>
    <n v="1460553480"/>
    <n v="1458770384"/>
    <x v="3343"/>
    <d v="2016-04-13T13:18:00"/>
    <n v="20.637685185181908"/>
    <b v="0"/>
    <n v="23"/>
    <n v="171.42857142857142"/>
    <n v="52.173913043478258"/>
    <b v="1"/>
    <s v="theater/plays"/>
    <x v="1"/>
    <x v="6"/>
  </r>
  <r>
    <n v="3344"/>
    <s v="The Other Group Theatre"/>
    <s v="We are a company of crafted and trained actors, writers and directors dedicated to the principles set by the legendary Group Theatre."/>
    <n v="4500"/>
    <x v="1494"/>
    <x v="0"/>
    <x v="0"/>
    <x v="0"/>
    <n v="1409374093"/>
    <n v="1406782093"/>
    <x v="3344"/>
    <d v="2014-08-30T04:48:13"/>
    <n v="30"/>
    <b v="0"/>
    <n v="40"/>
    <n v="101.44444444444444"/>
    <n v="114.125"/>
    <b v="1"/>
    <s v="theater/plays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x v="1084"/>
    <x v="0"/>
    <x v="0"/>
    <x v="0"/>
    <n v="1429317420"/>
    <n v="1424226768"/>
    <x v="3345"/>
    <d v="2015-04-18T00:37:00"/>
    <n v="58.919583333328774"/>
    <b v="0"/>
    <n v="13"/>
    <n v="130"/>
    <n v="50"/>
    <b v="1"/>
    <s v="theater/plays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x v="2214"/>
    <x v="0"/>
    <x v="0"/>
    <x v="0"/>
    <n v="1424910910"/>
    <n v="1424306110"/>
    <x v="3346"/>
    <d v="2015-02-26T00:35:10"/>
    <n v="7"/>
    <b v="0"/>
    <n v="18"/>
    <n v="110.00000000000001"/>
    <n v="91.666666666666671"/>
    <b v="1"/>
    <s v="theater/plays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x v="2215"/>
    <x v="0"/>
    <x v="1"/>
    <x v="1"/>
    <n v="1462741200"/>
    <n v="1461503654"/>
    <x v="3347"/>
    <d v="2016-05-08T21:00:00"/>
    <n v="14.323449074072414"/>
    <b v="0"/>
    <n v="22"/>
    <n v="119.44999999999999"/>
    <n v="108.59090909090909"/>
    <b v="1"/>
    <s v="theater/plays"/>
    <x v="1"/>
    <x v="6"/>
  </r>
  <r>
    <n v="3348"/>
    <s v="Macbeth"/>
    <s v="Old Hat's new production explores the bleak culture of war and the cosmic powers of guilt and imagination in Shakespeare's tragedy."/>
    <n v="5500"/>
    <x v="2216"/>
    <x v="0"/>
    <x v="0"/>
    <x v="0"/>
    <n v="1461988740"/>
    <n v="1459949080"/>
    <x v="3348"/>
    <d v="2016-04-30T03:59:00"/>
    <n v="23.607175925928459"/>
    <b v="0"/>
    <n v="79"/>
    <n v="100.2909090909091"/>
    <n v="69.822784810126578"/>
    <b v="1"/>
    <s v="theater/plays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x v="2217"/>
    <x v="0"/>
    <x v="0"/>
    <x v="0"/>
    <n v="1465837200"/>
    <n v="1463971172"/>
    <x v="3349"/>
    <d v="2016-06-13T17:00:00"/>
    <n v="21.597546296296059"/>
    <b v="0"/>
    <n v="14"/>
    <n v="153.4"/>
    <n v="109.57142857142857"/>
    <b v="1"/>
    <s v="theater/plays"/>
    <x v="1"/>
    <x v="6"/>
  </r>
  <r>
    <n v="3350"/>
    <s v="Visions"/>
    <s v="Nora Wageners TheaterstÃ¼ck lÃ¤dt den Zuschauer ein auf eine teils lustige, teils dÃ¼stere Reise ins Wohnzimmer der jungen, arbeitslosen K"/>
    <n v="3500"/>
    <x v="2218"/>
    <x v="0"/>
    <x v="19"/>
    <x v="3"/>
    <n v="1448838000"/>
    <n v="1445791811"/>
    <x v="3350"/>
    <d v="2015-11-29T23:00:00"/>
    <n v="35.256817129629781"/>
    <b v="0"/>
    <n v="51"/>
    <n v="104.42857142857143"/>
    <n v="71.666666666666671"/>
    <b v="1"/>
    <s v="theater/plays"/>
    <x v="1"/>
    <x v="6"/>
  </r>
  <r>
    <n v="3351"/>
    <s v="Action To The Word's DRACULA"/>
    <s v="A thrilling 'steampunk' reworking of the infamous gothic horror novel by a powerhouse ensemble will leave you begging to be bitten."/>
    <n v="5000"/>
    <x v="2219"/>
    <x v="0"/>
    <x v="1"/>
    <x v="1"/>
    <n v="1406113200"/>
    <n v="1402910965"/>
    <x v="3351"/>
    <d v="2014-07-23T11:00:00"/>
    <n v="37.0629050925927"/>
    <b v="0"/>
    <n v="54"/>
    <n v="101.1"/>
    <n v="93.611111111111114"/>
    <b v="1"/>
    <s v="theater/plays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x v="2220"/>
    <x v="0"/>
    <x v="1"/>
    <x v="1"/>
    <n v="1467414000"/>
    <n v="1462492178"/>
    <x v="3352"/>
    <d v="2016-07-01T23:00:00"/>
    <n v="56.965532407397404"/>
    <b v="0"/>
    <n v="70"/>
    <n v="107.52"/>
    <n v="76.8"/>
    <b v="1"/>
    <s v="theater/plays"/>
    <x v="1"/>
    <x v="6"/>
  </r>
  <r>
    <n v="3353"/>
    <s v="Nude: A play by Paul Hewitt"/>
    <s v="A new spoken word play, written by Paul Hewitt, in 3 parts about love and fate, inspired by the Ruba'iyat of Omar Khayyam."/>
    <n v="500"/>
    <x v="607"/>
    <x v="0"/>
    <x v="1"/>
    <x v="1"/>
    <n v="1462230000"/>
    <n v="1461061350"/>
    <x v="3353"/>
    <d v="2016-05-02T23:00:00"/>
    <n v="13.526041666656965"/>
    <b v="0"/>
    <n v="44"/>
    <n v="315"/>
    <n v="35.795454545454547"/>
    <b v="1"/>
    <s v="theater/plays"/>
    <x v="1"/>
    <x v="6"/>
  </r>
  <r>
    <n v="3354"/>
    <s v="Strangeloop Theatre - A Focus on New Works"/>
    <s v="Help Strangeloop Theatre create and support new work by sponsoring our 2015-2016 season."/>
    <n v="3000"/>
    <x v="2221"/>
    <x v="0"/>
    <x v="0"/>
    <x v="0"/>
    <n v="1446091260"/>
    <n v="1443029206"/>
    <x v="3354"/>
    <d v="2015-10-29T04:01:00"/>
    <n v="35.440439814810816"/>
    <b v="0"/>
    <n v="55"/>
    <n v="101.93333333333334"/>
    <n v="55.6"/>
    <b v="1"/>
    <s v="theater/plays"/>
    <x v="1"/>
    <x v="6"/>
  </r>
  <r>
    <n v="3355"/>
    <s v="Jelly Beans at Theatre503"/>
    <s v="Help get Jelly Beans to the Theatre503 stage. An important piece of new writing by Dan Pick, produced by Kuleshov Theatre"/>
    <n v="1750"/>
    <x v="2222"/>
    <x v="0"/>
    <x v="1"/>
    <x v="1"/>
    <n v="1462879020"/>
    <n v="1461941527"/>
    <x v="3355"/>
    <d v="2016-05-10T11:17:00"/>
    <n v="10.850613425929623"/>
    <b v="0"/>
    <n v="15"/>
    <n v="126.28571428571429"/>
    <n v="147.33333333333334"/>
    <b v="1"/>
    <s v="theater/plays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x v="1259"/>
    <x v="0"/>
    <x v="1"/>
    <x v="1"/>
    <n v="1468611272"/>
    <n v="1466019272"/>
    <x v="3356"/>
    <d v="2016-07-15T19:34:32"/>
    <n v="30"/>
    <b v="0"/>
    <n v="27"/>
    <n v="101.4"/>
    <n v="56.333333333333336"/>
    <b v="1"/>
    <s v="theater/plays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x v="895"/>
    <x v="0"/>
    <x v="1"/>
    <x v="1"/>
    <n v="1406887310"/>
    <n v="1404295310"/>
    <x v="3357"/>
    <d v="2014-08-01T10:01:50"/>
    <n v="30"/>
    <b v="0"/>
    <n v="21"/>
    <n v="101"/>
    <n v="96.19047619047619"/>
    <b v="1"/>
    <s v="theater/plays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x v="2223"/>
    <x v="0"/>
    <x v="0"/>
    <x v="0"/>
    <n v="1416385679"/>
    <n v="1413790079"/>
    <x v="3358"/>
    <d v="2014-11-19T08:27:59"/>
    <n v="30.041666666671517"/>
    <b v="0"/>
    <n v="162"/>
    <n v="102.99000000000001"/>
    <n v="63.574074074074076"/>
    <b v="1"/>
    <s v="theater/plays"/>
    <x v="1"/>
    <x v="6"/>
  </r>
  <r>
    <n v="3359"/>
    <s v="BEIRUT, LADY OF LEBANON"/>
    <s v="A Theatrical Production Celebrating the Lebanese Culture and the Human Spirit in Time of War."/>
    <n v="4000"/>
    <x v="2224"/>
    <x v="0"/>
    <x v="0"/>
    <x v="0"/>
    <n v="1487985734"/>
    <n v="1484097734"/>
    <x v="3359"/>
    <d v="2017-02-25T01:22:14"/>
    <n v="45"/>
    <b v="0"/>
    <n v="23"/>
    <n v="106.25"/>
    <n v="184.78260869565219"/>
    <b v="1"/>
    <s v="theater/plays"/>
    <x v="1"/>
    <x v="6"/>
  </r>
  <r>
    <n v="3360"/>
    <s v="Pretty Butch"/>
    <s v="World Premiere, an M1 Singapore Fringe Festival 2017 commission."/>
    <n v="9000"/>
    <x v="2225"/>
    <x v="0"/>
    <x v="20"/>
    <x v="12"/>
    <n v="1481731140"/>
    <n v="1479866343"/>
    <x v="3360"/>
    <d v="2016-12-14T15:59:00"/>
    <n v="21.583298611112696"/>
    <b v="0"/>
    <n v="72"/>
    <n v="101.37777777777779"/>
    <n v="126.72222222222223"/>
    <b v="1"/>
    <s v="theater/plays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x v="2226"/>
    <x v="0"/>
    <x v="0"/>
    <x v="0"/>
    <n v="1409587140"/>
    <n v="1408062990"/>
    <x v="3361"/>
    <d v="2014-09-01T15:59:00"/>
    <n v="17.640625"/>
    <b v="0"/>
    <n v="68"/>
    <n v="113.46000000000001"/>
    <n v="83.42647058823529"/>
    <b v="1"/>
    <s v="theater/plays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x v="2227"/>
    <x v="0"/>
    <x v="0"/>
    <x v="0"/>
    <n v="1425704100"/>
    <n v="1424484717"/>
    <x v="3362"/>
    <d v="2015-03-07T04:55:00"/>
    <n v="14.113229166665406"/>
    <b v="0"/>
    <n v="20"/>
    <n v="218.00000000000003"/>
    <n v="54.5"/>
    <b v="1"/>
    <s v="theater/plays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x v="2228"/>
    <x v="0"/>
    <x v="0"/>
    <x v="0"/>
    <n v="1408464000"/>
    <n v="1406831445"/>
    <x v="3363"/>
    <d v="2014-08-19T16:00:00"/>
    <n v="18.89531249999709"/>
    <b v="0"/>
    <n v="26"/>
    <n v="101.41935483870968"/>
    <n v="302.30769230769232"/>
    <b v="1"/>
    <s v="theater/plays"/>
    <x v="1"/>
    <x v="6"/>
  </r>
  <r>
    <n v="3364"/>
    <s v="Cancel The Sunshine"/>
    <s v="Cancel The SunshineÂ is a new play that explores living with a mental health condition in an honest, witty and articulate way."/>
    <n v="3000"/>
    <x v="2229"/>
    <x v="0"/>
    <x v="1"/>
    <x v="1"/>
    <n v="1458075600"/>
    <n v="1456183649"/>
    <x v="3364"/>
    <d v="2016-03-15T21:00:00"/>
    <n v="21.897581018522033"/>
    <b v="0"/>
    <n v="72"/>
    <n v="105.93333333333332"/>
    <n v="44.138888888888886"/>
    <b v="1"/>
    <s v="theater/plays"/>
    <x v="1"/>
    <x v="6"/>
  </r>
  <r>
    <n v="3365"/>
    <s v="From the Pulpit to the Runway"/>
    <s v="A dazzling dramatic musical drama that takes place inside a Charm City Church! Help us finance a play that is back by popular demand!"/>
    <n v="2500"/>
    <x v="1287"/>
    <x v="0"/>
    <x v="0"/>
    <x v="0"/>
    <n v="1449973592"/>
    <n v="1447381592"/>
    <x v="3365"/>
    <d v="2015-12-13T02:26:32"/>
    <n v="30"/>
    <b v="0"/>
    <n v="3"/>
    <n v="104"/>
    <n v="866.66666666666663"/>
    <b v="1"/>
    <s v="theater/plays"/>
    <x v="1"/>
    <x v="6"/>
  </r>
  <r>
    <n v="3366"/>
    <s v="Montclair Shakespeare Series"/>
    <s v="The Series will consist of free staged readings of Shakespeare's plays, brought to life by professional actors in Montclair, NJ."/>
    <n v="500"/>
    <x v="2230"/>
    <x v="0"/>
    <x v="0"/>
    <x v="0"/>
    <n v="1431481037"/>
    <n v="1428889037"/>
    <x v="3366"/>
    <d v="2015-05-13T01:37:17"/>
    <n v="30"/>
    <b v="0"/>
    <n v="18"/>
    <n v="221"/>
    <n v="61.388888888888886"/>
    <b v="1"/>
    <s v="theater/plays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x v="1763"/>
    <x v="0"/>
    <x v="1"/>
    <x v="1"/>
    <n v="1438467894"/>
    <n v="1436307894"/>
    <x v="3367"/>
    <d v="2015-08-01T22:24:54"/>
    <n v="25"/>
    <b v="0"/>
    <n v="30"/>
    <n v="118.66666666666667"/>
    <n v="29.666666666666668"/>
    <b v="1"/>
    <s v="theater/plays"/>
    <x v="1"/>
    <x v="6"/>
  </r>
  <r>
    <n v="3368"/>
    <s v="Peter Pan by J.M. Barrie @ Open Space Arts"/>
    <s v="Help a non-profit community theatre create an unforgettable production of J.M. Barrie's classic play."/>
    <n v="1000"/>
    <x v="2231"/>
    <x v="0"/>
    <x v="0"/>
    <x v="0"/>
    <n v="1420088400"/>
    <n v="1416977259"/>
    <x v="3368"/>
    <d v="2015-01-01T05:00:00"/>
    <n v="36.008576388885558"/>
    <b v="0"/>
    <n v="23"/>
    <n v="104.60000000000001"/>
    <n v="45.478260869565219"/>
    <b v="1"/>
    <s v="theater/plays"/>
    <x v="1"/>
    <x v="6"/>
  </r>
  <r>
    <n v="3369"/>
    <s v="The Collector, a play by Daniel Wade"/>
    <s v="How far would you go for revenge? The Collector is a dark thriller of regret, retribution and broken masculinity."/>
    <n v="5000"/>
    <x v="2232"/>
    <x v="0"/>
    <x v="17"/>
    <x v="3"/>
    <n v="1484441980"/>
    <n v="1479257980"/>
    <x v="3369"/>
    <d v="2017-01-15T00:59:40"/>
    <n v="60"/>
    <b v="0"/>
    <n v="54"/>
    <n v="103.89999999999999"/>
    <n v="96.203703703703709"/>
    <b v="1"/>
    <s v="theater/plays"/>
    <x v="1"/>
    <x v="6"/>
  </r>
  <r>
    <n v="3370"/>
    <s v="&quot;I'm Alright&quot;...an Enso Theatre Education production."/>
    <s v="I'm Alright. A story of young women, told by young women, for the world."/>
    <n v="1500"/>
    <x v="2233"/>
    <x v="0"/>
    <x v="0"/>
    <x v="0"/>
    <n v="1481961600"/>
    <n v="1479283285"/>
    <x v="3370"/>
    <d v="2016-12-17T08:00:00"/>
    <n v="30.999016203699284"/>
    <b v="0"/>
    <n v="26"/>
    <n v="117.73333333333333"/>
    <n v="67.92307692307692"/>
    <b v="1"/>
    <s v="theater/plays"/>
    <x v="1"/>
    <x v="6"/>
  </r>
  <r>
    <n v="3371"/>
    <s v="Red Planet (or One Way Ticket) Staged Reading"/>
    <s v="Help support Red Planet, a new science fiction play based off the Mars One exploration."/>
    <n v="200"/>
    <x v="1766"/>
    <x v="0"/>
    <x v="0"/>
    <x v="0"/>
    <n v="1449089965"/>
    <n v="1446670765"/>
    <x v="3371"/>
    <d v="2015-12-02T20:59:25"/>
    <n v="28"/>
    <b v="0"/>
    <n v="9"/>
    <n v="138.5"/>
    <n v="30.777777777777779"/>
    <b v="1"/>
    <s v="theater/plays"/>
    <x v="1"/>
    <x v="6"/>
  </r>
  <r>
    <n v="3372"/>
    <s v="All the Best, Jack"/>
    <s v="This play tells the story of the toxicity of sensationalism shown through one man's struggle with notoriety."/>
    <n v="1000"/>
    <x v="831"/>
    <x v="0"/>
    <x v="0"/>
    <x v="0"/>
    <n v="1408942740"/>
    <n v="1407157756"/>
    <x v="3372"/>
    <d v="2014-08-25T04:59:00"/>
    <n v="20.659537037041446"/>
    <b v="0"/>
    <n v="27"/>
    <n v="103.49999999999999"/>
    <n v="38.333333333333336"/>
    <b v="1"/>
    <s v="theater/plays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x v="557"/>
    <x v="0"/>
    <x v="1"/>
    <x v="1"/>
    <n v="1437235200"/>
    <n v="1435177840"/>
    <x v="3373"/>
    <d v="2015-07-18T16:00:00"/>
    <n v="23.812037037045229"/>
    <b v="0"/>
    <n v="30"/>
    <n v="100.25"/>
    <n v="66.833333333333329"/>
    <b v="1"/>
    <s v="theater/plays"/>
    <x v="1"/>
    <x v="6"/>
  </r>
  <r>
    <n v="3374"/>
    <s v="HELP BUILD &quot;THE CASTLE&quot;"/>
    <s v="A rare  production of World acclaimed playwright Howard Barker's groundbreaking &amp; provocative 'The Castle'."/>
    <n v="3500"/>
    <x v="2234"/>
    <x v="0"/>
    <x v="5"/>
    <x v="5"/>
    <n v="1446053616"/>
    <n v="1443461616"/>
    <x v="3374"/>
    <d v="2015-10-28T17:33:36"/>
    <n v="30"/>
    <b v="0"/>
    <n v="52"/>
    <n v="106.57142857142856"/>
    <n v="71.730769230769226"/>
    <b v="1"/>
    <s v="theater/plays"/>
    <x v="1"/>
    <x v="6"/>
  </r>
  <r>
    <n v="3375"/>
    <s v="The Frida Kahlo of Penge West"/>
    <s v="Production of wickedly funny new play for two women, written by iconic songwriter and ex-London's Burning man, Chris Larner"/>
    <n v="3000"/>
    <x v="142"/>
    <x v="0"/>
    <x v="1"/>
    <x v="1"/>
    <n v="1400423973"/>
    <n v="1399387173"/>
    <x v="3375"/>
    <d v="2014-05-18T14:39:33"/>
    <n v="12"/>
    <b v="0"/>
    <n v="17"/>
    <n v="100"/>
    <n v="176.47058823529412"/>
    <b v="1"/>
    <s v="theater/plays"/>
    <x v="1"/>
    <x v="6"/>
  </r>
  <r>
    <n v="3376"/>
    <s v="The Tutors"/>
    <s v="3 college grads struggling to fund their social network. 1 bratty blackmailing student. 1 dreamy Asian business man. 1 awesome play."/>
    <n v="8000"/>
    <x v="2235"/>
    <x v="0"/>
    <x v="0"/>
    <x v="0"/>
    <n v="1429976994"/>
    <n v="1424796594"/>
    <x v="3376"/>
    <d v="2015-04-25T15:49:54"/>
    <n v="59.958333333328483"/>
    <b v="0"/>
    <n v="19"/>
    <n v="100.01249999999999"/>
    <n v="421.10526315789474"/>
    <b v="1"/>
    <s v="theater/plays"/>
    <x v="1"/>
    <x v="6"/>
  </r>
  <r>
    <n v="3377"/>
    <s v="To Kill a Machine"/>
    <s v="An empowering play about war time code breaker Alan Turing which tells the real story of a hero vilified for his sexuality and suicide."/>
    <n v="8000"/>
    <x v="2236"/>
    <x v="0"/>
    <x v="1"/>
    <x v="1"/>
    <n v="1426870560"/>
    <n v="1424280899"/>
    <x v="3377"/>
    <d v="2015-03-20T16:56:00"/>
    <n v="29.9729282407352"/>
    <b v="0"/>
    <n v="77"/>
    <n v="101.05"/>
    <n v="104.98701298701299"/>
    <b v="1"/>
    <s v="theater/plays"/>
    <x v="1"/>
    <x v="6"/>
  </r>
  <r>
    <n v="3378"/>
    <s v="Rose of June"/>
    <s v="'Can you ever find acceptance in death?' _x000a_Rose of June is a piece of theatre exploring the stages of grief. Unity Theatre - September"/>
    <n v="550"/>
    <x v="2237"/>
    <x v="0"/>
    <x v="1"/>
    <x v="1"/>
    <n v="1409490480"/>
    <n v="1407400306"/>
    <x v="3378"/>
    <d v="2014-08-31T13:08:00"/>
    <n v="24.191828703704232"/>
    <b v="0"/>
    <n v="21"/>
    <n v="107.63636363636364"/>
    <n v="28.19047619047619"/>
    <b v="1"/>
    <s v="theater/plays"/>
    <x v="1"/>
    <x v="6"/>
  </r>
  <r>
    <n v="3379"/>
    <s v="The Promise"/>
    <s v="A play by Alexei Arbuzov about the lives of three teenagers during the Nazi siege of Leningrad, 1942, in a new adaptation by Nick Dear."/>
    <n v="2000"/>
    <x v="2238"/>
    <x v="0"/>
    <x v="1"/>
    <x v="1"/>
    <n v="1440630000"/>
    <n v="1439122800"/>
    <x v="3379"/>
    <d v="2015-08-26T23:00:00"/>
    <n v="17.444444444437977"/>
    <b v="0"/>
    <n v="38"/>
    <n v="103.64999999999999"/>
    <n v="54.55263157894737"/>
    <b v="1"/>
    <s v="theater/plays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x v="2239"/>
    <x v="0"/>
    <x v="0"/>
    <x v="0"/>
    <n v="1417305178"/>
    <n v="1414277578"/>
    <x v="3380"/>
    <d v="2014-11-29T23:52:58"/>
    <n v="35.041666666664241"/>
    <b v="0"/>
    <n v="28"/>
    <n v="104.43333333333334"/>
    <n v="111.89285714285714"/>
    <b v="1"/>
    <s v="theater/plays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x v="2240"/>
    <x v="0"/>
    <x v="0"/>
    <x v="0"/>
    <n v="1426044383"/>
    <n v="1423455983"/>
    <x v="3381"/>
    <d v="2015-03-11T03:26:23"/>
    <n v="29.958333333328483"/>
    <b v="0"/>
    <n v="48"/>
    <n v="102.25"/>
    <n v="85.208333333333329"/>
    <b v="1"/>
    <s v="theater/plays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x v="2241"/>
    <x v="0"/>
    <x v="1"/>
    <x v="1"/>
    <n v="1470092340"/>
    <n v="1467973256"/>
    <x v="3382"/>
    <d v="2016-08-01T22:59:00"/>
    <n v="24.526435185187438"/>
    <b v="0"/>
    <n v="46"/>
    <n v="100.74285714285713"/>
    <n v="76.652173913043484"/>
    <b v="1"/>
    <s v="theater/plays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x v="2242"/>
    <x v="0"/>
    <x v="0"/>
    <x v="0"/>
    <n v="1466707620"/>
    <n v="1464979620"/>
    <x v="3383"/>
    <d v="2016-06-23T18:47:00"/>
    <n v="20"/>
    <b v="0"/>
    <n v="30"/>
    <n v="111.71428571428572"/>
    <n v="65.166666666666671"/>
    <b v="1"/>
    <s v="theater/plays"/>
    <x v="1"/>
    <x v="6"/>
  </r>
  <r>
    <n v="3384"/>
    <s v="The Hat"/>
    <s v="Six gay men, emotional baggage, and online dating: what could go wrong? A play about looking for love and finding something better."/>
    <n v="6000"/>
    <x v="2243"/>
    <x v="0"/>
    <x v="0"/>
    <x v="0"/>
    <n v="1448074800"/>
    <n v="1444874768"/>
    <x v="3384"/>
    <d v="2015-11-21T03:00:00"/>
    <n v="37.037407407406135"/>
    <b v="0"/>
    <n v="64"/>
    <n v="100.01100000000001"/>
    <n v="93.760312499999998"/>
    <b v="1"/>
    <s v="theater/plays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x v="41"/>
    <x v="0"/>
    <x v="0"/>
    <x v="0"/>
    <n v="1418244552"/>
    <n v="1415652552"/>
    <x v="3385"/>
    <d v="2014-12-10T20:49:12"/>
    <n v="30"/>
    <b v="0"/>
    <n v="15"/>
    <n v="100"/>
    <n v="133.33333333333334"/>
    <b v="1"/>
    <s v="theater/plays"/>
    <x v="1"/>
    <x v="6"/>
  </r>
  <r>
    <n v="3386"/>
    <s v="Going To Market"/>
    <s v="Stories from the Bronx make for an uncommon play. Help us finish funding this production, supported by the Kevin Spacey Foundation."/>
    <n v="2000"/>
    <x v="1740"/>
    <x v="0"/>
    <x v="0"/>
    <x v="0"/>
    <n v="1417620506"/>
    <n v="1415028506"/>
    <x v="3386"/>
    <d v="2014-12-03T15:28:26"/>
    <n v="30"/>
    <b v="0"/>
    <n v="41"/>
    <n v="105"/>
    <n v="51.219512195121951"/>
    <b v="1"/>
    <s v="theater/plays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x v="2244"/>
    <x v="0"/>
    <x v="0"/>
    <x v="0"/>
    <n v="1418581088"/>
    <n v="1415125088"/>
    <x v="3387"/>
    <d v="2014-12-14T18:18:08"/>
    <n v="40.000000000007276"/>
    <b v="0"/>
    <n v="35"/>
    <n v="116.86666666666667"/>
    <n v="100.17142857142858"/>
    <b v="1"/>
    <s v="theater/plays"/>
    <x v="1"/>
    <x v="6"/>
  </r>
  <r>
    <n v="3388"/>
    <s v="ICONS"/>
    <s v="ICONS is a unique new play about the Amazon warrior women from Greek myth and re-imagines them from a contemporary female perspective."/>
    <n v="1500"/>
    <x v="2245"/>
    <x v="0"/>
    <x v="1"/>
    <x v="1"/>
    <n v="1434625441"/>
    <n v="1432033441"/>
    <x v="3388"/>
    <d v="2015-06-18T11:04:01"/>
    <n v="30"/>
    <b v="0"/>
    <n v="45"/>
    <n v="103.8"/>
    <n v="34.6"/>
    <b v="1"/>
    <s v="theater/plays"/>
    <x v="1"/>
    <x v="6"/>
  </r>
  <r>
    <n v="3389"/>
    <s v="Chimera Ensemble Productions Fund"/>
    <s v="Chimera Ensemble is launching 2 inaugural theater productions, and we need support to do high quality work!"/>
    <n v="10000"/>
    <x v="2246"/>
    <x v="0"/>
    <x v="0"/>
    <x v="0"/>
    <n v="1464960682"/>
    <n v="1462368682"/>
    <x v="3389"/>
    <d v="2016-06-03T13:31:22"/>
    <n v="30"/>
    <b v="0"/>
    <n v="62"/>
    <n v="114.5"/>
    <n v="184.67741935483872"/>
    <b v="1"/>
    <s v="theater/plays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x v="2247"/>
    <x v="0"/>
    <x v="0"/>
    <x v="0"/>
    <n v="1405017345"/>
    <n v="1403721345"/>
    <x v="3390"/>
    <d v="2014-07-10T18:35:45"/>
    <n v="15"/>
    <b v="0"/>
    <n v="22"/>
    <n v="102.4"/>
    <n v="69.818181818181813"/>
    <b v="1"/>
    <s v="theater/plays"/>
    <x v="1"/>
    <x v="6"/>
  </r>
  <r>
    <n v="3391"/>
    <s v="TRAVELING needs a Reading"/>
    <s v="New play about the comfort and the danger of living with memories. Gay themes. Experienced team looking to present first reading"/>
    <n v="500"/>
    <x v="2196"/>
    <x v="0"/>
    <x v="0"/>
    <x v="0"/>
    <n v="1407536880"/>
    <n v="1404997548"/>
    <x v="3391"/>
    <d v="2014-08-08T22:28:00"/>
    <n v="29.390416666668898"/>
    <b v="0"/>
    <n v="18"/>
    <n v="223"/>
    <n v="61.944444444444443"/>
    <b v="1"/>
    <s v="theater/plays"/>
    <x v="1"/>
    <x v="6"/>
  </r>
  <r>
    <n v="3392"/>
    <s v="1 in 3"/>
    <s v="Life is more than the days you have left. 1 in 3 tells of two normal people &amp; their confrontation with mortality and the dice of fate."/>
    <n v="500"/>
    <x v="83"/>
    <x v="0"/>
    <x v="1"/>
    <x v="1"/>
    <n v="1462565855"/>
    <n v="1458245855"/>
    <x v="3392"/>
    <d v="2016-05-06T20:17:35"/>
    <n v="50"/>
    <b v="0"/>
    <n v="12"/>
    <n v="100"/>
    <n v="41.666666666666664"/>
    <b v="1"/>
    <s v="theater/plays"/>
    <x v="1"/>
    <x v="6"/>
  </r>
  <r>
    <n v="3393"/>
    <s v="The Maltese Bodkin"/>
    <s v="hiSTORYstage presents a film noir-style comedy mystery with a Shakespearean twist performed as a 1944 radio drama."/>
    <n v="1500"/>
    <x v="2248"/>
    <x v="0"/>
    <x v="0"/>
    <x v="0"/>
    <n v="1415234760"/>
    <n v="1413065230"/>
    <x v="3393"/>
    <d v="2014-11-06T00:46:00"/>
    <n v="25.110300925924093"/>
    <b v="0"/>
    <n v="44"/>
    <n v="105.80000000000001"/>
    <n v="36.06818181818182"/>
    <b v="1"/>
    <s v="theater/plays"/>
    <x v="1"/>
    <x v="6"/>
  </r>
  <r>
    <n v="3394"/>
    <s v="Buffer: Edinburgh Fringe 2014"/>
    <s v="Ambitious, Edinburgh-based company, Thrive Theatre, are bringing their brand new comedy BUFFER to the 2014 Edinburgh Fringe!"/>
    <n v="550"/>
    <x v="2249"/>
    <x v="0"/>
    <x v="1"/>
    <x v="1"/>
    <n v="1406470645"/>
    <n v="1403878645"/>
    <x v="3394"/>
    <d v="2014-07-27T14:17:25"/>
    <n v="30"/>
    <b v="0"/>
    <n v="27"/>
    <n v="142.36363636363635"/>
    <n v="29"/>
    <b v="1"/>
    <s v="theater/plays"/>
    <x v="1"/>
    <x v="6"/>
  </r>
  <r>
    <n v="3395"/>
    <s v="MIRAMAR"/>
    <s v="Miramar is a a darkly funny play exploring what it is we call â€˜homeâ€™."/>
    <n v="500"/>
    <x v="1622"/>
    <x v="0"/>
    <x v="1"/>
    <x v="1"/>
    <n v="1433009400"/>
    <n v="1431795944"/>
    <x v="3395"/>
    <d v="2015-05-30T18:10:00"/>
    <n v="14.044629629628616"/>
    <b v="0"/>
    <n v="38"/>
    <n v="184"/>
    <n v="24.210526315789473"/>
    <b v="1"/>
    <s v="theater/plays"/>
    <x v="1"/>
    <x v="6"/>
  </r>
  <r>
    <n v="3396"/>
    <s v="Rainbowtown"/>
    <s v="&quot;Rainbowtown&quot; is a new play for kids. Help us bring it to the Main Line during the 2014 Philadelphia Fringe Festival!"/>
    <n v="1500"/>
    <x v="415"/>
    <x v="0"/>
    <x v="0"/>
    <x v="0"/>
    <n v="1401595140"/>
    <n v="1399286589"/>
    <x v="3396"/>
    <d v="2014-06-01T03:59:00"/>
    <n v="26.719340277784795"/>
    <b v="0"/>
    <n v="28"/>
    <n v="104.33333333333333"/>
    <n v="55.892857142857146"/>
    <b v="1"/>
    <s v="theater/plays"/>
    <x v="1"/>
    <x v="6"/>
  </r>
  <r>
    <n v="3397"/>
    <s v="Waiting for Godot - Blue Sky Theatre &amp; Arts"/>
    <s v="Help a group of recovering alcoholics bring Samuel Beckett's classic to a seaside town!"/>
    <n v="250"/>
    <x v="668"/>
    <x v="0"/>
    <x v="1"/>
    <x v="1"/>
    <n v="1455832800"/>
    <n v="1452338929"/>
    <x v="3397"/>
    <d v="2016-02-18T22:00:00"/>
    <n v="40.438321759269456"/>
    <b v="0"/>
    <n v="24"/>
    <n v="112.00000000000001"/>
    <n v="11.666666666666666"/>
    <b v="1"/>
    <s v="theater/plays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x v="2250"/>
    <x v="0"/>
    <x v="0"/>
    <x v="0"/>
    <n v="1416589200"/>
    <n v="1414605776"/>
    <x v="3398"/>
    <d v="2014-11-21T17:00:00"/>
    <n v="22.956296296288201"/>
    <b v="0"/>
    <n v="65"/>
    <n v="111.07499999999999"/>
    <n v="68.353846153846149"/>
    <b v="1"/>
    <s v="theater/plays"/>
    <x v="1"/>
    <x v="6"/>
  </r>
  <r>
    <n v="3399"/>
    <s v="Spinning Wheel Youth Takeover"/>
    <s v="13 young people have taken over Spinning Wheel Theatre to choose, produce and create their own show from scratch."/>
    <n v="1200"/>
    <x v="459"/>
    <x v="0"/>
    <x v="1"/>
    <x v="1"/>
    <n v="1424556325"/>
    <n v="1421964325"/>
    <x v="3399"/>
    <d v="2015-02-21T22:05:25"/>
    <n v="30"/>
    <b v="0"/>
    <n v="46"/>
    <n v="103.75000000000001"/>
    <n v="27.065217391304348"/>
    <b v="1"/>
    <s v="theater/plays"/>
    <x v="1"/>
    <x v="6"/>
  </r>
  <r>
    <n v="3400"/>
    <s v="You, Me and That Guy"/>
    <s v="A hilarious comedy starring Sarah, a recent grad, who uses the magic of a mystical open mic to solve the problems of her relationships."/>
    <n v="10000"/>
    <x v="2251"/>
    <x v="0"/>
    <x v="0"/>
    <x v="0"/>
    <n v="1409266414"/>
    <n v="1405378414"/>
    <x v="3400"/>
    <d v="2014-08-28T22:53:34"/>
    <n v="45"/>
    <b v="0"/>
    <n v="85"/>
    <n v="100.41"/>
    <n v="118.12941176470588"/>
    <b v="1"/>
    <s v="theater/plays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x v="2252"/>
    <x v="0"/>
    <x v="1"/>
    <x v="1"/>
    <n v="1438968146"/>
    <n v="1436376146"/>
    <x v="3401"/>
    <d v="2015-08-07T17:22:26"/>
    <n v="30"/>
    <b v="0"/>
    <n v="66"/>
    <n v="101.86206896551724"/>
    <n v="44.757575757575758"/>
    <b v="1"/>
    <s v="theater/plays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x v="2253"/>
    <x v="0"/>
    <x v="0"/>
    <x v="0"/>
    <n v="1447295460"/>
    <n v="1444747843"/>
    <x v="3402"/>
    <d v="2015-11-12T02:31:00"/>
    <n v="29.486307870371093"/>
    <b v="0"/>
    <n v="165"/>
    <n v="109.76666666666665"/>
    <n v="99.787878787878782"/>
    <b v="1"/>
    <s v="theater/plays"/>
    <x v="1"/>
    <x v="6"/>
  </r>
  <r>
    <n v="3403"/>
    <s v="'Fats and Tanya' - a play by Lucy Gallagher"/>
    <s v="Two worlds, one bond - no turning back._x000a_A dark comedy about domestic abuse and the power of an unlikely friendship"/>
    <n v="2000"/>
    <x v="41"/>
    <x v="0"/>
    <x v="1"/>
    <x v="1"/>
    <n v="1435230324"/>
    <n v="1432638324"/>
    <x v="3403"/>
    <d v="2015-06-25T11:05:24"/>
    <n v="30"/>
    <b v="0"/>
    <n v="17"/>
    <n v="100"/>
    <n v="117.64705882352941"/>
    <b v="1"/>
    <s v="theater/plays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x v="904"/>
    <x v="0"/>
    <x v="0"/>
    <x v="0"/>
    <n v="1434542702"/>
    <n v="1432814702"/>
    <x v="3404"/>
    <d v="2015-06-17T12:05:02"/>
    <n v="20"/>
    <b v="0"/>
    <n v="3"/>
    <n v="122"/>
    <n v="203.33333333333334"/>
    <b v="1"/>
    <s v="theater/plays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x v="2254"/>
    <x v="0"/>
    <x v="1"/>
    <x v="1"/>
    <n v="1456876740"/>
    <n v="1455063886"/>
    <x v="3405"/>
    <d v="2016-03-01T23:59:00"/>
    <n v="20.982106481475057"/>
    <b v="0"/>
    <n v="17"/>
    <n v="137.57142857142856"/>
    <n v="28.323529411764707"/>
    <b v="1"/>
    <s v="theater/plays"/>
    <x v="1"/>
    <x v="6"/>
  </r>
  <r>
    <n v="3406"/>
    <s v="Voices of Swords"/>
    <s v="A funny and moving new play about two families dealing with aging parents in very different ways!"/>
    <n v="10000"/>
    <x v="2255"/>
    <x v="0"/>
    <x v="0"/>
    <x v="0"/>
    <n v="1405511376"/>
    <n v="1401623376"/>
    <x v="3406"/>
    <d v="2014-07-16T11:49:36"/>
    <n v="45"/>
    <b v="0"/>
    <n v="91"/>
    <n v="100.31000000000002"/>
    <n v="110.23076923076923"/>
    <b v="1"/>
    <s v="theater/plays"/>
    <x v="1"/>
    <x v="6"/>
  </r>
  <r>
    <n v="3407"/>
    <s v="Chlorine Edinburgh 2014"/>
    <s v="Biddy is 24. Biddy is a hopeless romantic. Biddy always wanted to be a vegan. Find out what happens_x000a_when Biddy gets sectioned."/>
    <n v="2000"/>
    <x v="2256"/>
    <x v="0"/>
    <x v="1"/>
    <x v="1"/>
    <n v="1404641289"/>
    <n v="1402049289"/>
    <x v="3407"/>
    <d v="2014-07-06T10:08:09"/>
    <n v="30"/>
    <b v="0"/>
    <n v="67"/>
    <n v="107.1"/>
    <n v="31.970149253731343"/>
    <b v="1"/>
    <s v="theater/plays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x v="2257"/>
    <x v="0"/>
    <x v="0"/>
    <x v="0"/>
    <n v="1405727304"/>
    <n v="1403135304"/>
    <x v="3408"/>
    <d v="2014-07-18T23:48:24"/>
    <n v="30"/>
    <b v="0"/>
    <n v="18"/>
    <n v="211"/>
    <n v="58.611111111111114"/>
    <b v="1"/>
    <s v="theater/plays"/>
    <x v="1"/>
    <x v="6"/>
  </r>
  <r>
    <n v="3409"/>
    <s v="Who Said Theatre Presents: The Calm"/>
    <s v="Exciting and visceral new-writing that challenges the way we view the fine line between war and terror..."/>
    <n v="500"/>
    <x v="2258"/>
    <x v="0"/>
    <x v="1"/>
    <x v="1"/>
    <n v="1469998680"/>
    <n v="1466710358"/>
    <x v="3409"/>
    <d v="2016-07-31T20:58:00"/>
    <n v="38.059282407397404"/>
    <b v="0"/>
    <n v="21"/>
    <n v="123.6"/>
    <n v="29.428571428571427"/>
    <b v="1"/>
    <s v="theater/plays"/>
    <x v="1"/>
    <x v="6"/>
  </r>
  <r>
    <n v="3410"/>
    <s v="the southland company - LAUNCH LOS ANGELES"/>
    <s v="Join us in a campaign benefitting the southland company and its interdisciplinary artistic efforts in Los Angeles."/>
    <n v="3000"/>
    <x v="2259"/>
    <x v="0"/>
    <x v="0"/>
    <x v="0"/>
    <n v="1465196400"/>
    <n v="1462841990"/>
    <x v="3410"/>
    <d v="2016-06-06T07:00:00"/>
    <n v="27.250115740745969"/>
    <b v="0"/>
    <n v="40"/>
    <n v="108.5"/>
    <n v="81.375"/>
    <b v="1"/>
    <s v="theater/plays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x v="2260"/>
    <x v="0"/>
    <x v="0"/>
    <x v="0"/>
    <n v="1444264372"/>
    <n v="1442536372"/>
    <x v="3411"/>
    <d v="2015-10-08T00:32:52"/>
    <n v="20"/>
    <b v="0"/>
    <n v="78"/>
    <n v="103.56666666666668"/>
    <n v="199.16666666666666"/>
    <b v="1"/>
    <s v="theater/plays"/>
    <x v="1"/>
    <x v="6"/>
  </r>
  <r>
    <n v="3412"/>
    <s v="Joe Orton's Fred &amp; Madge"/>
    <s v="Rough Haired Pointer present for the first time ever Joe Orton's 'Fred &amp; Madge' at the Hope Theatre, Islington this Sept and Oct"/>
    <n v="3000"/>
    <x v="142"/>
    <x v="0"/>
    <x v="1"/>
    <x v="1"/>
    <n v="1411858862"/>
    <n v="1409266862"/>
    <x v="3412"/>
    <d v="2014-09-27T23:01:02"/>
    <n v="30"/>
    <b v="0"/>
    <n v="26"/>
    <n v="100"/>
    <n v="115.38461538461539"/>
    <b v="1"/>
    <s v="theater/plays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x v="1084"/>
    <x v="0"/>
    <x v="0"/>
    <x v="0"/>
    <n v="1425099540"/>
    <n v="1424280938"/>
    <x v="3413"/>
    <d v="2015-02-28T04:59:00"/>
    <n v="9.4745601851827814"/>
    <b v="0"/>
    <n v="14"/>
    <n v="130"/>
    <n v="46.428571428571431"/>
    <b v="1"/>
    <s v="theater/plays"/>
    <x v="1"/>
    <x v="6"/>
  </r>
  <r>
    <n v="3414"/>
    <s v="PCSF PlayOffs 2016"/>
    <s v="A new twist on our annual festival of fully-produced plays by member playwrights, performed by a talented ensemble cast!"/>
    <n v="3000"/>
    <x v="2090"/>
    <x v="0"/>
    <x v="0"/>
    <x v="0"/>
    <n v="1480579140"/>
    <n v="1478030325"/>
    <x v="3414"/>
    <d v="2016-12-01T07:59:00"/>
    <n v="29.500173611108039"/>
    <b v="0"/>
    <n v="44"/>
    <n v="103.49999999999999"/>
    <n v="70.568181818181813"/>
    <b v="1"/>
    <s v="theater/plays"/>
    <x v="1"/>
    <x v="6"/>
  </r>
  <r>
    <n v="3415"/>
    <s v="Balm in Gilead at Columbia"/>
    <s v="We are raising funds to allow for enhanced scenic, costume, and lighting design. Every dollar helps!"/>
    <n v="200"/>
    <x v="148"/>
    <x v="0"/>
    <x v="0"/>
    <x v="0"/>
    <n v="1460935800"/>
    <n v="1459999656"/>
    <x v="3415"/>
    <d v="2016-04-17T23:30:00"/>
    <n v="10.835000000006403"/>
    <b v="0"/>
    <n v="9"/>
    <n v="100"/>
    <n v="22.222222222222221"/>
    <b v="1"/>
    <s v="theater/plays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x v="2261"/>
    <x v="0"/>
    <x v="1"/>
    <x v="1"/>
    <n v="1429813800"/>
    <n v="1427363645"/>
    <x v="3416"/>
    <d v="2015-04-23T18:30:00"/>
    <n v="28.358275462960592"/>
    <b v="0"/>
    <n v="30"/>
    <n v="119.6"/>
    <n v="159.46666666666667"/>
    <b v="1"/>
    <s v="theater/plays"/>
    <x v="1"/>
    <x v="6"/>
  </r>
  <r>
    <n v="3417"/>
    <s v="Fury Theatre is Producing Oleanna"/>
    <s v="Fury Theatre is bringing Mamet's powerful play, Oleanna, to life!  Help us get ahead of funding so we can keep theater affordable."/>
    <n v="1700"/>
    <x v="2262"/>
    <x v="0"/>
    <x v="0"/>
    <x v="0"/>
    <n v="1414284180"/>
    <n v="1410558948"/>
    <x v="3417"/>
    <d v="2014-10-26T00:43:00"/>
    <n v="43.116111111114151"/>
    <b v="0"/>
    <n v="45"/>
    <n v="100.00058823529412"/>
    <n v="37.777999999999999"/>
    <b v="1"/>
    <s v="theater/plays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x v="2263"/>
    <x v="0"/>
    <x v="0"/>
    <x v="0"/>
    <n v="1400875307"/>
    <n v="1398283307"/>
    <x v="3418"/>
    <d v="2014-05-23T20:01:47"/>
    <n v="30"/>
    <b v="0"/>
    <n v="56"/>
    <n v="100.875"/>
    <n v="72.053571428571431"/>
    <b v="1"/>
    <s v="theater/plays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x v="2264"/>
    <x v="0"/>
    <x v="17"/>
    <x v="3"/>
    <n v="1459978200"/>
    <n v="1458416585"/>
    <x v="3419"/>
    <d v="2016-04-06T21:30:00"/>
    <n v="18.074247685181035"/>
    <b v="0"/>
    <n v="46"/>
    <n v="106.54545454545455"/>
    <n v="63.695652173913047"/>
    <b v="1"/>
    <s v="theater/plays"/>
    <x v="1"/>
    <x v="6"/>
  </r>
  <r>
    <n v="3420"/>
    <s v="Rounds. Set design campaign."/>
    <s v="A powerful and urgent tale of the first line of defence for the NHS. Based on true stories from junior doctors."/>
    <n v="700"/>
    <x v="2265"/>
    <x v="0"/>
    <x v="1"/>
    <x v="1"/>
    <n v="1455408000"/>
    <n v="1454638202"/>
    <x v="3420"/>
    <d v="2016-02-14T00:00:00"/>
    <n v="8.9096990740727051"/>
    <b v="0"/>
    <n v="34"/>
    <n v="138"/>
    <n v="28.411764705882351"/>
    <b v="1"/>
    <s v="theater/plays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x v="2266"/>
    <x v="0"/>
    <x v="0"/>
    <x v="0"/>
    <n v="1425495563"/>
    <n v="1422903563"/>
    <x v="3421"/>
    <d v="2015-03-04T18:59:23"/>
    <n v="30"/>
    <b v="0"/>
    <n v="98"/>
    <n v="101.15"/>
    <n v="103.21428571428571"/>
    <b v="1"/>
    <s v="theater/plays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x v="2267"/>
    <x v="0"/>
    <x v="1"/>
    <x v="1"/>
    <n v="1450051200"/>
    <n v="1447594176"/>
    <x v="3422"/>
    <d v="2015-12-14T00:00:00"/>
    <n v="28.437777777777228"/>
    <b v="0"/>
    <n v="46"/>
    <n v="109.1"/>
    <n v="71.152173913043484"/>
    <b v="1"/>
    <s v="theater/plays"/>
    <x v="1"/>
    <x v="6"/>
  </r>
  <r>
    <n v="3423"/>
    <s v="And That's How The Story Goes"/>
    <s v="Forest Hills Eastern's Student Run Show 2015. Our goal is to present a professional quality show on a budget."/>
    <n v="250"/>
    <x v="457"/>
    <x v="0"/>
    <x v="0"/>
    <x v="0"/>
    <n v="1429912341"/>
    <n v="1427320341"/>
    <x v="3423"/>
    <d v="2015-04-24T21:52:21"/>
    <n v="30"/>
    <b v="0"/>
    <n v="10"/>
    <n v="140"/>
    <n v="35"/>
    <b v="1"/>
    <s v="theater/plays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x v="2268"/>
    <x v="0"/>
    <x v="0"/>
    <x v="0"/>
    <n v="1423119540"/>
    <n v="1421252084"/>
    <x v="3424"/>
    <d v="2015-02-05T06:59:00"/>
    <n v="21.614074074081145"/>
    <b v="0"/>
    <n v="76"/>
    <n v="103.58333333333334"/>
    <n v="81.776315789473685"/>
    <b v="1"/>
    <s v="theater/plays"/>
    <x v="1"/>
    <x v="6"/>
  </r>
  <r>
    <n v="3425"/>
    <s v="The Erlkings"/>
    <s v="The Erlkings is a play that uses the writings of the perpetrators of the Columbine Shooting to explore the inner lives of these boys."/>
    <n v="30000"/>
    <x v="2269"/>
    <x v="0"/>
    <x v="0"/>
    <x v="0"/>
    <n v="1412434136"/>
    <n v="1409669336"/>
    <x v="3425"/>
    <d v="2014-10-04T14:48:56"/>
    <n v="32"/>
    <b v="0"/>
    <n v="104"/>
    <n v="102.97033333333331"/>
    <n v="297.02980769230766"/>
    <b v="1"/>
    <s v="theater/plays"/>
    <x v="1"/>
    <x v="6"/>
  </r>
  <r>
    <n v="3426"/>
    <s v="Holocene"/>
    <s v="Part ghost story, part cautionary tale, Holocene is a play about the end of our world, and the beginning of another."/>
    <n v="3750"/>
    <x v="1959"/>
    <x v="0"/>
    <x v="0"/>
    <x v="0"/>
    <n v="1411264800"/>
    <n v="1409620903"/>
    <x v="3426"/>
    <d v="2014-09-21T02:00:00"/>
    <n v="19.026585648149194"/>
    <b v="0"/>
    <n v="87"/>
    <n v="108.13333333333333"/>
    <n v="46.609195402298852"/>
    <b v="1"/>
    <s v="theater/plays"/>
    <x v="1"/>
    <x v="6"/>
  </r>
  <r>
    <n v="3427"/>
    <s v="We Were Kings"/>
    <s v="A new play developed in collaboration with graduating theatre makers, premiering at the Edinburgh Fringe Festival 2014."/>
    <n v="1500"/>
    <x v="646"/>
    <x v="0"/>
    <x v="1"/>
    <x v="1"/>
    <n v="1404314952"/>
    <n v="1401722952"/>
    <x v="3427"/>
    <d v="2014-07-02T15:29:12"/>
    <n v="30"/>
    <b v="0"/>
    <n v="29"/>
    <n v="100"/>
    <n v="51.724137931034484"/>
    <b v="1"/>
    <s v="theater/plays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x v="910"/>
    <x v="0"/>
    <x v="1"/>
    <x v="1"/>
    <n v="1425142800"/>
    <n v="1422983847"/>
    <x v="3428"/>
    <d v="2015-02-28T17:00:00"/>
    <n v="24.987881944442051"/>
    <b v="0"/>
    <n v="51"/>
    <n v="102.75000000000001"/>
    <n v="40.294117647058826"/>
    <b v="1"/>
    <s v="theater/plays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x v="666"/>
    <x v="0"/>
    <x v="1"/>
    <x v="1"/>
    <n v="1478046661"/>
    <n v="1476837061"/>
    <x v="3429"/>
    <d v="2016-11-02T00:31:01"/>
    <n v="14"/>
    <b v="0"/>
    <n v="12"/>
    <n v="130"/>
    <n v="16.25"/>
    <b v="1"/>
    <s v="theater/plays"/>
    <x v="1"/>
    <x v="6"/>
  </r>
  <r>
    <n v="3430"/>
    <s v="Being Patient"/>
    <s v="We need support for our play so we can promote awareness of kidney diseases and the effect it has on sufferers and their families."/>
    <n v="2000"/>
    <x v="2270"/>
    <x v="0"/>
    <x v="1"/>
    <x v="1"/>
    <n v="1406760101"/>
    <n v="1404168101"/>
    <x v="3430"/>
    <d v="2014-07-30T22:41:41"/>
    <n v="30"/>
    <b v="0"/>
    <n v="72"/>
    <n v="108.54949999999999"/>
    <n v="30.152638888888887"/>
    <b v="1"/>
    <s v="theater/plays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x v="41"/>
    <x v="0"/>
    <x v="0"/>
    <x v="0"/>
    <n v="1408383153"/>
    <n v="1405791153"/>
    <x v="3431"/>
    <d v="2014-08-18T17:32:33"/>
    <n v="30"/>
    <b v="0"/>
    <n v="21"/>
    <n v="100"/>
    <n v="95.238095238095241"/>
    <b v="1"/>
    <s v="theater/plays"/>
    <x v="1"/>
    <x v="6"/>
  </r>
  <r>
    <n v="3432"/>
    <s v="Love Letters"/>
    <s v="Bare Theatre stages A.R. Gurney's Pulitzer Finalist script about a relationship spanning a lifetime and long distance."/>
    <n v="2000"/>
    <x v="2271"/>
    <x v="0"/>
    <x v="0"/>
    <x v="0"/>
    <n v="1454709600"/>
    <n v="1452520614"/>
    <x v="3432"/>
    <d v="2016-02-05T22:00:00"/>
    <n v="25.335486111114733"/>
    <b v="0"/>
    <n v="42"/>
    <n v="109.65"/>
    <n v="52.214285714285715"/>
    <b v="1"/>
    <s v="theater/plays"/>
    <x v="1"/>
    <x v="6"/>
  </r>
  <r>
    <n v="3433"/>
    <s v="The Dybbuk"/>
    <s v="death&amp;pretzels presents their first Chicago based project:_x000a_The Dybbuk by S. Ansky"/>
    <n v="9500"/>
    <x v="2272"/>
    <x v="0"/>
    <x v="0"/>
    <x v="0"/>
    <n v="1402974000"/>
    <n v="1400290255"/>
    <x v="3433"/>
    <d v="2014-06-17T03:00:00"/>
    <n v="31.061863425922638"/>
    <b v="0"/>
    <n v="71"/>
    <n v="100.26315789473684"/>
    <n v="134.1549295774648"/>
    <b v="1"/>
    <s v="theater/plays"/>
    <x v="1"/>
    <x v="6"/>
  </r>
  <r>
    <n v="3434"/>
    <s v="The Williams Project"/>
    <s v="Bringing Tennessee Williams, Shakespeare, and 8 world class actors to Longview, Washington to build a play in and for the community."/>
    <n v="10000"/>
    <x v="1285"/>
    <x v="0"/>
    <x v="0"/>
    <x v="0"/>
    <n v="1404983269"/>
    <n v="1402391269"/>
    <x v="3434"/>
    <d v="2014-07-10T09:07:49"/>
    <n v="30"/>
    <b v="0"/>
    <n v="168"/>
    <n v="105.55000000000001"/>
    <n v="62.827380952380949"/>
    <b v="1"/>
    <s v="theater/plays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x v="2273"/>
    <x v="0"/>
    <x v="0"/>
    <x v="0"/>
    <n v="1470538800"/>
    <n v="1469112493"/>
    <x v="3435"/>
    <d v="2016-08-07T03:00:00"/>
    <n v="16.508182870369637"/>
    <b v="0"/>
    <n v="19"/>
    <n v="112.00000000000001"/>
    <n v="58.94736842105263"/>
    <b v="1"/>
    <s v="theater/plays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x v="2274"/>
    <x v="0"/>
    <x v="0"/>
    <x v="0"/>
    <n v="1408638480"/>
    <n v="1406811593"/>
    <x v="3436"/>
    <d v="2014-08-21T16:28:00"/>
    <n v="21.144525462965248"/>
    <b v="0"/>
    <n v="37"/>
    <n v="105.89999999999999"/>
    <n v="143.1081081081081"/>
    <b v="1"/>
    <s v="theater/plays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x v="168"/>
    <x v="0"/>
    <x v="0"/>
    <x v="0"/>
    <n v="1440003820"/>
    <n v="1437411820"/>
    <x v="3437"/>
    <d v="2015-08-19T17:03:40"/>
    <n v="30"/>
    <b v="0"/>
    <n v="36"/>
    <n v="101"/>
    <n v="84.166666666666671"/>
    <b v="1"/>
    <s v="theater/plays"/>
    <x v="1"/>
    <x v="6"/>
  </r>
  <r>
    <n v="3438"/>
    <s v="KLIPPIES"/>
    <s v="Klippies is the debut play from Johannesburg-born writer Jessica SiÃ¢n, premiering at the Southwark Playhouse, London in May 2015."/>
    <n v="2500"/>
    <x v="2275"/>
    <x v="0"/>
    <x v="1"/>
    <x v="1"/>
    <n v="1430600400"/>
    <n v="1428358567"/>
    <x v="3438"/>
    <d v="2015-05-02T21:00:00"/>
    <n v="25.94714120370918"/>
    <b v="0"/>
    <n v="14"/>
    <n v="104.2"/>
    <n v="186.07142857142858"/>
    <b v="1"/>
    <s v="theater/plays"/>
    <x v="1"/>
    <x v="6"/>
  </r>
  <r>
    <n v="3439"/>
    <s v="Cirque Inspired Alice's Adventures in Wonderland"/>
    <s v="Help a small theater produce an original adaptation of Lewis Carroll's classic story."/>
    <n v="1200"/>
    <x v="2276"/>
    <x v="0"/>
    <x v="0"/>
    <x v="0"/>
    <n v="1453179540"/>
    <n v="1452030730"/>
    <x v="3439"/>
    <d v="2016-01-19T04:59:00"/>
    <n v="13.296412037037953"/>
    <b v="0"/>
    <n v="18"/>
    <n v="134.67833333333334"/>
    <n v="89.785555555555561"/>
    <b v="1"/>
    <s v="theater/plays"/>
    <x v="1"/>
    <x v="6"/>
  </r>
  <r>
    <n v="3440"/>
    <s v="Gruesome Playground Injuries"/>
    <s v="LA-based team of professional actors and directors taking Rajiv Joseph's harrowing and romantic play to the Boulder community."/>
    <n v="5000"/>
    <x v="2277"/>
    <x v="0"/>
    <x v="0"/>
    <x v="0"/>
    <n v="1405095300"/>
    <n v="1403146628"/>
    <x v="3440"/>
    <d v="2014-07-11T16:15:00"/>
    <n v="22.554074074076198"/>
    <b v="0"/>
    <n v="82"/>
    <n v="105.2184"/>
    <n v="64.157560975609755"/>
    <b v="1"/>
    <s v="theater/plays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x v="1644"/>
    <x v="0"/>
    <x v="0"/>
    <x v="0"/>
    <n v="1447445820"/>
    <n v="1445077121"/>
    <x v="3441"/>
    <d v="2015-11-13T20:17:00"/>
    <n v="27.415497685185983"/>
    <b v="0"/>
    <n v="43"/>
    <n v="102.60000000000001"/>
    <n v="59.651162790697676"/>
    <b v="1"/>
    <s v="theater/plays"/>
    <x v="1"/>
    <x v="6"/>
  </r>
  <r>
    <n v="3442"/>
    <s v="An Evening of Radio"/>
    <s v="An Evening of Radio aims to showcase original work written by undergraduate playwriting students in the style of live staged readings."/>
    <n v="250"/>
    <x v="156"/>
    <x v="0"/>
    <x v="0"/>
    <x v="0"/>
    <n v="1433016672"/>
    <n v="1430424672"/>
    <x v="3442"/>
    <d v="2015-05-30T20:11:12"/>
    <n v="30"/>
    <b v="0"/>
    <n v="8"/>
    <n v="100"/>
    <n v="31.25"/>
    <b v="1"/>
    <s v="theater/plays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x v="2278"/>
    <x v="0"/>
    <x v="0"/>
    <x v="0"/>
    <n v="1410266146"/>
    <n v="1407674146"/>
    <x v="3443"/>
    <d v="2014-09-09T12:35:46"/>
    <n v="30"/>
    <b v="0"/>
    <n v="45"/>
    <n v="185.5"/>
    <n v="41.222222222222221"/>
    <b v="1"/>
    <s v="theater/plays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x v="2279"/>
    <x v="0"/>
    <x v="2"/>
    <x v="2"/>
    <n v="1465394340"/>
    <n v="1464677986"/>
    <x v="3444"/>
    <d v="2016-06-08T13:59:00"/>
    <n v="8.2911342592633446"/>
    <b v="0"/>
    <n v="20"/>
    <n v="289"/>
    <n v="43.35"/>
    <b v="1"/>
    <s v="theater/plays"/>
    <x v="1"/>
    <x v="6"/>
  </r>
  <r>
    <n v="3445"/>
    <s v="Axon Theatre - First Project (Phase 1)"/>
    <s v="Rehearsal &amp; development of our first project as Axon Theatre: &quot;The Star-Spangled Girl&quot; in South Wales."/>
    <n v="2000"/>
    <x v="41"/>
    <x v="0"/>
    <x v="1"/>
    <x v="1"/>
    <n v="1445604236"/>
    <n v="1443185036"/>
    <x v="3445"/>
    <d v="2015-10-23T12:43:56"/>
    <n v="28"/>
    <b v="0"/>
    <n v="31"/>
    <n v="100"/>
    <n v="64.516129032258064"/>
    <b v="1"/>
    <s v="theater/plays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x v="876"/>
    <x v="0"/>
    <x v="1"/>
    <x v="1"/>
    <n v="1423138800"/>
    <n v="1421092725"/>
    <x v="3446"/>
    <d v="2015-02-05T12:20:00"/>
    <n v="23.681423611109494"/>
    <b v="0"/>
    <n v="25"/>
    <n v="108.2"/>
    <n v="43.28"/>
    <b v="1"/>
    <s v="theater/plays"/>
    <x v="1"/>
    <x v="6"/>
  </r>
  <r>
    <n v="3447"/>
    <s v="The Vagabond Halfback"/>
    <s v="&quot;He was a poet, a vagrant, a philosopher, a lady's man and a hard drinker&quot;"/>
    <n v="1000"/>
    <x v="2280"/>
    <x v="0"/>
    <x v="0"/>
    <x v="0"/>
    <n v="1458332412"/>
    <n v="1454448012"/>
    <x v="3447"/>
    <d v="2016-03-18T20:20:12"/>
    <n v="44.958333333328483"/>
    <b v="0"/>
    <n v="14"/>
    <n v="107.80000000000001"/>
    <n v="77"/>
    <b v="1"/>
    <s v="theater/plays"/>
    <x v="1"/>
    <x v="6"/>
  </r>
  <r>
    <n v="3448"/>
    <s v="The Mount, new play about Edith Wharton"/>
    <s v="The Mount-- a new play based off the life of Edith Wharton-- is having its premiere reading AT the real Mount in Lenox, MA!"/>
    <n v="2100"/>
    <x v="2281"/>
    <x v="0"/>
    <x v="0"/>
    <x v="0"/>
    <n v="1418784689"/>
    <n v="1416192689"/>
    <x v="3448"/>
    <d v="2014-12-17T02:51:29"/>
    <n v="30"/>
    <b v="0"/>
    <n v="45"/>
    <n v="109.76190476190477"/>
    <n v="51.222222222222221"/>
    <b v="1"/>
    <s v="theater/plays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x v="2282"/>
    <x v="0"/>
    <x v="0"/>
    <x v="0"/>
    <n v="1468036800"/>
    <n v="1465607738"/>
    <x v="3449"/>
    <d v="2016-07-09T04:00:00"/>
    <n v="28.114143518527271"/>
    <b v="0"/>
    <n v="20"/>
    <n v="170.625"/>
    <n v="68.25"/>
    <b v="1"/>
    <s v="theater/plays"/>
    <x v="1"/>
    <x v="6"/>
  </r>
  <r>
    <n v="3450"/>
    <s v="The Beautiful House"/>
    <s v="The Beautiful House' is a story of modern mummification and the present day post-humanist crisis in our relationship with death."/>
    <n v="500"/>
    <x v="1158"/>
    <x v="0"/>
    <x v="1"/>
    <x v="1"/>
    <n v="1427990071"/>
    <n v="1422809671"/>
    <x v="3450"/>
    <d v="2015-04-02T15:54:31"/>
    <n v="59.958333333328483"/>
    <b v="0"/>
    <n v="39"/>
    <n v="152"/>
    <n v="19.487179487179485"/>
    <b v="1"/>
    <s v="theater/plays"/>
    <x v="1"/>
    <x v="6"/>
  </r>
  <r>
    <n v="3451"/>
    <s v="The Twilight Zone Play"/>
    <s v="I'm a high school student in New Jersey planning on producing and directing a Twilight Zone Play for a &quot;One Act&quot; competition."/>
    <n v="650"/>
    <x v="2283"/>
    <x v="0"/>
    <x v="0"/>
    <x v="0"/>
    <n v="1429636927"/>
    <n v="1427304127"/>
    <x v="3451"/>
    <d v="2015-04-21T17:22:07"/>
    <n v="27"/>
    <b v="0"/>
    <n v="16"/>
    <n v="101.23076923076924"/>
    <n v="41.125"/>
    <b v="1"/>
    <s v="theater/plays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x v="2284"/>
    <x v="0"/>
    <x v="0"/>
    <x v="0"/>
    <n v="1406087940"/>
    <n v="1404141626"/>
    <x v="3452"/>
    <d v="2014-07-23T03:59:00"/>
    <n v="22.526782407410792"/>
    <b v="0"/>
    <n v="37"/>
    <n v="153.19999999999999"/>
    <n v="41.405405405405403"/>
    <b v="1"/>
    <s v="theater/plays"/>
    <x v="1"/>
    <x v="6"/>
  </r>
  <r>
    <n v="3453"/>
    <s v="'Patagonia' - by Robert George"/>
    <s v="A full length comedy, Patagonia follows Grason and Jerry on their journey through a magical, South-American rainforest."/>
    <n v="300"/>
    <x v="2285"/>
    <x v="0"/>
    <x v="1"/>
    <x v="1"/>
    <n v="1471130956"/>
    <n v="1465946956"/>
    <x v="3453"/>
    <d v="2016-08-13T23:29:16"/>
    <n v="60"/>
    <b v="0"/>
    <n v="14"/>
    <n v="128.33333333333334"/>
    <n v="27.5"/>
    <b v="1"/>
    <s v="theater/plays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x v="2286"/>
    <x v="0"/>
    <x v="1"/>
    <x v="1"/>
    <n v="1406825159"/>
    <n v="1404233159"/>
    <x v="3454"/>
    <d v="2014-07-31T16:45:59"/>
    <n v="30"/>
    <b v="0"/>
    <n v="21"/>
    <n v="100.71428571428571"/>
    <n v="33.571428571428569"/>
    <b v="1"/>
    <s v="theater/plays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x v="2287"/>
    <x v="0"/>
    <x v="0"/>
    <x v="0"/>
    <n v="1476381627"/>
    <n v="1473789627"/>
    <x v="3455"/>
    <d v="2016-10-13T18:00:27"/>
    <n v="30"/>
    <b v="0"/>
    <n v="69"/>
    <n v="100.64999999999999"/>
    <n v="145.86956521739131"/>
    <b v="1"/>
    <s v="theater/plays"/>
    <x v="1"/>
    <x v="6"/>
  </r>
  <r>
    <n v="3456"/>
    <s v="THIEF"/>
    <s v="&quot;Thief,&quot; a one man touring show, a theatrical experience portraying a supernatural story about the 3 days Jesus spent in the grave."/>
    <n v="3000"/>
    <x v="2288"/>
    <x v="0"/>
    <x v="0"/>
    <x v="0"/>
    <n v="1406876340"/>
    <n v="1404190567"/>
    <x v="3456"/>
    <d v="2014-08-01T06:59:00"/>
    <n v="31.085335648152977"/>
    <b v="0"/>
    <n v="16"/>
    <n v="191.3"/>
    <n v="358.6875"/>
    <b v="1"/>
    <s v="theater/plays"/>
    <x v="1"/>
    <x v="6"/>
  </r>
  <r>
    <n v="3457"/>
    <s v="The Impossible Adventures Of Supernova Jones"/>
    <s v="Robots, Space Battles, Mystery, and Intrigue. Nothing is Impossible..."/>
    <n v="2000"/>
    <x v="2289"/>
    <x v="0"/>
    <x v="0"/>
    <x v="0"/>
    <n v="1423720740"/>
    <n v="1421081857"/>
    <x v="3457"/>
    <d v="2015-02-12T05:59:00"/>
    <n v="30.542627314811398"/>
    <b v="0"/>
    <n v="55"/>
    <n v="140.19999999999999"/>
    <n v="50.981818181818184"/>
    <b v="1"/>
    <s v="theater/plays"/>
    <x v="1"/>
    <x v="6"/>
  </r>
  <r>
    <n v="3458"/>
    <s v="J. Lee Vocque's BASED ON ACTUAL EVENTS"/>
    <s v="I promised my mother on her deathbed that I would tell the world MY story, so here it goes...crossing fingers, 2015 SF FRINGE"/>
    <n v="978"/>
    <x v="2290"/>
    <x v="0"/>
    <x v="0"/>
    <x v="0"/>
    <n v="1422937620"/>
    <n v="1420606303"/>
    <x v="3458"/>
    <d v="2015-02-03T04:27:00"/>
    <n v="26.982835648152104"/>
    <b v="0"/>
    <n v="27"/>
    <n v="124.33537832310839"/>
    <n v="45.037037037037038"/>
    <b v="1"/>
    <s v="theater/plays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x v="2291"/>
    <x v="0"/>
    <x v="1"/>
    <x v="1"/>
    <n v="1463743860"/>
    <n v="1461151860"/>
    <x v="3459"/>
    <d v="2016-05-20T11:31:00"/>
    <n v="30"/>
    <b v="0"/>
    <n v="36"/>
    <n v="126.2"/>
    <n v="17.527777777777779"/>
    <b v="1"/>
    <s v="theater/plays"/>
    <x v="1"/>
    <x v="6"/>
  </r>
  <r>
    <n v="3460"/>
    <s v="Pushers"/>
    <s v="'Pushers' is an exciting new play and the first project for brand new theatre company, Ain't Got No Home Productions."/>
    <n v="500"/>
    <x v="2292"/>
    <x v="0"/>
    <x v="1"/>
    <x v="1"/>
    <n v="1408106352"/>
    <n v="1406896752"/>
    <x v="3460"/>
    <d v="2014-08-15T12:39:12"/>
    <n v="14"/>
    <b v="0"/>
    <n v="19"/>
    <n v="190"/>
    <n v="50"/>
    <b v="1"/>
    <s v="theater/plays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x v="2293"/>
    <x v="0"/>
    <x v="0"/>
    <x v="0"/>
    <n v="1477710000"/>
    <n v="1475248279"/>
    <x v="3461"/>
    <d v="2016-10-29T03:00:00"/>
    <n v="28.492141203707433"/>
    <b v="0"/>
    <n v="12"/>
    <n v="139"/>
    <n v="57.916666666666664"/>
    <b v="1"/>
    <s v="theater/plays"/>
    <x v="1"/>
    <x v="6"/>
  </r>
  <r>
    <n v="3462"/>
    <s v="Upstart Crows of Santa Fe Stage Weapons"/>
    <s v="Help the Upstart Crows of Santa Fe bring Shakespeare's Julius Caesar to life with quality wooden stage swords!"/>
    <n v="250"/>
    <x v="2294"/>
    <x v="0"/>
    <x v="0"/>
    <x v="0"/>
    <n v="1436551200"/>
    <n v="1435181628"/>
    <x v="3462"/>
    <d v="2015-07-10T18:00:00"/>
    <n v="15.851527777776937"/>
    <b v="0"/>
    <n v="17"/>
    <n v="202"/>
    <n v="29.705882352941178"/>
    <b v="1"/>
    <s v="theater/plays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x v="2295"/>
    <x v="0"/>
    <x v="5"/>
    <x v="5"/>
    <n v="1476158340"/>
    <n v="1472594585"/>
    <x v="3463"/>
    <d v="2016-10-11T03:59:00"/>
    <n v="41.247164351851097"/>
    <b v="0"/>
    <n v="114"/>
    <n v="103.38000000000001"/>
    <n v="90.684210526315795"/>
    <b v="1"/>
    <s v="theater/plays"/>
    <x v="1"/>
    <x v="6"/>
  </r>
  <r>
    <n v="3464"/>
    <s v="SHE! Is History!"/>
    <s v="Why Do We Know More About Kim Kardashian Than Abigail Adams?  Let's produce and publish a play about women who MAKE and MADE history!"/>
    <n v="5000"/>
    <x v="2296"/>
    <x v="0"/>
    <x v="0"/>
    <x v="0"/>
    <n v="1471921637"/>
    <n v="1469329637"/>
    <x v="3464"/>
    <d v="2016-08-23T03:07:17"/>
    <n v="30"/>
    <b v="0"/>
    <n v="93"/>
    <n v="102.3236"/>
    <n v="55.012688172043013"/>
    <b v="1"/>
    <s v="theater/plays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x v="2169"/>
    <x v="0"/>
    <x v="1"/>
    <x v="1"/>
    <n v="1439136000"/>
    <n v="1436972472"/>
    <x v="3465"/>
    <d v="2015-08-09T16:00:00"/>
    <n v="25.040833333339833"/>
    <b v="0"/>
    <n v="36"/>
    <n v="103"/>
    <n v="57.222222222222221"/>
    <b v="1"/>
    <s v="theater/plays"/>
    <x v="1"/>
    <x v="6"/>
  </r>
  <r>
    <n v="3466"/>
    <s v="Spotlight Youth Theater Production of Wizard"/>
    <s v="The Spotlight Youth Theater is a program where every participant has a moment in the spotlight."/>
    <n v="3500"/>
    <x v="2297"/>
    <x v="0"/>
    <x v="0"/>
    <x v="0"/>
    <n v="1461108450"/>
    <n v="1455928050"/>
    <x v="3466"/>
    <d v="2016-04-19T23:27:30"/>
    <n v="59.958333333335759"/>
    <b v="0"/>
    <n v="61"/>
    <n v="127.14285714285714"/>
    <n v="72.950819672131146"/>
    <b v="1"/>
    <s v="theater/plays"/>
    <x v="1"/>
    <x v="6"/>
  </r>
  <r>
    <n v="3467"/>
    <s v="Venus in Fur, Los Angeles."/>
    <s v="Venus in Fur, By David Ives."/>
    <n v="3000"/>
    <x v="168"/>
    <x v="0"/>
    <x v="0"/>
    <x v="0"/>
    <n v="1426864032"/>
    <n v="1424275632"/>
    <x v="3467"/>
    <d v="2015-03-20T15:07:12"/>
    <n v="29.958333333343035"/>
    <b v="0"/>
    <n v="47"/>
    <n v="101"/>
    <n v="64.468085106382972"/>
    <b v="1"/>
    <s v="theater/plays"/>
    <x v="1"/>
    <x v="6"/>
  </r>
  <r>
    <n v="3468"/>
    <s v="Publicity for &quot;When Yellow Were the Stars on Earth&quot;"/>
    <s v="Amidst the atrocities of WWII, two women transcend enemy lines to make the ultimate heroic sacrifice."/>
    <n v="10000"/>
    <x v="2298"/>
    <x v="0"/>
    <x v="0"/>
    <x v="0"/>
    <n v="1474426800"/>
    <n v="1471976529"/>
    <x v="3468"/>
    <d v="2016-09-21T03:00:00"/>
    <n v="28.359618055561441"/>
    <b v="0"/>
    <n v="17"/>
    <n v="121.78"/>
    <n v="716.35294117647061"/>
    <b v="1"/>
    <s v="theater/plays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x v="2299"/>
    <x v="0"/>
    <x v="0"/>
    <x v="0"/>
    <n v="1461857045"/>
    <n v="1459265045"/>
    <x v="3469"/>
    <d v="2016-04-28T15:24:05"/>
    <n v="30"/>
    <b v="0"/>
    <n v="63"/>
    <n v="113.39285714285714"/>
    <n v="50.396825396825399"/>
    <b v="1"/>
    <s v="theater/plays"/>
    <x v="1"/>
    <x v="6"/>
  </r>
  <r>
    <n v="3470"/>
    <s v="She Kills Monsters"/>
    <s v="The New Artist's Circle is a theatre company dedicated to bringing the arts to young people."/>
    <n v="250"/>
    <x v="672"/>
    <x v="0"/>
    <x v="0"/>
    <x v="0"/>
    <n v="1468618680"/>
    <n v="1465345902"/>
    <x v="3470"/>
    <d v="2016-07-15T21:38:00"/>
    <n v="37.879375000004075"/>
    <b v="0"/>
    <n v="9"/>
    <n v="150"/>
    <n v="41.666666666666664"/>
    <b v="1"/>
    <s v="theater/plays"/>
    <x v="1"/>
    <x v="6"/>
  </r>
  <r>
    <n v="3471"/>
    <s v="Different is Dangerous"/>
    <s v="Fast paced, two hander which uses headphone verbatim technique to give an insight into the everyday lives of Leeds city locals."/>
    <n v="500"/>
    <x v="2300"/>
    <x v="0"/>
    <x v="1"/>
    <x v="1"/>
    <n v="1409515200"/>
    <n v="1405971690"/>
    <x v="3471"/>
    <d v="2014-08-31T20:00:00"/>
    <n v="41.01284722222772"/>
    <b v="0"/>
    <n v="30"/>
    <n v="214.6"/>
    <n v="35.766666666666666"/>
    <b v="1"/>
    <s v="theater/plays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x v="2301"/>
    <x v="0"/>
    <x v="0"/>
    <x v="0"/>
    <n v="1415253540"/>
    <n v="1413432331"/>
    <x v="3472"/>
    <d v="2014-11-06T05:59:00"/>
    <n v="21.078807870369928"/>
    <b v="0"/>
    <n v="23"/>
    <n v="102.05"/>
    <n v="88.739130434782609"/>
    <b v="1"/>
    <s v="theater/plays"/>
    <x v="1"/>
    <x v="6"/>
  </r>
  <r>
    <n v="3473"/>
    <s v="King Sisyphus"/>
    <s v="A modern telling of the Greek myth. Sisyphus defies the Gods and attempts to change the world order... but can he overcome his fate?"/>
    <n v="4900"/>
    <x v="2302"/>
    <x v="0"/>
    <x v="0"/>
    <x v="0"/>
    <n v="1426883220"/>
    <n v="1425067296"/>
    <x v="3473"/>
    <d v="2015-03-20T20:27:00"/>
    <n v="21.017638888886722"/>
    <b v="0"/>
    <n v="33"/>
    <n v="100"/>
    <n v="148.4848484848485"/>
    <b v="1"/>
    <s v="theater/plays"/>
    <x v="1"/>
    <x v="6"/>
  </r>
  <r>
    <n v="3474"/>
    <s v="Be Prepared"/>
    <s v="Help us get actor-writer Ian Bonar's debut play - a hilarious, heartbreaking story of grief and loss - to the 2016 Edinburgh Fringe."/>
    <n v="2000"/>
    <x v="895"/>
    <x v="0"/>
    <x v="1"/>
    <x v="1"/>
    <n v="1469016131"/>
    <n v="1466424131"/>
    <x v="3474"/>
    <d v="2016-07-20T12:02:11"/>
    <n v="30"/>
    <b v="0"/>
    <n v="39"/>
    <n v="101"/>
    <n v="51.794871794871796"/>
    <b v="1"/>
    <s v="theater/plays"/>
    <x v="1"/>
    <x v="6"/>
  </r>
  <r>
    <n v="3475"/>
    <s v="Score"/>
    <s v="Score is a musical play inspired by true stories of parents who have recovered from addiction and regained their children."/>
    <n v="300"/>
    <x v="2303"/>
    <x v="0"/>
    <x v="1"/>
    <x v="1"/>
    <n v="1414972800"/>
    <n v="1412629704"/>
    <x v="3475"/>
    <d v="2014-11-03T00:00:00"/>
    <n v="27.119166666670935"/>
    <b v="0"/>
    <n v="17"/>
    <n v="113.33333333333333"/>
    <n v="20"/>
    <b v="1"/>
    <s v="theater/plays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x v="2304"/>
    <x v="0"/>
    <x v="0"/>
    <x v="0"/>
    <n v="1414378800"/>
    <n v="1412836990"/>
    <x v="3476"/>
    <d v="2014-10-27T03:00:00"/>
    <n v="17.845023148147448"/>
    <b v="0"/>
    <n v="6"/>
    <n v="104"/>
    <n v="52"/>
    <b v="1"/>
    <s v="theater/plays"/>
    <x v="1"/>
    <x v="6"/>
  </r>
  <r>
    <n v="3477"/>
    <s v="PCSF's Biannual 24-Hour Play Festival"/>
    <s v="8 ten-minute plays, written, directed, rehearsed, and fully produced in only 24 hours! Are we crazy? You bet we are!"/>
    <n v="1800"/>
    <x v="857"/>
    <x v="0"/>
    <x v="0"/>
    <x v="0"/>
    <n v="1431831600"/>
    <n v="1430761243"/>
    <x v="3477"/>
    <d v="2015-05-17T03:00:00"/>
    <n v="12.388391203705396"/>
    <b v="0"/>
    <n v="39"/>
    <n v="115.33333333333333"/>
    <n v="53.230769230769234"/>
    <b v="1"/>
    <s v="theater/plays"/>
    <x v="1"/>
    <x v="6"/>
  </r>
  <r>
    <n v="3478"/>
    <s v="Measure for Measure"/>
    <s v="Bare Theatre takes on Shakespeare's most notorious &quot;problem play,&quot; which asks how far we are willing to go to do what is right."/>
    <n v="2000"/>
    <x v="2305"/>
    <x v="0"/>
    <x v="0"/>
    <x v="0"/>
    <n v="1426539600"/>
    <n v="1424296822"/>
    <x v="3478"/>
    <d v="2015-03-16T21:00:00"/>
    <n v="25.958078703697538"/>
    <b v="0"/>
    <n v="57"/>
    <n v="112.85000000000001"/>
    <n v="39.596491228070178"/>
    <b v="1"/>
    <s v="theater/plays"/>
    <x v="1"/>
    <x v="6"/>
  </r>
  <r>
    <n v="3479"/>
    <s v="Civil Rogues"/>
    <s v="A new comedy about what happened to a band of foolhardy actors when the Puritans closed the theatres in the 1640s."/>
    <n v="1500"/>
    <x v="2306"/>
    <x v="0"/>
    <x v="1"/>
    <x v="1"/>
    <n v="1403382680"/>
    <n v="1400790680"/>
    <x v="3479"/>
    <d v="2014-06-21T20:31:20"/>
    <n v="30"/>
    <b v="0"/>
    <n v="56"/>
    <n v="127.86666666666666"/>
    <n v="34.25"/>
    <b v="1"/>
    <s v="theater/plays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x v="2307"/>
    <x v="0"/>
    <x v="0"/>
    <x v="0"/>
    <n v="1436562000"/>
    <n v="1434440227"/>
    <x v="3480"/>
    <d v="2015-07-10T21:00:00"/>
    <n v="24.557557870371966"/>
    <b v="0"/>
    <n v="13"/>
    <n v="142.66666666666669"/>
    <n v="164.61538461538461"/>
    <b v="1"/>
    <s v="theater/plays"/>
    <x v="1"/>
    <x v="6"/>
  </r>
  <r>
    <n v="3481"/>
    <s v="FIX THE FITZ"/>
    <s v="One of Australia's greatest theatres needs your help. Please help us refurnish, fit out and restore this legendary storytelling venue."/>
    <n v="10000"/>
    <x v="2308"/>
    <x v="0"/>
    <x v="2"/>
    <x v="2"/>
    <n v="1420178188"/>
    <n v="1418709388"/>
    <x v="3481"/>
    <d v="2015-01-02T05:56:28"/>
    <n v="17"/>
    <b v="0"/>
    <n v="95"/>
    <n v="118.8"/>
    <n v="125.05263157894737"/>
    <b v="1"/>
    <s v="theater/plays"/>
    <x v="1"/>
    <x v="6"/>
  </r>
  <r>
    <n v="3482"/>
    <s v="Old Trunk - Edinburgh 2014"/>
    <s v="Critically-acclaimed new-writing company Old Trunk make their Edinburgh debut alternating their two darkly comic plays."/>
    <n v="3000"/>
    <x v="2309"/>
    <x v="0"/>
    <x v="1"/>
    <x v="1"/>
    <n v="1404671466"/>
    <n v="1402079466"/>
    <x v="3482"/>
    <d v="2014-07-06T18:31:06"/>
    <n v="30"/>
    <b v="0"/>
    <n v="80"/>
    <n v="138.33333333333334"/>
    <n v="51.875"/>
    <b v="1"/>
    <s v="theater/plays"/>
    <x v="1"/>
    <x v="6"/>
  </r>
  <r>
    <n v="3483"/>
    <s v="The Faculty Lounge"/>
    <s v="Join 5 high school teachers in the lounge of every high school in America.  Hear what they never say in the classroom."/>
    <n v="3350"/>
    <x v="2310"/>
    <x v="0"/>
    <x v="0"/>
    <x v="0"/>
    <n v="1404403381"/>
    <n v="1401811381"/>
    <x v="3483"/>
    <d v="2014-07-03T16:03:01"/>
    <n v="30"/>
    <b v="0"/>
    <n v="133"/>
    <n v="159.9402985074627"/>
    <n v="40.285714285714285"/>
    <b v="1"/>
    <s v="theater/plays"/>
    <x v="1"/>
    <x v="6"/>
  </r>
  <r>
    <n v="3484"/>
    <s v="Macbeth in the Basement"/>
    <s v="MACBETH IN THE BASEMENT will premiere at the Capital Fringe Festival in July 2016. A teenage kingâ€™s rise and fall in a vicious game."/>
    <n v="2500"/>
    <x v="2311"/>
    <x v="0"/>
    <x v="0"/>
    <x v="0"/>
    <n v="1466014499"/>
    <n v="1463422499"/>
    <x v="3484"/>
    <d v="2016-06-15T18:14:59"/>
    <n v="30"/>
    <b v="0"/>
    <n v="44"/>
    <n v="114.24000000000001"/>
    <n v="64.909090909090907"/>
    <b v="1"/>
    <s v="theater/plays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x v="1827"/>
    <x v="0"/>
    <x v="0"/>
    <x v="0"/>
    <n v="1454431080"/>
    <n v="1451839080"/>
    <x v="3485"/>
    <d v="2016-02-02T16:38:00"/>
    <n v="30"/>
    <b v="0"/>
    <n v="30"/>
    <n v="100.60606060606061"/>
    <n v="55.333333333333336"/>
    <b v="1"/>
    <s v="theater/plays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x v="2312"/>
    <x v="0"/>
    <x v="0"/>
    <x v="0"/>
    <n v="1433314740"/>
    <n v="1430600401"/>
    <x v="3486"/>
    <d v="2015-06-03T06:59:00"/>
    <n v="31.415960648155306"/>
    <b v="0"/>
    <n v="56"/>
    <n v="155.20000000000002"/>
    <n v="83.142857142857139"/>
    <b v="1"/>
    <s v="theater/plays"/>
    <x v="1"/>
    <x v="6"/>
  </r>
  <r>
    <n v="3487"/>
    <s v="Jericho Creek"/>
    <s v="Jericho Creek is an original production by Fledgling Theatre Company which will be performed at The Cockpit Theatre in July 2015"/>
    <n v="2000"/>
    <x v="948"/>
    <x v="0"/>
    <x v="1"/>
    <x v="1"/>
    <n v="1435185252"/>
    <n v="1432593252"/>
    <x v="3487"/>
    <d v="2015-06-24T22:34:12"/>
    <n v="30"/>
    <b v="0"/>
    <n v="66"/>
    <n v="127.75000000000001"/>
    <n v="38.712121212121211"/>
    <b v="1"/>
    <s v="theater/plays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x v="2313"/>
    <x v="0"/>
    <x v="0"/>
    <x v="0"/>
    <n v="1429286400"/>
    <n v="1427221560"/>
    <x v="3488"/>
    <d v="2015-04-17T16:00:00"/>
    <n v="23.898611111115315"/>
    <b v="0"/>
    <n v="29"/>
    <n v="121.2"/>
    <n v="125.37931034482759"/>
    <b v="1"/>
    <s v="theater/plays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x v="2314"/>
    <x v="0"/>
    <x v="1"/>
    <x v="1"/>
    <n v="1400965200"/>
    <n v="1398352531"/>
    <x v="3489"/>
    <d v="2014-05-24T21:00:00"/>
    <n v="30.239224537035625"/>
    <b v="0"/>
    <n v="72"/>
    <n v="112.7"/>
    <n v="78.263888888888886"/>
    <b v="1"/>
    <s v="theater/plays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x v="2315"/>
    <x v="0"/>
    <x v="0"/>
    <x v="0"/>
    <n v="1460574924"/>
    <n v="1457982924"/>
    <x v="3490"/>
    <d v="2016-04-13T19:15:24"/>
    <n v="30"/>
    <b v="0"/>
    <n v="27"/>
    <n v="127.49999999999999"/>
    <n v="47.222222222222221"/>
    <b v="1"/>
    <s v="theater/plays"/>
    <x v="1"/>
    <x v="6"/>
  </r>
  <r>
    <n v="3491"/>
    <s v="William Shakespeare's The Tempest"/>
    <s v="Shakespeare Company at UCLA presents The Tempest under the stars in the Fowler Museum Amphitheater. Bring your blankets and enjoy!"/>
    <n v="500"/>
    <x v="2316"/>
    <x v="0"/>
    <x v="0"/>
    <x v="0"/>
    <n v="1431928784"/>
    <n v="1430114384"/>
    <x v="3491"/>
    <d v="2015-05-18T05:59:44"/>
    <n v="21"/>
    <b v="0"/>
    <n v="10"/>
    <n v="158.20000000000002"/>
    <n v="79.099999999999994"/>
    <b v="1"/>
    <s v="theater/plays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x v="2317"/>
    <x v="0"/>
    <x v="0"/>
    <x v="0"/>
    <n v="1445818397"/>
    <n v="1442794397"/>
    <x v="3492"/>
    <d v="2015-10-26T00:13:17"/>
    <n v="35"/>
    <b v="0"/>
    <n v="35"/>
    <n v="105.26894736842105"/>
    <n v="114.29199999999999"/>
    <b v="1"/>
    <s v="theater/plays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x v="646"/>
    <x v="0"/>
    <x v="0"/>
    <x v="0"/>
    <n v="1408252260"/>
    <n v="1406580436"/>
    <x v="3493"/>
    <d v="2014-08-17T05:11:00"/>
    <n v="19.349814814813726"/>
    <b v="0"/>
    <n v="29"/>
    <n v="100"/>
    <n v="51.724137931034484"/>
    <b v="1"/>
    <s v="theater/plays"/>
    <x v="1"/>
    <x v="6"/>
  </r>
  <r>
    <n v="3494"/>
    <s v="Special in a Bad Way"/>
    <s v="&quot;Special in a Bad Way&quot; is a comedy that questions American Public Schools in their treatment of the so called, 'learning disabled.'"/>
    <n v="400"/>
    <x v="402"/>
    <x v="0"/>
    <x v="0"/>
    <x v="0"/>
    <n v="1480140000"/>
    <n v="1479186575"/>
    <x v="3494"/>
    <d v="2016-11-26T06:00:00"/>
    <n v="11.035011574072996"/>
    <b v="0"/>
    <n v="13"/>
    <n v="100"/>
    <n v="30.76923076923077"/>
    <b v="1"/>
    <s v="theater/plays"/>
    <x v="1"/>
    <x v="6"/>
  </r>
  <r>
    <n v="3495"/>
    <s v="The Village - one woman show"/>
    <s v="A one-woman show by Canadian artist Tina Milo. it is a multimedia show about an actress auditioning for a role of a depressed woman."/>
    <n v="5000"/>
    <x v="2318"/>
    <x v="0"/>
    <x v="5"/>
    <x v="5"/>
    <n v="1414862280"/>
    <n v="1412360309"/>
    <x v="3495"/>
    <d v="2014-11-01T17:18:00"/>
    <n v="28.957997685181908"/>
    <b v="0"/>
    <n v="72"/>
    <n v="106.86"/>
    <n v="74.208333333333329"/>
    <b v="1"/>
    <s v="theater/plays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x v="2319"/>
    <x v="0"/>
    <x v="0"/>
    <x v="0"/>
    <n v="1473625166"/>
    <n v="1470169166"/>
    <x v="3496"/>
    <d v="2016-09-11T20:19:26"/>
    <n v="40"/>
    <b v="0"/>
    <n v="78"/>
    <n v="124.4"/>
    <n v="47.846153846153847"/>
    <b v="1"/>
    <s v="theater/plays"/>
    <x v="1"/>
    <x v="6"/>
  </r>
  <r>
    <n v="3497"/>
    <s v="Send SACKERSON to SD Fringe"/>
    <s v="We've been invited to the San Diego International Fringe Festival. Can you help us get there? Special performances in SLC and OREM."/>
    <n v="1551"/>
    <x v="472"/>
    <x v="0"/>
    <x v="0"/>
    <x v="0"/>
    <n v="1464904800"/>
    <n v="1463852904"/>
    <x v="3497"/>
    <d v="2016-06-02T22:00:00"/>
    <n v="12.174722222232958"/>
    <b v="0"/>
    <n v="49"/>
    <n v="108.70406189555126"/>
    <n v="34.408163265306122"/>
    <b v="1"/>
    <s v="theater/plays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x v="2320"/>
    <x v="0"/>
    <x v="5"/>
    <x v="5"/>
    <n v="1464471840"/>
    <n v="1459309704"/>
    <x v="3498"/>
    <d v="2016-05-28T21:44:00"/>
    <n v="59.746944444443216"/>
    <b v="0"/>
    <n v="42"/>
    <n v="102.42424242424242"/>
    <n v="40.238095238095241"/>
    <b v="1"/>
    <s v="theater/plays"/>
    <x v="1"/>
    <x v="6"/>
  </r>
  <r>
    <n v="3499"/>
    <s v="Fefu and Her Friends"/>
    <s v="Figure 8 Troupe's debut performance! A stunning piece of theatre written by premier female playwright Maria Irene Fornes."/>
    <n v="2000"/>
    <x v="2321"/>
    <x v="0"/>
    <x v="0"/>
    <x v="0"/>
    <n v="1435733940"/>
    <n v="1431046325"/>
    <x v="3499"/>
    <d v="2015-07-01T06:59:00"/>
    <n v="54.254803240743058"/>
    <b v="0"/>
    <n v="35"/>
    <n v="105.5"/>
    <n v="60.285714285714285"/>
    <b v="1"/>
    <s v="theater/plays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x v="2322"/>
    <x v="0"/>
    <x v="0"/>
    <x v="0"/>
    <n v="1457326740"/>
    <n v="1455919438"/>
    <x v="3500"/>
    <d v="2016-03-07T04:59:00"/>
    <n v="16.288217592598812"/>
    <b v="0"/>
    <n v="42"/>
    <n v="106.3"/>
    <n v="25.30952380952381"/>
    <b v="1"/>
    <s v="theater/plays"/>
    <x v="1"/>
    <x v="6"/>
  </r>
  <r>
    <n v="3501"/>
    <s v="Pig by Alex Oates (London Run)"/>
    <s v="'Pig' by Alex Oates is an urgent and dark comedy with live music that discusses the vital issue of the state of our police force."/>
    <n v="1500"/>
    <x v="17"/>
    <x v="0"/>
    <x v="1"/>
    <x v="1"/>
    <n v="1441995595"/>
    <n v="1439835595"/>
    <x v="3501"/>
    <d v="2015-09-11T18:19:55"/>
    <n v="25"/>
    <b v="0"/>
    <n v="42"/>
    <n v="100.66666666666666"/>
    <n v="35.952380952380949"/>
    <b v="1"/>
    <s v="theater/plays"/>
    <x v="1"/>
    <x v="6"/>
  </r>
  <r>
    <n v="3502"/>
    <s v="Dickhead"/>
    <s v="Dickhead is a play about one man's struggle with the dicks in his head. If you want to know more stop being a twat and put out...please"/>
    <n v="4000"/>
    <x v="2323"/>
    <x v="0"/>
    <x v="0"/>
    <x v="0"/>
    <n v="1458100740"/>
    <n v="1456862924"/>
    <x v="3502"/>
    <d v="2016-03-16T03:59:00"/>
    <n v="14.326574074075324"/>
    <b v="0"/>
    <n v="31"/>
    <n v="105.4"/>
    <n v="136"/>
    <b v="1"/>
    <s v="theater/plays"/>
    <x v="1"/>
    <x v="6"/>
  </r>
  <r>
    <n v="3503"/>
    <s v="Tarantella"/>
    <s v="A group of Sicilian immigrants in New York struggle to deal with conflict from both within the family and from without."/>
    <n v="2500"/>
    <x v="2324"/>
    <x v="0"/>
    <x v="1"/>
    <x v="1"/>
    <n v="1469359728"/>
    <n v="1466767728"/>
    <x v="3503"/>
    <d v="2016-07-24T11:28:48"/>
    <n v="30"/>
    <b v="0"/>
    <n v="38"/>
    <n v="107.55999999999999"/>
    <n v="70.763157894736835"/>
    <b v="1"/>
    <s v="theater/plays"/>
    <x v="1"/>
    <x v="6"/>
  </r>
  <r>
    <n v="3504"/>
    <s v="Sterling Lion Theater Company"/>
    <s v="The Sterling Lion Theater Company is a non-profit theater group established for the benefit of the Connecticut lower Naugatuck Valley."/>
    <n v="1000"/>
    <x v="325"/>
    <x v="0"/>
    <x v="0"/>
    <x v="0"/>
    <n v="1447959491"/>
    <n v="1445363891"/>
    <x v="3504"/>
    <d v="2015-11-19T18:58:11"/>
    <n v="30.041666666664241"/>
    <b v="0"/>
    <n v="8"/>
    <n v="100"/>
    <n v="125"/>
    <b v="1"/>
    <s v="theater/plays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x v="2325"/>
    <x v="0"/>
    <x v="0"/>
    <x v="0"/>
    <n v="1399953600"/>
    <n v="1398983245"/>
    <x v="3505"/>
    <d v="2014-05-13T04:00:00"/>
    <n v="11.230960648143082"/>
    <b v="0"/>
    <n v="39"/>
    <n v="103.76"/>
    <n v="66.512820512820511"/>
    <b v="1"/>
    <s v="theater/plays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x v="631"/>
    <x v="0"/>
    <x v="0"/>
    <x v="0"/>
    <n v="1408815440"/>
    <n v="1404927440"/>
    <x v="3506"/>
    <d v="2014-08-23T17:37:20"/>
    <n v="45"/>
    <b v="0"/>
    <n v="29"/>
    <n v="101.49999999999999"/>
    <n v="105"/>
    <b v="1"/>
    <s v="theater/plays"/>
    <x v="1"/>
    <x v="6"/>
  </r>
  <r>
    <n v="3507"/>
    <s v="The Chameleon Fools Theatre Troupe Project"/>
    <s v="Please help our troupe bring our first project from planning to reality! Join us on one exciting ride!"/>
    <n v="10000"/>
    <x v="2326"/>
    <x v="0"/>
    <x v="0"/>
    <x v="0"/>
    <n v="1464732537"/>
    <n v="1462140537"/>
    <x v="3507"/>
    <d v="2016-05-31T22:08:57"/>
    <n v="30"/>
    <b v="0"/>
    <n v="72"/>
    <n v="104.4"/>
    <n v="145"/>
    <b v="1"/>
    <s v="theater/plays"/>
    <x v="1"/>
    <x v="6"/>
  </r>
  <r>
    <n v="3508"/>
    <s v="Roll The Dice Theatre Company"/>
    <s v="Roll The Dice Theatre Company revolves around taking risks in the game of life vicariously through beloved childhood games."/>
    <n v="100"/>
    <x v="147"/>
    <x v="0"/>
    <x v="1"/>
    <x v="1"/>
    <n v="1462914000"/>
    <n v="1460914253"/>
    <x v="3508"/>
    <d v="2016-05-10T21:00:00"/>
    <n v="23.145219907411956"/>
    <b v="0"/>
    <n v="15"/>
    <n v="180"/>
    <n v="12"/>
    <b v="1"/>
    <s v="theater/plays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x v="2327"/>
    <x v="0"/>
    <x v="0"/>
    <x v="0"/>
    <n v="1416545700"/>
    <n v="1415392666"/>
    <x v="3509"/>
    <d v="2014-11-21T04:55:00"/>
    <n v="13.345300925924676"/>
    <b v="0"/>
    <n v="33"/>
    <n v="106.33333333333333"/>
    <n v="96.666666666666671"/>
    <b v="1"/>
    <s v="theater/plays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x v="1217"/>
    <x v="0"/>
    <x v="0"/>
    <x v="0"/>
    <n v="1404312846"/>
    <n v="1402584846"/>
    <x v="3510"/>
    <d v="2014-07-02T14:54:06"/>
    <n v="20"/>
    <b v="0"/>
    <n v="15"/>
    <n v="100.55555555555556"/>
    <n v="60.333333333333336"/>
    <b v="1"/>
    <s v="theater/plays"/>
    <x v="1"/>
    <x v="6"/>
  </r>
  <r>
    <n v="3511"/>
    <s v="Silent Planet"/>
    <s v="The world premiere of the first full-length play by Eve Leigh, at the intimate Finborough Theatre in London."/>
    <n v="1500"/>
    <x v="2328"/>
    <x v="0"/>
    <x v="1"/>
    <x v="1"/>
    <n v="1415385000"/>
    <n v="1413406695"/>
    <x v="3511"/>
    <d v="2014-11-07T18:30:00"/>
    <n v="22.89704861111386"/>
    <b v="0"/>
    <n v="19"/>
    <n v="101.2"/>
    <n v="79.89473684210526"/>
    <b v="1"/>
    <s v="theater/plays"/>
    <x v="1"/>
    <x v="6"/>
  </r>
  <r>
    <n v="3512"/>
    <s v="With My Eyes Wide Open"/>
    <s v="We're making a hard hitting, innovative play which will open your eyes to what mental illness is like in the mind of the sufferer."/>
    <n v="1000"/>
    <x v="325"/>
    <x v="0"/>
    <x v="1"/>
    <x v="1"/>
    <n v="1429789992"/>
    <n v="1424609592"/>
    <x v="3512"/>
    <d v="2015-04-23T11:53:12"/>
    <n v="59.958333333335759"/>
    <b v="0"/>
    <n v="17"/>
    <n v="100"/>
    <n v="58.823529411764703"/>
    <b v="1"/>
    <s v="theater/plays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x v="2153"/>
    <x v="0"/>
    <x v="0"/>
    <x v="0"/>
    <n v="1401857940"/>
    <n v="1400725112"/>
    <x v="3513"/>
    <d v="2014-06-04T04:59:00"/>
    <n v="13.111435185186565"/>
    <b v="0"/>
    <n v="44"/>
    <n v="118.39285714285714"/>
    <n v="75.340909090909093"/>
    <b v="1"/>
    <s v="theater/plays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x v="1100"/>
    <x v="0"/>
    <x v="0"/>
    <x v="0"/>
    <n v="1422853140"/>
    <n v="1421439552"/>
    <x v="3514"/>
    <d v="2015-02-02T04:59:00"/>
    <n v="16.360972222224518"/>
    <b v="0"/>
    <n v="10"/>
    <n v="110.00000000000001"/>
    <n v="55"/>
    <b v="1"/>
    <s v="theater/plays"/>
    <x v="1"/>
    <x v="6"/>
  </r>
  <r>
    <n v="3515"/>
    <s v="Twelfth Night by William Shakespeare"/>
    <s v="We are casting an all-inclusive production of Shakespeare's Twelfth Night in a non-traditional performance space."/>
    <n v="3000"/>
    <x v="2329"/>
    <x v="0"/>
    <x v="0"/>
    <x v="0"/>
    <n v="1433097171"/>
    <n v="1430505171"/>
    <x v="3515"/>
    <d v="2015-05-31T18:32:51"/>
    <n v="30"/>
    <b v="0"/>
    <n v="46"/>
    <n v="102.66666666666666"/>
    <n v="66.956521739130437"/>
    <b v="1"/>
    <s v="theater/plays"/>
    <x v="1"/>
    <x v="6"/>
  </r>
  <r>
    <n v="3516"/>
    <s v="The March of the Bonus Army"/>
    <s v="A new play about a lesser known yet pivotal event in American history, about a group of WWI Veterans fighting for their rights."/>
    <n v="2500"/>
    <x v="911"/>
    <x v="0"/>
    <x v="0"/>
    <x v="0"/>
    <n v="1410145200"/>
    <n v="1407197670"/>
    <x v="3516"/>
    <d v="2014-09-08T03:00:00"/>
    <n v="34.114930555559113"/>
    <b v="0"/>
    <n v="11"/>
    <n v="100"/>
    <n v="227.27272727272728"/>
    <b v="1"/>
    <s v="theater/plays"/>
    <x v="1"/>
    <x v="6"/>
  </r>
  <r>
    <n v="3517"/>
    <s v="A Bright Room Called Day by Tony Kushner"/>
    <s v="Support an outstanding cast of actors to take on a professional production of a masterpiece of modern theatre"/>
    <n v="4000"/>
    <x v="417"/>
    <x v="0"/>
    <x v="1"/>
    <x v="1"/>
    <n v="1404471600"/>
    <n v="1401910634"/>
    <x v="3517"/>
    <d v="2014-07-04T11:00:00"/>
    <n v="29.640810185184819"/>
    <b v="0"/>
    <n v="13"/>
    <n v="100"/>
    <n v="307.69230769230768"/>
    <b v="1"/>
    <s v="theater/plays"/>
    <x v="1"/>
    <x v="6"/>
  </r>
  <r>
    <n v="3518"/>
    <s v="BEASTS OF BAVERLY GROVE"/>
    <s v="One play.  Two theaters.  See the story from both sides and then decide for yourself - who are the BEASTS OF BAVERLY GROVE?"/>
    <n v="1500"/>
    <x v="2330"/>
    <x v="0"/>
    <x v="0"/>
    <x v="0"/>
    <n v="1412259660"/>
    <n v="1410461299"/>
    <x v="3518"/>
    <d v="2014-10-02T14:21:00"/>
    <n v="20.814363425924967"/>
    <b v="0"/>
    <n v="33"/>
    <n v="110.04599999999999"/>
    <n v="50.020909090909093"/>
    <b v="1"/>
    <s v="theater/plays"/>
    <x v="1"/>
    <x v="6"/>
  </r>
  <r>
    <n v="3519"/>
    <s v="Bookstory"/>
    <s v="Bookstory is a tiny puppet musical with some very big ideas that tells the story of the story in the digital age"/>
    <n v="2000"/>
    <x v="40"/>
    <x v="0"/>
    <x v="1"/>
    <x v="1"/>
    <n v="1425478950"/>
    <n v="1422886950"/>
    <x v="3519"/>
    <d v="2015-03-04T14:22:30"/>
    <n v="30"/>
    <b v="0"/>
    <n v="28"/>
    <n v="101.35000000000001"/>
    <n v="72.392857142857139"/>
    <b v="1"/>
    <s v="theater/plays"/>
    <x v="1"/>
    <x v="6"/>
  </r>
  <r>
    <n v="3520"/>
    <s v="Protocols"/>
    <s v="Help us to bring &quot;Protocols&quot; at the 2015 Camden Fringe. The most controversial play of the year."/>
    <n v="2000"/>
    <x v="1132"/>
    <x v="0"/>
    <x v="1"/>
    <x v="1"/>
    <n v="1441547220"/>
    <n v="1439322412"/>
    <x v="3520"/>
    <d v="2015-09-06T13:47:00"/>
    <n v="25.750092592585133"/>
    <b v="0"/>
    <n v="21"/>
    <n v="100.75"/>
    <n v="95.952380952380949"/>
    <b v="1"/>
    <s v="theater/plays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x v="2331"/>
    <x v="0"/>
    <x v="0"/>
    <x v="0"/>
    <n v="1411980020"/>
    <n v="1409388020"/>
    <x v="3521"/>
    <d v="2014-09-29T08:40:20"/>
    <n v="30"/>
    <b v="0"/>
    <n v="13"/>
    <n v="169.42857142857144"/>
    <n v="45.615384615384613"/>
    <b v="1"/>
    <s v="theater/plays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x v="1174"/>
    <x v="0"/>
    <x v="1"/>
    <x v="1"/>
    <n v="1442311560"/>
    <n v="1439924246"/>
    <x v="3522"/>
    <d v="2015-09-15T10:06:00"/>
    <n v="27.630949074082309"/>
    <b v="0"/>
    <n v="34"/>
    <n v="100"/>
    <n v="41.029411764705884"/>
    <b v="1"/>
    <s v="theater/plays"/>
    <x v="1"/>
    <x v="6"/>
  </r>
  <r>
    <n v="3523"/>
    <s v="Magnificence"/>
    <s v="An old play about our world. Set in 1970s England, Magnificence is a gut-wrenching story of radicalisation, idealism and pity."/>
    <n v="4000"/>
    <x v="2332"/>
    <x v="0"/>
    <x v="1"/>
    <x v="1"/>
    <n v="1474844400"/>
    <n v="1469871148"/>
    <x v="3523"/>
    <d v="2016-09-25T23:00:00"/>
    <n v="57.560787037029513"/>
    <b v="0"/>
    <n v="80"/>
    <n v="113.65"/>
    <n v="56.825000000000003"/>
    <b v="1"/>
    <s v="theater/plays"/>
    <x v="1"/>
    <x v="6"/>
  </r>
  <r>
    <n v="3524"/>
    <s v="Sweet, Sweet Spirit"/>
    <s v="A West Texas matriarch is enraged by the news that her gay grandson has been the victim of a hate crime committed by his own father."/>
    <n v="10000"/>
    <x v="2333"/>
    <x v="0"/>
    <x v="0"/>
    <x v="0"/>
    <n v="1410580800"/>
    <n v="1409336373"/>
    <x v="3524"/>
    <d v="2014-09-13T04:00:00"/>
    <n v="14.403090277774027"/>
    <b v="0"/>
    <n v="74"/>
    <n v="101.56"/>
    <n v="137.24324324324326"/>
    <b v="1"/>
    <s v="theater/plays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x v="798"/>
    <x v="0"/>
    <x v="0"/>
    <x v="0"/>
    <n v="1439136000"/>
    <n v="1438188106"/>
    <x v="3525"/>
    <d v="2015-08-09T16:00:00"/>
    <n v="10.970995370371384"/>
    <b v="0"/>
    <n v="7"/>
    <n v="106"/>
    <n v="75.714285714285708"/>
    <b v="1"/>
    <s v="theater/plays"/>
    <x v="1"/>
    <x v="6"/>
  </r>
  <r>
    <n v="3526"/>
    <s v="Human, Kind Theater Project"/>
    <s v="By day we perform Acts of Kindness, by night we perform free theater, all sustained by the love of our neighbors, not ticket prices."/>
    <n v="3300"/>
    <x v="2334"/>
    <x v="0"/>
    <x v="0"/>
    <x v="0"/>
    <n v="1461823140"/>
    <n v="1459411371"/>
    <x v="3526"/>
    <d v="2016-04-28T05:59:00"/>
    <n v="27.913993055553874"/>
    <b v="0"/>
    <n v="34"/>
    <n v="102"/>
    <n v="99"/>
    <b v="1"/>
    <s v="theater/plays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x v="2335"/>
    <x v="0"/>
    <x v="0"/>
    <x v="0"/>
    <n v="1436587140"/>
    <n v="1434069205"/>
    <x v="3527"/>
    <d v="2015-07-11T03:59:00"/>
    <n v="29.142766203702195"/>
    <b v="0"/>
    <n v="86"/>
    <n v="116.91666666666667"/>
    <n v="81.569767441860463"/>
    <b v="1"/>
    <s v="theater/plays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x v="2336"/>
    <x v="0"/>
    <x v="1"/>
    <x v="1"/>
    <n v="1484740918"/>
    <n v="1483012918"/>
    <x v="3528"/>
    <d v="2017-01-18T12:01:58"/>
    <n v="20"/>
    <b v="0"/>
    <n v="37"/>
    <n v="101.15151515151514"/>
    <n v="45.108108108108105"/>
    <b v="1"/>
    <s v="theater/plays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x v="2337"/>
    <x v="0"/>
    <x v="0"/>
    <x v="0"/>
    <n v="1436749200"/>
    <n v="1434997018"/>
    <x v="3529"/>
    <d v="2015-07-13T01:00:00"/>
    <n v="20.279884259260143"/>
    <b v="0"/>
    <n v="18"/>
    <n v="132"/>
    <n v="36.666666666666664"/>
    <b v="1"/>
    <s v="theater/plays"/>
    <x v="1"/>
    <x v="6"/>
  </r>
  <r>
    <n v="3530"/>
    <s v="Far From Fiction"/>
    <s v="â€œFar From Fictionâ€ is a powerful play, written by Sally Willis, offering insights into a new understanding of  female psychology."/>
    <n v="2750"/>
    <x v="2338"/>
    <x v="0"/>
    <x v="1"/>
    <x v="1"/>
    <n v="1460318400"/>
    <n v="1457881057"/>
    <x v="3530"/>
    <d v="2016-04-10T20:00:00"/>
    <n v="28.209988425922347"/>
    <b v="0"/>
    <n v="22"/>
    <n v="100"/>
    <n v="125"/>
    <b v="1"/>
    <s v="theater/plays"/>
    <x v="1"/>
    <x v="6"/>
  </r>
  <r>
    <n v="3531"/>
    <s v="The Reinvention of Lily Johnson"/>
    <s v="A political comedy for a crazy election year"/>
    <n v="1000"/>
    <x v="1958"/>
    <x v="0"/>
    <x v="0"/>
    <x v="0"/>
    <n v="1467301334"/>
    <n v="1464709334"/>
    <x v="3531"/>
    <d v="2016-06-30T15:42:14"/>
    <n v="30"/>
    <b v="0"/>
    <n v="26"/>
    <n v="128"/>
    <n v="49.230769230769234"/>
    <b v="1"/>
    <s v="theater/plays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x v="1936"/>
    <x v="0"/>
    <x v="0"/>
    <x v="0"/>
    <n v="1411012740"/>
    <n v="1409667827"/>
    <x v="3532"/>
    <d v="2014-09-18T03:59:00"/>
    <n v="15.56612268518802"/>
    <b v="0"/>
    <n v="27"/>
    <n v="118.95833333333334"/>
    <n v="42.296296296296298"/>
    <b v="1"/>
    <s v="theater/plays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x v="2291"/>
    <x v="0"/>
    <x v="0"/>
    <x v="0"/>
    <n v="1447269367"/>
    <n v="1444673767"/>
    <x v="3533"/>
    <d v="2015-11-11T19:16:07"/>
    <n v="30.041666666656965"/>
    <b v="0"/>
    <n v="8"/>
    <n v="126.2"/>
    <n v="78.875"/>
    <b v="1"/>
    <s v="theater/plays"/>
    <x v="1"/>
    <x v="6"/>
  </r>
  <r>
    <n v="3534"/>
    <s v="Night of Ashes"/>
    <s v="A Theatrical Prequel to Hell's Rebels, the current Pathfinder Adventure Path from Paizo Publishing"/>
    <n v="5000"/>
    <x v="2339"/>
    <x v="0"/>
    <x v="0"/>
    <x v="0"/>
    <n v="1443711623"/>
    <n v="1440687623"/>
    <x v="3534"/>
    <d v="2015-10-01T15:00:23"/>
    <n v="35"/>
    <b v="0"/>
    <n v="204"/>
    <n v="156.20000000000002"/>
    <n v="38.284313725490193"/>
    <b v="1"/>
    <s v="theater/plays"/>
    <x v="1"/>
    <x v="6"/>
  </r>
  <r>
    <n v="3535"/>
    <s v="Twelve Angry Women"/>
    <s v="On the 60th anniversary of Twelve Angry Men, 12 female writers create 12 short pieces about what makes them angry."/>
    <n v="2000"/>
    <x v="2340"/>
    <x v="0"/>
    <x v="1"/>
    <x v="1"/>
    <n v="1443808800"/>
    <n v="1441120910"/>
    <x v="3535"/>
    <d v="2015-10-02T18:00:00"/>
    <n v="31.109837962969323"/>
    <b v="0"/>
    <n v="46"/>
    <n v="103.15"/>
    <n v="44.847826086956523"/>
    <b v="1"/>
    <s v="theater/plays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x v="398"/>
    <x v="0"/>
    <x v="1"/>
    <x v="1"/>
    <n v="1450612740"/>
    <n v="1448040425"/>
    <x v="3536"/>
    <d v="2015-12-20T11:59:00"/>
    <n v="29.772164351845277"/>
    <b v="0"/>
    <n v="17"/>
    <n v="153.33333333333334"/>
    <n v="13.529411764705882"/>
    <b v="1"/>
    <s v="theater/plays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x v="1967"/>
    <x v="0"/>
    <x v="5"/>
    <x v="5"/>
    <n v="1416211140"/>
    <n v="1413016216"/>
    <x v="3537"/>
    <d v="2014-11-17T07:59:00"/>
    <n v="36.978287037039991"/>
    <b v="0"/>
    <n v="28"/>
    <n v="180.44444444444446"/>
    <n v="43.5"/>
    <b v="1"/>
    <s v="theater/plays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x v="1956"/>
    <x v="0"/>
    <x v="1"/>
    <x v="1"/>
    <n v="1471428340"/>
    <n v="1469009140"/>
    <x v="3538"/>
    <d v="2016-08-17T10:05:40"/>
    <n v="28"/>
    <b v="0"/>
    <n v="83"/>
    <n v="128.44999999999999"/>
    <n v="30.951807228915662"/>
    <b v="1"/>
    <s v="theater/plays"/>
    <x v="1"/>
    <x v="6"/>
  </r>
  <r>
    <n v="3539"/>
    <s v="Chokehold"/>
    <s v="A searing new play that takes  an unflinching look at the terrible costs of police shootings in the African American community."/>
    <n v="600"/>
    <x v="2341"/>
    <x v="0"/>
    <x v="0"/>
    <x v="0"/>
    <n v="1473358122"/>
    <n v="1471543722"/>
    <x v="3539"/>
    <d v="2016-09-08T18:08:42"/>
    <n v="21"/>
    <b v="0"/>
    <n v="13"/>
    <n v="119.66666666666667"/>
    <n v="55.230769230769234"/>
    <b v="1"/>
    <s v="theater/plays"/>
    <x v="1"/>
    <x v="6"/>
  </r>
  <r>
    <n v="3540"/>
    <s v="The Silence at the Song's End"/>
    <s v="A brand new stage adaptation of the Libby Purves/Nicholas Heiney book. A new work involving music, poetry and fajitas. #timetochange"/>
    <n v="300"/>
    <x v="2342"/>
    <x v="0"/>
    <x v="1"/>
    <x v="1"/>
    <n v="1466899491"/>
    <n v="1464307491"/>
    <x v="3540"/>
    <d v="2016-06-26T00:04:51"/>
    <n v="30"/>
    <b v="0"/>
    <n v="8"/>
    <n v="123"/>
    <n v="46.125"/>
    <b v="1"/>
    <s v="theater/plays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x v="2343"/>
    <x v="0"/>
    <x v="1"/>
    <x v="1"/>
    <n v="1441042275"/>
    <n v="1438882275"/>
    <x v="3541"/>
    <d v="2015-08-31T17:31:15"/>
    <n v="25"/>
    <b v="0"/>
    <n v="32"/>
    <n v="105"/>
    <n v="39.375"/>
    <b v="1"/>
    <s v="theater/plays"/>
    <x v="1"/>
    <x v="6"/>
  </r>
  <r>
    <n v="3542"/>
    <s v="Gifts of War"/>
    <s v="Ancient Greece. Giddy, champagne soaked debauchery celebrating the Trojan War's end leads to a shocking and deadly surprise."/>
    <n v="5500"/>
    <x v="2344"/>
    <x v="0"/>
    <x v="0"/>
    <x v="0"/>
    <n v="1410099822"/>
    <n v="1404915822"/>
    <x v="3542"/>
    <d v="2014-09-07T14:23:42"/>
    <n v="60"/>
    <b v="0"/>
    <n v="85"/>
    <n v="102.23636363636363"/>
    <n v="66.152941176470591"/>
    <b v="1"/>
    <s v="theater/plays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x v="76"/>
    <x v="0"/>
    <x v="12"/>
    <x v="3"/>
    <n v="1435255659"/>
    <n v="1432663659"/>
    <x v="3543"/>
    <d v="2015-06-25T18:07:39"/>
    <n v="30"/>
    <b v="0"/>
    <n v="29"/>
    <n v="104.66666666666666"/>
    <n v="54.137931034482762"/>
    <b v="1"/>
    <s v="theater/plays"/>
    <x v="1"/>
    <x v="6"/>
  </r>
  <r>
    <n v="3544"/>
    <s v="Gruoch, or Lady Macbeth"/>
    <s v="Death &amp; Pretzels presents the world premiere of Paul Pasulka's Gruoch, or Lady Macbeth"/>
    <n v="2500"/>
    <x v="911"/>
    <x v="0"/>
    <x v="0"/>
    <x v="0"/>
    <n v="1425758257"/>
    <n v="1423166257"/>
    <x v="3544"/>
    <d v="2015-03-07T19:57:37"/>
    <n v="30"/>
    <b v="0"/>
    <n v="24"/>
    <n v="100"/>
    <n v="104.16666666666667"/>
    <b v="1"/>
    <s v="theater/plays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x v="2345"/>
    <x v="0"/>
    <x v="0"/>
    <x v="0"/>
    <n v="1428780159"/>
    <n v="1426188159"/>
    <x v="3545"/>
    <d v="2015-04-11T19:22:39"/>
    <n v="30"/>
    <b v="0"/>
    <n v="8"/>
    <n v="100.4"/>
    <n v="31.375"/>
    <b v="1"/>
    <s v="theater/plays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x v="2346"/>
    <x v="0"/>
    <x v="0"/>
    <x v="0"/>
    <n v="1427860740"/>
    <n v="1426002684"/>
    <x v="3546"/>
    <d v="2015-04-01T03:59:00"/>
    <n v="21.505277777781885"/>
    <b v="0"/>
    <n v="19"/>
    <n v="102.27272727272727"/>
    <n v="59.210526315789473"/>
    <b v="1"/>
    <s v="theater/plays"/>
    <x v="1"/>
    <x v="6"/>
  </r>
  <r>
    <n v="3547"/>
    <s v="Tommy and Me by Ray Didinger - Theatre Exile"/>
    <s v="Help to bring this heart warming story of Ray Didinger's relationship with his boyhood hero Tommy McDonald to life."/>
    <n v="35000"/>
    <x v="2347"/>
    <x v="0"/>
    <x v="0"/>
    <x v="0"/>
    <n v="1463198340"/>
    <n v="1461117201"/>
    <x v="3547"/>
    <d v="2016-05-14T03:59:00"/>
    <n v="24.08725694444729"/>
    <b v="0"/>
    <n v="336"/>
    <n v="114.40928571428573"/>
    <n v="119.17633928571429"/>
    <b v="1"/>
    <s v="theater/plays"/>
    <x v="1"/>
    <x v="6"/>
  </r>
  <r>
    <n v="3548"/>
    <s v="THE UNDERSTUDY @ WORKING STAGE"/>
    <s v="We're putting together a production of THE UNDERSTUDY by Theresa Rebeck and hope you'll help us share this story."/>
    <n v="2100"/>
    <x v="2307"/>
    <x v="0"/>
    <x v="0"/>
    <x v="0"/>
    <n v="1457139600"/>
    <n v="1455230214"/>
    <x v="3548"/>
    <d v="2016-03-05T01:00:00"/>
    <n v="22.099375000005239"/>
    <b v="0"/>
    <n v="13"/>
    <n v="101.9047619047619"/>
    <n v="164.61538461538461"/>
    <b v="1"/>
    <s v="theater/plays"/>
    <x v="1"/>
    <x v="6"/>
  </r>
  <r>
    <n v="3549"/>
    <s v="The Munitionettes"/>
    <s v="Help us bring to life tales of hardship, danger and community of extraordinary women working in WW1 munitions factories."/>
    <n v="1000"/>
    <x v="806"/>
    <x v="0"/>
    <x v="1"/>
    <x v="1"/>
    <n v="1441358873"/>
    <n v="1438939673"/>
    <x v="3549"/>
    <d v="2015-09-04T09:27:53"/>
    <n v="28"/>
    <b v="0"/>
    <n v="42"/>
    <n v="102"/>
    <n v="24.285714285714285"/>
    <b v="1"/>
    <s v="theater/plays"/>
    <x v="1"/>
    <x v="6"/>
  </r>
  <r>
    <n v="3550"/>
    <s v="MOONFACE"/>
    <s v="MOONFACE explores the formative f***k-ups of adolescence. Fresh, incisive new writing. Monologue, movement and striking naturalism."/>
    <n v="2500"/>
    <x v="2348"/>
    <x v="0"/>
    <x v="1"/>
    <x v="1"/>
    <n v="1462224398"/>
    <n v="1459632398"/>
    <x v="3550"/>
    <d v="2016-05-02T21:26:38"/>
    <n v="30"/>
    <b v="0"/>
    <n v="64"/>
    <n v="104.80000000000001"/>
    <n v="40.9375"/>
    <b v="1"/>
    <s v="theater/plays"/>
    <x v="1"/>
    <x v="6"/>
  </r>
  <r>
    <n v="3551"/>
    <s v="2014 UASPA Theatre Showcase"/>
    <s v="UASPA is a performing arts high school producing its 2014 Theatre Showcase featuring our strongest performances and original work."/>
    <n v="1500"/>
    <x v="2349"/>
    <x v="0"/>
    <x v="0"/>
    <x v="0"/>
    <n v="1400796420"/>
    <n v="1398342170"/>
    <x v="3551"/>
    <d v="2014-05-22T22:07:00"/>
    <n v="28.405671296299261"/>
    <b v="0"/>
    <n v="25"/>
    <n v="101.83333333333333"/>
    <n v="61.1"/>
    <b v="1"/>
    <s v="theater/plays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x v="2350"/>
    <x v="0"/>
    <x v="1"/>
    <x v="1"/>
    <n v="1403964324"/>
    <n v="1401372324"/>
    <x v="3552"/>
    <d v="2014-06-28T14:05:24"/>
    <n v="30"/>
    <b v="0"/>
    <n v="20"/>
    <n v="100"/>
    <n v="38.65"/>
    <b v="1"/>
    <s v="theater/plays"/>
    <x v="1"/>
    <x v="6"/>
  </r>
  <r>
    <n v="3553"/>
    <s v="Coming Home"/>
    <s v="Professional actors bring to life the true stories of 5 African-Americans struggling with mental health and their search for healing."/>
    <n v="5500"/>
    <x v="2351"/>
    <x v="0"/>
    <x v="0"/>
    <x v="0"/>
    <n v="1439337600"/>
    <n v="1436575280"/>
    <x v="3553"/>
    <d v="2015-08-12T00:00:00"/>
    <n v="31.971296296294895"/>
    <b v="0"/>
    <n v="104"/>
    <n v="106.27272727272728"/>
    <n v="56.20192307692308"/>
    <b v="1"/>
    <s v="theater/plays"/>
    <x v="1"/>
    <x v="6"/>
  </r>
  <r>
    <n v="3554"/>
    <s v="MASKS: Off-Broadway Debut"/>
    <s v="MASKS is a dramedy dealing with what it means to be alive, the reliability of identity, and what it means to suffer."/>
    <n v="5000"/>
    <x v="2352"/>
    <x v="0"/>
    <x v="0"/>
    <x v="0"/>
    <n v="1423674000"/>
    <n v="1421025159"/>
    <x v="3554"/>
    <d v="2015-02-11T17:00:00"/>
    <n v="30.657881944440305"/>
    <b v="0"/>
    <n v="53"/>
    <n v="113.42219999999999"/>
    <n v="107.00207547169811"/>
    <b v="1"/>
    <s v="theater/plays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x v="1162"/>
    <x v="0"/>
    <x v="13"/>
    <x v="3"/>
    <n v="1479382594"/>
    <n v="1476786994"/>
    <x v="3555"/>
    <d v="2016-11-17T11:36:34"/>
    <n v="30.041666666656965"/>
    <b v="0"/>
    <n v="14"/>
    <n v="100"/>
    <n v="171.42857142857142"/>
    <b v="1"/>
    <s v="theater/plays"/>
    <x v="1"/>
    <x v="6"/>
  </r>
  <r>
    <n v="3556"/>
    <s v="Immortal"/>
    <s v="'Immortal', a play about five English Air Bombers in WW2, is an exciting first project for the brand new Production Company, GreanTea."/>
    <n v="2200"/>
    <x v="2222"/>
    <x v="0"/>
    <x v="1"/>
    <x v="1"/>
    <n v="1408289724"/>
    <n v="1403105724"/>
    <x v="3556"/>
    <d v="2014-08-17T15:35:24"/>
    <n v="60"/>
    <b v="0"/>
    <n v="20"/>
    <n v="100.45454545454547"/>
    <n v="110.5"/>
    <b v="1"/>
    <s v="theater/plays"/>
    <x v="1"/>
    <x v="6"/>
  </r>
  <r>
    <n v="3557"/>
    <s v="Good Bread Alley"/>
    <s v="A play by April Yvette Thompson. A Gullah Healer Woman and an Afro-Cuban Priest forge a new world of magic &amp; dreams in Jim Crow Miami."/>
    <n v="100000"/>
    <x v="2353"/>
    <x v="0"/>
    <x v="0"/>
    <x v="0"/>
    <n v="1399271911"/>
    <n v="1396334311"/>
    <x v="3557"/>
    <d v="2014-05-05T06:38:31"/>
    <n v="34"/>
    <b v="0"/>
    <n v="558"/>
    <n v="100.03599999999999"/>
    <n v="179.27598566308242"/>
    <b v="1"/>
    <s v="theater/plays"/>
    <x v="1"/>
    <x v="6"/>
  </r>
  <r>
    <n v="3558"/>
    <s v="SPILL - A verbatim show about sex"/>
    <s v="We're making a show about sex. Because it's important, everyone wants to talk about it and it's at the start of everything."/>
    <n v="350"/>
    <x v="1929"/>
    <x v="0"/>
    <x v="1"/>
    <x v="1"/>
    <n v="1435352400"/>
    <n v="1431718575"/>
    <x v="3558"/>
    <d v="2015-06-26T21:00:00"/>
    <n v="42.058159722218988"/>
    <b v="0"/>
    <n v="22"/>
    <n v="144"/>
    <n v="22.90909090909091"/>
    <b v="1"/>
    <s v="theater/plays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x v="831"/>
    <x v="0"/>
    <x v="2"/>
    <x v="2"/>
    <n v="1438333080"/>
    <n v="1436408308"/>
    <x v="3559"/>
    <d v="2015-07-31T08:58:00"/>
    <n v="22.277453703703941"/>
    <b v="0"/>
    <n v="24"/>
    <n v="103.49999999999999"/>
    <n v="43.125"/>
    <b v="1"/>
    <s v="theater/plays"/>
    <x v="1"/>
    <x v="6"/>
  </r>
  <r>
    <n v="3560"/>
    <s v="Book Club: A Comedy"/>
    <s v="The world premiere of an endearing play about love, friendship, men's styling putty, Dungeons &amp; Dragons &amp; our capacity for forbearance."/>
    <n v="3200"/>
    <x v="2354"/>
    <x v="0"/>
    <x v="5"/>
    <x v="5"/>
    <n v="1432694700"/>
    <n v="1429651266"/>
    <x v="3560"/>
    <d v="2015-05-27T02:45:00"/>
    <n v="35.224930555545143"/>
    <b v="0"/>
    <n v="74"/>
    <n v="108.43750000000001"/>
    <n v="46.891891891891895"/>
    <b v="1"/>
    <s v="theater/plays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x v="1904"/>
    <x v="0"/>
    <x v="0"/>
    <x v="0"/>
    <n v="1438799760"/>
    <n v="1437236378"/>
    <x v="3561"/>
    <d v="2015-08-05T18:36:00"/>
    <n v="18.094699074063101"/>
    <b v="0"/>
    <n v="54"/>
    <n v="102.4"/>
    <n v="47.407407407407405"/>
    <b v="1"/>
    <s v="theater/plays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x v="2355"/>
    <x v="0"/>
    <x v="1"/>
    <x v="1"/>
    <n v="1457906400"/>
    <n v="1457115427"/>
    <x v="3562"/>
    <d v="2016-03-13T22:00:00"/>
    <n v="9.1547800925982301"/>
    <b v="0"/>
    <n v="31"/>
    <n v="148.88888888888889"/>
    <n v="15.129032258064516"/>
    <b v="1"/>
    <s v="theater/plays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x v="2356"/>
    <x v="0"/>
    <x v="1"/>
    <x v="1"/>
    <n v="1470078000"/>
    <n v="1467648456"/>
    <x v="3563"/>
    <d v="2016-08-01T19:00:00"/>
    <n v="28.119722222225391"/>
    <b v="0"/>
    <n v="25"/>
    <n v="105.49000000000002"/>
    <n v="21.098000000000003"/>
    <b v="1"/>
    <s v="theater/plays"/>
    <x v="1"/>
    <x v="6"/>
  </r>
  <r>
    <n v="3564"/>
    <s v="The Pillowman Aberdeen"/>
    <s v="Multi Award-Winng play THE PILLOWMAN coming to the Arts Centre Theatre, Aberdeen"/>
    <n v="1000"/>
    <x v="2025"/>
    <x v="0"/>
    <x v="1"/>
    <x v="1"/>
    <n v="1444060800"/>
    <n v="1440082649"/>
    <x v="3564"/>
    <d v="2015-10-05T16:00:00"/>
    <n v="46.043414351850515"/>
    <b v="0"/>
    <n v="17"/>
    <n v="100.49999999999999"/>
    <n v="59.117647058823529"/>
    <b v="1"/>
    <s v="theater/plays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x v="1156"/>
    <x v="0"/>
    <x v="0"/>
    <x v="0"/>
    <n v="1420048208"/>
    <n v="1417456208"/>
    <x v="3565"/>
    <d v="2014-12-31T17:50:08"/>
    <n v="30"/>
    <b v="0"/>
    <n v="12"/>
    <n v="130.55555555555557"/>
    <n v="97.916666666666671"/>
    <b v="1"/>
    <s v="theater/plays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x v="2357"/>
    <x v="0"/>
    <x v="1"/>
    <x v="1"/>
    <n v="1422015083"/>
    <n v="1419423083"/>
    <x v="3566"/>
    <d v="2015-01-23T12:11:23"/>
    <n v="30"/>
    <b v="0"/>
    <n v="38"/>
    <n v="104.75000000000001"/>
    <n v="55.131578947368418"/>
    <b v="1"/>
    <s v="theater/plays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x v="2358"/>
    <x v="0"/>
    <x v="1"/>
    <x v="1"/>
    <n v="1433964444"/>
    <n v="1431372444"/>
    <x v="3567"/>
    <d v="2015-06-10T19:27:24"/>
    <n v="30"/>
    <b v="0"/>
    <n v="41"/>
    <n v="108.80000000000001"/>
    <n v="26.536585365853657"/>
    <b v="1"/>
    <s v="theater/plays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x v="2359"/>
    <x v="0"/>
    <x v="0"/>
    <x v="0"/>
    <n v="1410975994"/>
    <n v="1408383994"/>
    <x v="3568"/>
    <d v="2014-09-17T17:46:34"/>
    <n v="30"/>
    <b v="0"/>
    <n v="19"/>
    <n v="111.00000000000001"/>
    <n v="58.421052631578945"/>
    <b v="1"/>
    <s v="theater/plays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x v="2360"/>
    <x v="0"/>
    <x v="0"/>
    <x v="0"/>
    <n v="1420734696"/>
    <n v="1418142696"/>
    <x v="3569"/>
    <d v="2015-01-08T16:31:36"/>
    <n v="30"/>
    <b v="0"/>
    <n v="41"/>
    <n v="100.47999999999999"/>
    <n v="122.53658536585365"/>
    <b v="1"/>
    <s v="theater/plays"/>
    <x v="1"/>
    <x v="6"/>
  </r>
  <r>
    <n v="3570"/>
    <s v="The Lower Depths"/>
    <s v="Theatre Machine presents an all-new adaptation of Maxim Gorky's classic of Russian theatre, The Lower Depths."/>
    <n v="2000"/>
    <x v="2361"/>
    <x v="0"/>
    <x v="0"/>
    <x v="0"/>
    <n v="1420009200"/>
    <n v="1417593483"/>
    <x v="3570"/>
    <d v="2014-12-31T07:00:00"/>
    <n v="27.959687499998836"/>
    <b v="0"/>
    <n v="26"/>
    <n v="114.35"/>
    <n v="87.961538461538467"/>
    <b v="1"/>
    <s v="theater/plays"/>
    <x v="1"/>
    <x v="6"/>
  </r>
  <r>
    <n v="3571"/>
    <s v="Cans at Theatre503"/>
    <s v="Support Kuleshovâ€™s first full length production; help to build the set and bring a fierce and important new play to life"/>
    <n v="1500"/>
    <x v="2362"/>
    <x v="0"/>
    <x v="1"/>
    <x v="1"/>
    <n v="1414701413"/>
    <n v="1412109413"/>
    <x v="3571"/>
    <d v="2014-10-30T20:36:53"/>
    <n v="30"/>
    <b v="0"/>
    <n v="25"/>
    <n v="122.06666666666666"/>
    <n v="73.239999999999995"/>
    <b v="1"/>
    <s v="theater/plays"/>
    <x v="1"/>
    <x v="6"/>
  </r>
  <r>
    <n v="3572"/>
    <s v="Monster"/>
    <s v="A darkly comic one woman show by Abram Rooney as part of The Camden Fringe 2015."/>
    <n v="500"/>
    <x v="83"/>
    <x v="0"/>
    <x v="1"/>
    <x v="1"/>
    <n v="1434894082"/>
    <n v="1432302082"/>
    <x v="3572"/>
    <d v="2015-06-21T13:41:22"/>
    <n v="30"/>
    <b v="0"/>
    <n v="9"/>
    <n v="100"/>
    <n v="55.555555555555557"/>
    <b v="1"/>
    <s v="theater/plays"/>
    <x v="1"/>
    <x v="6"/>
  </r>
  <r>
    <n v="3573"/>
    <s v="Licensed To Ill"/>
    <s v="London based theatre makers collaborating to create a new show about the history of HipHop."/>
    <n v="3000"/>
    <x v="2363"/>
    <x v="0"/>
    <x v="1"/>
    <x v="1"/>
    <n v="1415440846"/>
    <n v="1412845246"/>
    <x v="3573"/>
    <d v="2014-11-08T10:00:46"/>
    <n v="30.041666666664241"/>
    <b v="0"/>
    <n v="78"/>
    <n v="102.8"/>
    <n v="39.53846153846154"/>
    <b v="1"/>
    <s v="theater/plays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x v="2364"/>
    <x v="0"/>
    <x v="0"/>
    <x v="0"/>
    <n v="1415921848"/>
    <n v="1413326248"/>
    <x v="3574"/>
    <d v="2014-11-13T23:37:28"/>
    <n v="30.041666666664241"/>
    <b v="0"/>
    <n v="45"/>
    <n v="106.12068965517241"/>
    <n v="136.77777777777777"/>
    <b v="1"/>
    <s v="theater/plays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x v="2365"/>
    <x v="0"/>
    <x v="0"/>
    <x v="0"/>
    <n v="1470887940"/>
    <n v="1468176527"/>
    <x v="3575"/>
    <d v="2016-08-11T03:59:00"/>
    <n v="31.382094907414285"/>
    <b v="0"/>
    <n v="102"/>
    <n v="101.33000000000001"/>
    <n v="99.343137254901961"/>
    <b v="1"/>
    <s v="theater/plays"/>
    <x v="1"/>
    <x v="6"/>
  </r>
  <r>
    <n v="3576"/>
    <s v="Vote for Next Season's Shows!"/>
    <s v="Vote here for whatever show you want to see next year! No gimmick, no stretch goals, just a simple vote and a free ticket."/>
    <n v="100"/>
    <x v="173"/>
    <x v="0"/>
    <x v="0"/>
    <x v="0"/>
    <n v="1480947054"/>
    <n v="1475759454"/>
    <x v="3576"/>
    <d v="2016-12-05T14:10:54"/>
    <n v="60.041666666671517"/>
    <b v="0"/>
    <n v="5"/>
    <n v="100"/>
    <n v="20"/>
    <b v="1"/>
    <s v="theater/plays"/>
    <x v="1"/>
    <x v="6"/>
  </r>
  <r>
    <n v="3577"/>
    <s v="The Laramie Project in Utah County"/>
    <s v="Our goal is to bring this story of one town's processing of tragedy and their own community identity to Utah County."/>
    <n v="600"/>
    <x v="1911"/>
    <x v="0"/>
    <x v="0"/>
    <x v="0"/>
    <n v="1430029680"/>
    <n v="1427741583"/>
    <x v="3577"/>
    <d v="2015-04-26T06:28:00"/>
    <n v="26.482604166667443"/>
    <b v="0"/>
    <n v="27"/>
    <n v="130"/>
    <n v="28.888888888888889"/>
    <b v="1"/>
    <s v="theater/plays"/>
    <x v="1"/>
    <x v="6"/>
  </r>
  <r>
    <n v="3578"/>
    <s v="Home"/>
    <s v="An unsparing, slightly surreal look at the effects of the private rented sector on two young women. Based on real events."/>
    <n v="1500"/>
    <x v="2366"/>
    <x v="0"/>
    <x v="1"/>
    <x v="1"/>
    <n v="1462037777"/>
    <n v="1459445777"/>
    <x v="3578"/>
    <d v="2016-04-30T17:36:17"/>
    <n v="30"/>
    <b v="0"/>
    <n v="37"/>
    <n v="100.01333333333334"/>
    <n v="40.545945945945945"/>
    <b v="1"/>
    <s v="theater/plays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x v="83"/>
    <x v="0"/>
    <x v="1"/>
    <x v="1"/>
    <n v="1459444656"/>
    <n v="1456856256"/>
    <x v="3579"/>
    <d v="2016-03-31T17:17:36"/>
    <n v="29.958333333328483"/>
    <b v="0"/>
    <n v="14"/>
    <n v="100"/>
    <n v="35.714285714285715"/>
    <b v="1"/>
    <s v="theater/plays"/>
    <x v="1"/>
    <x v="6"/>
  </r>
  <r>
    <n v="3580"/>
    <s v="Annabel Lost"/>
    <s v="Annabel Lost combines visual art and performance poetry to tell the story of two orphaned refugees, Quetzal and Rhime."/>
    <n v="900"/>
    <x v="581"/>
    <x v="0"/>
    <x v="0"/>
    <x v="0"/>
    <n v="1425185940"/>
    <n v="1421900022"/>
    <x v="3580"/>
    <d v="2015-03-01T04:59:00"/>
    <n v="38.031458333331102"/>
    <b v="0"/>
    <n v="27"/>
    <n v="113.88888888888889"/>
    <n v="37.962962962962962"/>
    <b v="1"/>
    <s v="theater/plays"/>
    <x v="1"/>
    <x v="6"/>
  </r>
  <r>
    <n v="3581"/>
    <s v="Get FREAK to the Edinburgh Fringe"/>
    <s v="An extraordinary, punchy and provocative new play, providing a voice for women to address their sexuality and self worth. #EDFREAK"/>
    <n v="1500"/>
    <x v="646"/>
    <x v="0"/>
    <x v="1"/>
    <x v="1"/>
    <n v="1406719110"/>
    <n v="1405509510"/>
    <x v="3581"/>
    <d v="2014-07-30T11:18:30"/>
    <n v="14"/>
    <b v="0"/>
    <n v="45"/>
    <n v="100"/>
    <n v="33.333333333333336"/>
    <b v="1"/>
    <s v="theater/plays"/>
    <x v="1"/>
    <x v="6"/>
  </r>
  <r>
    <n v="3582"/>
    <s v="REALLY REALLY"/>
    <s v="A contemporary American play touching on the scorching realities of growing up in the Millennial generation."/>
    <n v="1000"/>
    <x v="2367"/>
    <x v="0"/>
    <x v="0"/>
    <x v="0"/>
    <n v="1459822682"/>
    <n v="1458613082"/>
    <x v="3582"/>
    <d v="2016-04-05T02:18:02"/>
    <n v="14"/>
    <b v="0"/>
    <n v="49"/>
    <n v="287"/>
    <n v="58.571428571428569"/>
    <b v="1"/>
    <s v="theater/plays"/>
    <x v="1"/>
    <x v="6"/>
  </r>
  <r>
    <n v="3583"/>
    <s v="The Tragedy of Mario and Juliet"/>
    <s v="Bumbling architect Romeo and handsome contractor Mario meet their match while building a balcony for Verona, NJ siren, Juliet."/>
    <n v="3000"/>
    <x v="2259"/>
    <x v="0"/>
    <x v="0"/>
    <x v="0"/>
    <n v="1460970805"/>
    <n v="1455790405"/>
    <x v="3583"/>
    <d v="2016-04-18T09:13:25"/>
    <n v="59.958333333335759"/>
    <b v="0"/>
    <n v="24"/>
    <n v="108.5"/>
    <n v="135.625"/>
    <b v="1"/>
    <s v="theater/plays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x v="2368"/>
    <x v="0"/>
    <x v="1"/>
    <x v="1"/>
    <n v="1436772944"/>
    <n v="1434180944"/>
    <x v="3584"/>
    <d v="2015-07-13T07:35:44"/>
    <n v="30"/>
    <b v="0"/>
    <n v="112"/>
    <n v="115.5"/>
    <n v="30.9375"/>
    <b v="1"/>
    <s v="theater/plays"/>
    <x v="1"/>
    <x v="6"/>
  </r>
  <r>
    <n v="3585"/>
    <s v="The Lost Boy (a play)"/>
    <s v="The world premiere of a play, a true story about love, loss, and a man reaching back in time as the only way to move forward."/>
    <n v="3400"/>
    <x v="909"/>
    <x v="0"/>
    <x v="0"/>
    <x v="0"/>
    <n v="1419181890"/>
    <n v="1416589890"/>
    <x v="3585"/>
    <d v="2014-12-21T17:11:30"/>
    <n v="30"/>
    <b v="0"/>
    <n v="23"/>
    <n v="119.11764705882352"/>
    <n v="176.08695652173913"/>
    <b v="1"/>
    <s v="theater/plays"/>
    <x v="1"/>
    <x v="6"/>
  </r>
  <r>
    <n v="3586"/>
    <s v="Actors &amp; Musicians who are Blind or Autistic"/>
    <s v="See Theatre In A New Light"/>
    <n v="7500"/>
    <x v="2369"/>
    <x v="0"/>
    <x v="0"/>
    <x v="0"/>
    <n v="1474649070"/>
    <n v="1469465070"/>
    <x v="3586"/>
    <d v="2016-09-23T16:44:30"/>
    <n v="60"/>
    <b v="0"/>
    <n v="54"/>
    <n v="109.42666666666668"/>
    <n v="151.9814814814815"/>
    <b v="1"/>
    <s v="theater/plays"/>
    <x v="1"/>
    <x v="6"/>
  </r>
  <r>
    <n v="3587"/>
    <s v="Blue Stockings @ The Cockpit Theatre"/>
    <s v="The GSA BA (Hons) Acting class of 2016 are taking a transfer of their GSA Production to The Cockpit Theatre in London"/>
    <n v="500"/>
    <x v="1508"/>
    <x v="0"/>
    <x v="1"/>
    <x v="1"/>
    <n v="1467054000"/>
    <n v="1463144254"/>
    <x v="3587"/>
    <d v="2016-06-27T19:00:00"/>
    <n v="45.251689814816928"/>
    <b v="0"/>
    <n v="28"/>
    <n v="126.6"/>
    <n v="22.607142857142858"/>
    <b v="1"/>
    <s v="theater/plays"/>
    <x v="1"/>
    <x v="6"/>
  </r>
  <r>
    <n v="3588"/>
    <s v="MENTAL Play short-tour 2015!"/>
    <s v="Touring the fast-paced, playful and poignant story of three twenty-somethings in a mental-health support group."/>
    <n v="200"/>
    <x v="1671"/>
    <x v="0"/>
    <x v="1"/>
    <x v="1"/>
    <n v="1430348400"/>
    <n v="1428436410"/>
    <x v="3588"/>
    <d v="2015-04-29T23:00:00"/>
    <n v="22.129513888881775"/>
    <b v="0"/>
    <n v="11"/>
    <n v="100.49999999999999"/>
    <n v="18.272727272727273"/>
    <b v="1"/>
    <s v="theater/plays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x v="1977"/>
    <x v="0"/>
    <x v="0"/>
    <x v="0"/>
    <n v="1432654347"/>
    <n v="1430494347"/>
    <x v="3589"/>
    <d v="2015-05-26T15:32:27"/>
    <n v="25"/>
    <b v="0"/>
    <n v="62"/>
    <n v="127.49999999999999"/>
    <n v="82.258064516129039"/>
    <b v="1"/>
    <s v="theater/plays"/>
    <x v="1"/>
    <x v="6"/>
  </r>
  <r>
    <n v="3590"/>
    <s v="The Glasshouse"/>
    <s v="Two men on trial for desertion, confined within a Glasshouse. How long can friendship last? How much can a man stand before he breaks?"/>
    <n v="5000"/>
    <x v="2370"/>
    <x v="0"/>
    <x v="1"/>
    <x v="1"/>
    <n v="1413792034"/>
    <n v="1411200034"/>
    <x v="3590"/>
    <d v="2014-10-20T08:00:34"/>
    <n v="30"/>
    <b v="0"/>
    <n v="73"/>
    <n v="100.05999999999999"/>
    <n v="68.534246575342465"/>
    <b v="1"/>
    <s v="theater/plays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x v="1281"/>
    <x v="0"/>
    <x v="0"/>
    <x v="0"/>
    <n v="1422075540"/>
    <n v="1419979544"/>
    <x v="3591"/>
    <d v="2015-01-24T04:59:00"/>
    <n v="24.25921296296292"/>
    <b v="0"/>
    <n v="18"/>
    <n v="175"/>
    <n v="68.055555555555557"/>
    <b v="1"/>
    <s v="theater/plays"/>
    <x v="1"/>
    <x v="6"/>
  </r>
  <r>
    <n v="3592"/>
    <s v="boom- a play by Peter Sinn Nachtrieb"/>
    <s v="Sex. Fish. A COMET THAT DESTROYS THE WORLD. boom a play by Peter Sinn Nachtrieb- Feb 19-21 at The Bridge in NYC."/>
    <n v="2000"/>
    <x v="2371"/>
    <x v="0"/>
    <x v="0"/>
    <x v="0"/>
    <n v="1423630740"/>
    <n v="1418673307"/>
    <x v="3592"/>
    <d v="2015-02-11T04:59:00"/>
    <n v="57.377696759263927"/>
    <b v="0"/>
    <n v="35"/>
    <n v="127.25"/>
    <n v="72.714285714285708"/>
    <b v="1"/>
    <s v="theater/plays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x v="1830"/>
    <x v="0"/>
    <x v="0"/>
    <x v="0"/>
    <n v="1420489560"/>
    <n v="1417469639"/>
    <x v="3593"/>
    <d v="2015-01-05T20:26:00"/>
    <n v="34.95278935184615"/>
    <b v="0"/>
    <n v="43"/>
    <n v="110.63333333333334"/>
    <n v="77.186046511627907"/>
    <b v="1"/>
    <s v="theater/plays"/>
    <x v="1"/>
    <x v="6"/>
  </r>
  <r>
    <n v="3594"/>
    <s v="HEDDA"/>
    <s v="An adaptation that realizes the internal struggle of Ibsenâ€™s most renowned protagonist as she traverses a claustrophobic social world"/>
    <n v="1600"/>
    <x v="1132"/>
    <x v="0"/>
    <x v="0"/>
    <x v="0"/>
    <n v="1472952982"/>
    <n v="1470792982"/>
    <x v="3594"/>
    <d v="2016-09-04T01:36:22"/>
    <n v="25"/>
    <b v="0"/>
    <n v="36"/>
    <n v="125.93749999999999"/>
    <n v="55.972222222222221"/>
    <b v="1"/>
    <s v="theater/plays"/>
    <x v="1"/>
    <x v="6"/>
  </r>
  <r>
    <n v="3595"/>
    <s v="The Flu Season"/>
    <s v="A new theatre company staging Will Eno's The Flu Season in Seattle"/>
    <n v="2600"/>
    <x v="2372"/>
    <x v="0"/>
    <x v="0"/>
    <x v="0"/>
    <n v="1426229940"/>
    <n v="1423959123"/>
    <x v="3595"/>
    <d v="2015-03-13T06:59:00"/>
    <n v="26.282604166670353"/>
    <b v="0"/>
    <n v="62"/>
    <n v="118.5"/>
    <n v="49.693548387096776"/>
    <b v="1"/>
    <s v="theater/plays"/>
    <x v="1"/>
    <x v="6"/>
  </r>
  <r>
    <n v="3596"/>
    <s v="SHADFLY - NEW PLAY AT THE ARTS PROJECT"/>
    <s v="A play about the last eight years of the life of Egon Schiele, one of the most influential Austrian Expressionist artists."/>
    <n v="1100"/>
    <x v="1699"/>
    <x v="0"/>
    <x v="5"/>
    <x v="5"/>
    <n v="1409072982"/>
    <n v="1407258582"/>
    <x v="3596"/>
    <d v="2014-08-26T17:09:42"/>
    <n v="21"/>
    <b v="0"/>
    <n v="15"/>
    <n v="107.72727272727273"/>
    <n v="79"/>
    <b v="1"/>
    <s v="theater/plays"/>
    <x v="1"/>
    <x v="6"/>
  </r>
  <r>
    <n v="3597"/>
    <s v="Akvavit Theatre presents NOTHING OF ME by Arne Lygre"/>
    <s v="&quot;I think that I have my own will. I can stop this, I tell myself. But it's not true.&quot;"/>
    <n v="2500"/>
    <x v="1644"/>
    <x v="0"/>
    <x v="0"/>
    <x v="0"/>
    <n v="1456984740"/>
    <n v="1455717790"/>
    <x v="3597"/>
    <d v="2016-03-03T05:59:00"/>
    <n v="14.663773148145992"/>
    <b v="0"/>
    <n v="33"/>
    <n v="102.60000000000001"/>
    <n v="77.727272727272734"/>
    <b v="1"/>
    <s v="theater/plays"/>
    <x v="1"/>
    <x v="6"/>
  </r>
  <r>
    <n v="3598"/>
    <s v="Cinderella"/>
    <s v="River City Theatre Company needs your support as we embark on our thirteenth production, CINDERELLA!"/>
    <n v="1000"/>
    <x v="1666"/>
    <x v="0"/>
    <x v="0"/>
    <x v="0"/>
    <n v="1409720340"/>
    <n v="1408129822"/>
    <x v="3598"/>
    <d v="2014-09-03T04:59:00"/>
    <n v="18.408773148148612"/>
    <b v="0"/>
    <n v="27"/>
    <n v="110.1"/>
    <n v="40.777777777777779"/>
    <b v="1"/>
    <s v="theater/plays"/>
    <x v="1"/>
    <x v="6"/>
  </r>
  <r>
    <n v="3599"/>
    <s v="Promised Land"/>
    <s v="Help Chrysalis get this production off the ground!  An original play, we only need $500 to get this production on its feet!"/>
    <n v="500"/>
    <x v="2373"/>
    <x v="0"/>
    <x v="0"/>
    <x v="0"/>
    <n v="1440892800"/>
    <n v="1438715077"/>
    <x v="3599"/>
    <d v="2015-08-30T00:00:00"/>
    <n v="25.205127314809943"/>
    <b v="0"/>
    <n v="17"/>
    <n v="202"/>
    <n v="59.411764705882355"/>
    <b v="1"/>
    <s v="theater/plays"/>
    <x v="1"/>
    <x v="6"/>
  </r>
  <r>
    <n v="3600"/>
    <s v="Pariah"/>
    <s v="The First Play From The Man Who Brought You The Black James Bond!"/>
    <n v="10"/>
    <x v="31"/>
    <x v="0"/>
    <x v="0"/>
    <x v="0"/>
    <n v="1476390164"/>
    <n v="1473970964"/>
    <x v="3600"/>
    <d v="2016-10-13T20:22:44"/>
    <n v="28"/>
    <b v="0"/>
    <n v="4"/>
    <n v="130"/>
    <n v="3.25"/>
    <b v="1"/>
    <s v="theater/plays"/>
    <x v="1"/>
    <x v="6"/>
  </r>
  <r>
    <n v="3601"/>
    <s v="Pink Confetti at The Courtyard Theatre, Hoxton"/>
    <s v="New play 'Pink Confetti' by Paul Roberts at The Courtyard Theatre produced by Etch and directed by Oliver Dawe."/>
    <n v="2000"/>
    <x v="2374"/>
    <x v="0"/>
    <x v="1"/>
    <x v="1"/>
    <n v="1421452682"/>
    <n v="1418860682"/>
    <x v="3601"/>
    <d v="2015-01-16T23:58:02"/>
    <n v="30"/>
    <b v="0"/>
    <n v="53"/>
    <n v="104.35000000000001"/>
    <n v="39.377358490566039"/>
    <b v="1"/>
    <s v="theater/plays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x v="2375"/>
    <x v="0"/>
    <x v="0"/>
    <x v="0"/>
    <n v="1463520479"/>
    <n v="1458336479"/>
    <x v="3602"/>
    <d v="2016-05-17T21:27:59"/>
    <n v="60"/>
    <b v="0"/>
    <n v="49"/>
    <n v="100.05"/>
    <n v="81.673469387755105"/>
    <b v="1"/>
    <s v="theater/plays"/>
    <x v="1"/>
    <x v="6"/>
  </r>
  <r>
    <n v="3603"/>
    <s v="Thank You For Waiting"/>
    <s v="Help produce &quot;Thank You For Waiting,&quot; a new play that explores friendship, loss, and mental illness, at the 2016 Frigid Festival!"/>
    <n v="1500"/>
    <x v="1904"/>
    <x v="0"/>
    <x v="0"/>
    <x v="0"/>
    <n v="1446759880"/>
    <n v="1444164280"/>
    <x v="3603"/>
    <d v="2015-11-05T21:44:40"/>
    <n v="30.041666666671517"/>
    <b v="0"/>
    <n v="57"/>
    <n v="170.66666666666669"/>
    <n v="44.912280701754383"/>
    <b v="1"/>
    <s v="theater/plays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x v="1477"/>
    <x v="0"/>
    <x v="0"/>
    <x v="0"/>
    <n v="1461913140"/>
    <n v="1461370956"/>
    <x v="3604"/>
    <d v="2016-04-29T06:59:00"/>
    <n v="6.2752777777786832"/>
    <b v="0"/>
    <n v="69"/>
    <n v="112.83333333333334"/>
    <n v="49.05797101449275"/>
    <b v="1"/>
    <s v="theater/plays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x v="75"/>
    <x v="0"/>
    <x v="1"/>
    <x v="1"/>
    <n v="1455390126"/>
    <n v="1452798126"/>
    <x v="3605"/>
    <d v="2016-02-13T19:02:06"/>
    <n v="30"/>
    <b v="0"/>
    <n v="15"/>
    <n v="184"/>
    <n v="30.666666666666668"/>
    <b v="1"/>
    <s v="theater/plays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x v="2376"/>
    <x v="0"/>
    <x v="1"/>
    <x v="1"/>
    <n v="1471185057"/>
    <n v="1468593057"/>
    <x v="3606"/>
    <d v="2016-08-14T14:30:57"/>
    <n v="30"/>
    <b v="0"/>
    <n v="64"/>
    <n v="130.26666666666665"/>
    <n v="61.0625"/>
    <b v="1"/>
    <s v="theater/plays"/>
    <x v="1"/>
    <x v="6"/>
  </r>
  <r>
    <n v="3607"/>
    <s v="E15 at The Pleasance and CPT"/>
    <s v="'E15' is a verbatim project that looks at the story of the Focus E15 Campaign"/>
    <n v="550"/>
    <x v="2377"/>
    <x v="0"/>
    <x v="1"/>
    <x v="1"/>
    <n v="1450137600"/>
    <n v="1448924882"/>
    <x v="3607"/>
    <d v="2015-12-15T00:00:00"/>
    <n v="14.036087962958845"/>
    <b v="0"/>
    <n v="20"/>
    <n v="105.45454545454544"/>
    <n v="29"/>
    <b v="1"/>
    <s v="theater/plays"/>
    <x v="1"/>
    <x v="6"/>
  </r>
  <r>
    <n v="3608"/>
    <s v="Petrification"/>
    <s v="Help us get the show on the road! Petrification is a new play about home, memory and identity and we need your help to tour."/>
    <n v="800"/>
    <x v="25"/>
    <x v="0"/>
    <x v="1"/>
    <x v="1"/>
    <n v="1466172000"/>
    <n v="1463418090"/>
    <x v="3608"/>
    <d v="2016-06-17T14:00:00"/>
    <n v="31.873958333322662"/>
    <b v="0"/>
    <n v="27"/>
    <n v="100"/>
    <n v="29.62962962962963"/>
    <b v="1"/>
    <s v="theater/plays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x v="2378"/>
    <x v="0"/>
    <x v="1"/>
    <x v="1"/>
    <n v="1459378085"/>
    <n v="1456789685"/>
    <x v="3609"/>
    <d v="2016-03-30T22:48:05"/>
    <n v="29.958333333343035"/>
    <b v="0"/>
    <n v="21"/>
    <n v="153.31632653061226"/>
    <n v="143.0952380952381"/>
    <b v="1"/>
    <s v="theater/plays"/>
    <x v="1"/>
    <x v="6"/>
  </r>
  <r>
    <n v="3610"/>
    <s v="The Florence Company presents 'America'"/>
    <s v="The Florence Company premieres its first stage play at the Chelsea Theatre in London with an original piece of writing"/>
    <n v="1000"/>
    <x v="2379"/>
    <x v="0"/>
    <x v="1"/>
    <x v="1"/>
    <n v="1439806936"/>
    <n v="1437214936"/>
    <x v="3610"/>
    <d v="2015-08-17T10:22:16"/>
    <n v="30"/>
    <b v="0"/>
    <n v="31"/>
    <n v="162.30000000000001"/>
    <n v="52.354838709677416"/>
    <b v="1"/>
    <s v="theater/plays"/>
    <x v="1"/>
    <x v="6"/>
  </r>
  <r>
    <n v="3611"/>
    <s v="Xavier Project: Leftovers"/>
    <s v="How do you retain a sense identity after losing your home, your family and your country? Leftovers is a play about refugees in Nairobi."/>
    <n v="2500"/>
    <x v="95"/>
    <x v="0"/>
    <x v="1"/>
    <x v="1"/>
    <n v="1428483201"/>
    <n v="1425891201"/>
    <x v="3611"/>
    <d v="2015-04-08T08:53:21"/>
    <n v="30"/>
    <b v="0"/>
    <n v="51"/>
    <n v="136"/>
    <n v="66.666666666666671"/>
    <b v="1"/>
    <s v="theater/plays"/>
    <x v="1"/>
    <x v="6"/>
  </r>
  <r>
    <n v="3612"/>
    <s v="Welcome Back To Harlem: A Hellfighter's Story"/>
    <s v="A Harlem Hellfighter struggles to re-integrate into his community after heroically fighting for his country in WW1."/>
    <n v="5000"/>
    <x v="2380"/>
    <x v="0"/>
    <x v="5"/>
    <x v="5"/>
    <n v="1402334811"/>
    <n v="1401470811"/>
    <x v="3612"/>
    <d v="2014-06-09T17:26:51"/>
    <n v="10"/>
    <b v="0"/>
    <n v="57"/>
    <n v="144.4"/>
    <n v="126.66666666666667"/>
    <b v="1"/>
    <s v="theater/plays"/>
    <x v="1"/>
    <x v="6"/>
  </r>
  <r>
    <n v="3613"/>
    <s v="HIS NAME IS ARTHUR HOLMBERG"/>
    <s v="a woman walks into a bar except she looks like a man and no one's serving drinks. one night only"/>
    <n v="1250"/>
    <x v="380"/>
    <x v="0"/>
    <x v="0"/>
    <x v="0"/>
    <n v="1403964574"/>
    <n v="1401372574"/>
    <x v="3613"/>
    <d v="2014-06-28T14:09:34"/>
    <n v="30"/>
    <b v="0"/>
    <n v="20"/>
    <n v="100"/>
    <n v="62.5"/>
    <b v="1"/>
    <s v="theater/plays"/>
    <x v="1"/>
    <x v="6"/>
  </r>
  <r>
    <n v="3614"/>
    <s v="Gruesome Playground Injuries"/>
    <s v="A production of &quot;Gruesome Playground Injuries&quot; by Rajiv Joseph July 24th-August 9th at The Bakery in Denver, CO."/>
    <n v="2500"/>
    <x v="2381"/>
    <x v="0"/>
    <x v="0"/>
    <x v="0"/>
    <n v="1434675616"/>
    <n v="1432083616"/>
    <x v="3614"/>
    <d v="2015-06-19T01:00:16"/>
    <n v="30"/>
    <b v="0"/>
    <n v="71"/>
    <n v="100.8"/>
    <n v="35.492957746478872"/>
    <b v="1"/>
    <s v="theater/plays"/>
    <x v="1"/>
    <x v="6"/>
  </r>
  <r>
    <n v="3615"/>
    <s v="See Bob Run by Daniel MacIvor"/>
    <s v="Bob is on the road. Bob is on the run. But from what? Will she make it to her destination and what will she find whens she gets there?"/>
    <n v="2500"/>
    <x v="1293"/>
    <x v="0"/>
    <x v="1"/>
    <x v="1"/>
    <n v="1449756896"/>
    <n v="1447164896"/>
    <x v="3615"/>
    <d v="2015-12-10T14:14:56"/>
    <n v="30"/>
    <b v="0"/>
    <n v="72"/>
    <n v="106.80000000000001"/>
    <n v="37.083333333333336"/>
    <b v="1"/>
    <s v="theater/plays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x v="2119"/>
    <x v="0"/>
    <x v="1"/>
    <x v="1"/>
    <n v="1426801664"/>
    <n v="1424213264"/>
    <x v="3616"/>
    <d v="2015-03-19T21:47:44"/>
    <n v="29.958333333335759"/>
    <b v="0"/>
    <n v="45"/>
    <n v="124.8"/>
    <n v="69.333333333333329"/>
    <b v="1"/>
    <s v="theater/plays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x v="2382"/>
    <x v="0"/>
    <x v="1"/>
    <x v="1"/>
    <n v="1488240000"/>
    <n v="1486996729"/>
    <x v="3617"/>
    <d v="2017-02-28T00:00:00"/>
    <n v="14.38971064814541"/>
    <b v="0"/>
    <n v="51"/>
    <n v="118.91891891891892"/>
    <n v="17.254901960784313"/>
    <b v="1"/>
    <s v="theater/plays"/>
    <x v="1"/>
    <x v="6"/>
  </r>
  <r>
    <n v="3618"/>
    <s v="Checkpoint 22"/>
    <s v="The play yet to be described as &quot;A surefire Edinburgh Fringe Festival Cult Hit&quot;. Coming to the Underbelly, Edinburgh, 5th-30th August."/>
    <n v="2000"/>
    <x v="895"/>
    <x v="0"/>
    <x v="1"/>
    <x v="1"/>
    <n v="1433343850"/>
    <n v="1430751850"/>
    <x v="3618"/>
    <d v="2015-06-03T15:04:10"/>
    <n v="30"/>
    <b v="0"/>
    <n v="56"/>
    <n v="101"/>
    <n v="36.071428571428569"/>
    <b v="1"/>
    <s v="theater/plays"/>
    <x v="1"/>
    <x v="6"/>
  </r>
  <r>
    <n v="3619"/>
    <s v="VST presents Sincerity Forever"/>
    <s v="We are a fledgling theatre company based in Atlanta looking to fund our first show, Sincerity Forever by playwright Mac Wellman."/>
    <n v="1000"/>
    <x v="932"/>
    <x v="0"/>
    <x v="0"/>
    <x v="0"/>
    <n v="1479592800"/>
    <n v="1476760226"/>
    <x v="3619"/>
    <d v="2016-11-19T22:00:00"/>
    <n v="32.784421296295477"/>
    <b v="0"/>
    <n v="17"/>
    <n v="112.99999999999999"/>
    <n v="66.470588235294116"/>
    <b v="1"/>
    <s v="theater/plays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x v="2383"/>
    <x v="0"/>
    <x v="0"/>
    <x v="0"/>
    <n v="1425528000"/>
    <n v="1422916261"/>
    <x v="3620"/>
    <d v="2015-03-05T04:00:00"/>
    <n v="30.228460648155306"/>
    <b v="0"/>
    <n v="197"/>
    <n v="105.19047619047619"/>
    <n v="56.065989847715734"/>
    <b v="1"/>
    <s v="theater/plays"/>
    <x v="1"/>
    <x v="6"/>
  </r>
  <r>
    <n v="3621"/>
    <s v="EverScape"/>
    <s v="Bare Theatre and Sonorous Road collaborate on the NC debut of  Allan Maule's gamer fantasy play that was extended in New York."/>
    <n v="3000"/>
    <x v="2384"/>
    <x v="0"/>
    <x v="0"/>
    <x v="0"/>
    <n v="1475269200"/>
    <n v="1473200844"/>
    <x v="3621"/>
    <d v="2016-09-30T21:00:00"/>
    <n v="23.93930555555562"/>
    <b v="0"/>
    <n v="70"/>
    <n v="109.73333333333332"/>
    <n v="47.028571428571432"/>
    <b v="1"/>
    <s v="theater/plays"/>
    <x v="1"/>
    <x v="6"/>
  </r>
  <r>
    <n v="3622"/>
    <s v="Shakespeare's Pericles, Prince of Tyre"/>
    <s v="5 actors. 39 characters. 1 epic adventure. Presented by the Cradle Theatre Company."/>
    <n v="1000"/>
    <x v="2385"/>
    <x v="0"/>
    <x v="0"/>
    <x v="0"/>
    <n v="1411874580"/>
    <n v="1409030371"/>
    <x v="3622"/>
    <d v="2014-09-28T03:23:00"/>
    <n v="32.91908564815094"/>
    <b v="0"/>
    <n v="21"/>
    <n v="100.099"/>
    <n v="47.666190476190479"/>
    <b v="1"/>
    <s v="theater/plays"/>
    <x v="1"/>
    <x v="6"/>
  </r>
  <r>
    <n v="3623"/>
    <s v="Since I've Been Here"/>
    <s v="An original play exploring the complications of romantic relationships in all forms."/>
    <n v="2500"/>
    <x v="142"/>
    <x v="0"/>
    <x v="0"/>
    <x v="0"/>
    <n v="1406358000"/>
    <n v="1404841270"/>
    <x v="3623"/>
    <d v="2014-07-26T07:00:00"/>
    <n v="17.554745370369346"/>
    <b v="0"/>
    <n v="34"/>
    <n v="120"/>
    <n v="88.235294117647058"/>
    <b v="1"/>
    <s v="theater/plays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x v="2386"/>
    <x v="0"/>
    <x v="0"/>
    <x v="0"/>
    <n v="1471977290"/>
    <n v="1466793290"/>
    <x v="3624"/>
    <d v="2016-08-23T18:34:50"/>
    <n v="60"/>
    <b v="0"/>
    <n v="39"/>
    <n v="104.93333333333332"/>
    <n v="80.717948717948715"/>
    <b v="1"/>
    <s v="theater/plays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x v="2329"/>
    <x v="0"/>
    <x v="1"/>
    <x v="1"/>
    <n v="1435851577"/>
    <n v="1433259577"/>
    <x v="3625"/>
    <d v="2015-07-02T15:39:37"/>
    <n v="30"/>
    <b v="0"/>
    <n v="78"/>
    <n v="102.66666666666666"/>
    <n v="39.487179487179489"/>
    <b v="1"/>
    <s v="theater/plays"/>
    <x v="1"/>
    <x v="6"/>
  </r>
  <r>
    <n v="3626"/>
    <s v="These are your lives."/>
    <s v="The first four-week performance run for our dance-theatre company, Geste Records, to be performed at The Yard Theatre in September."/>
    <n v="4000"/>
    <x v="2387"/>
    <x v="0"/>
    <x v="1"/>
    <x v="1"/>
    <n v="1408204857"/>
    <n v="1406390457"/>
    <x v="3626"/>
    <d v="2014-08-16T16:00:57"/>
    <n v="21"/>
    <b v="0"/>
    <n v="48"/>
    <n v="101.82500000000002"/>
    <n v="84.854166666666671"/>
    <b v="1"/>
    <s v="theater/plays"/>
    <x v="1"/>
    <x v="6"/>
  </r>
  <r>
    <n v="3627"/>
    <s v="One Shot Theatre Company"/>
    <s v="One Shot Theatre Company is an organization that promotes youth theatre for social change, putting on shows that open a social dialogue"/>
    <n v="2000"/>
    <x v="41"/>
    <x v="0"/>
    <x v="0"/>
    <x v="0"/>
    <n v="1463803140"/>
    <n v="1459446487"/>
    <x v="3627"/>
    <d v="2016-05-21T03:59:00"/>
    <n v="50.424224537040573"/>
    <b v="0"/>
    <n v="29"/>
    <n v="100"/>
    <n v="68.965517241379317"/>
    <b v="1"/>
    <s v="theater/plays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x v="117"/>
    <x v="2"/>
    <x v="0"/>
    <x v="0"/>
    <n v="1450040396"/>
    <n v="1444852796"/>
    <x v="3628"/>
    <d v="2015-12-13T20:59:56"/>
    <n v="60.041666666671517"/>
    <b v="0"/>
    <n v="0"/>
    <n v="0"/>
    <e v="#DIV/0!"/>
    <b v="0"/>
    <s v="theater/musical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x v="369"/>
    <x v="2"/>
    <x v="0"/>
    <x v="0"/>
    <n v="1462467600"/>
    <n v="1457403364"/>
    <x v="3629"/>
    <d v="2016-05-05T17:00:00"/>
    <n v="58.613842592589208"/>
    <b v="0"/>
    <n v="2"/>
    <n v="1.9999999999999998E-4"/>
    <n v="1"/>
    <b v="0"/>
    <s v="theater/musical"/>
    <x v="1"/>
    <x v="40"/>
  </r>
  <r>
    <n v="3630"/>
    <s v="Jeremy Kyle- The Opera"/>
    <s v="The Jeremy Kyle Show offers so much subject matter to create an opera with.  Along with his brilliant put downs it could be excellent!"/>
    <n v="3000"/>
    <x v="116"/>
    <x v="2"/>
    <x v="1"/>
    <x v="1"/>
    <n v="1417295990"/>
    <n v="1414700390"/>
    <x v="3630"/>
    <d v="2014-11-29T21:19:50"/>
    <n v="30.041666666671517"/>
    <b v="0"/>
    <n v="1"/>
    <n v="3.3333333333333333E-2"/>
    <n v="1"/>
    <b v="0"/>
    <s v="theater/musical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x v="2388"/>
    <x v="2"/>
    <x v="0"/>
    <x v="0"/>
    <n v="1411444740"/>
    <n v="1409335497"/>
    <x v="3631"/>
    <d v="2014-09-23T03:59:00"/>
    <n v="24.412534722228884"/>
    <b v="0"/>
    <n v="59"/>
    <n v="51.023391812865491"/>
    <n v="147.88135593220338"/>
    <b v="0"/>
    <s v="theater/musical"/>
    <x v="1"/>
    <x v="40"/>
  </r>
  <r>
    <n v="3632"/>
    <s v="Some Enchanted Evening UK TOUR"/>
    <s v="A professional musical revue. First performed in 2013 as a short tour, to be embarking on a full length tour across the UK in 2015!"/>
    <n v="500"/>
    <x v="173"/>
    <x v="2"/>
    <x v="1"/>
    <x v="1"/>
    <n v="1416781749"/>
    <n v="1415053749"/>
    <x v="3632"/>
    <d v="2014-11-23T22:29:09"/>
    <n v="20"/>
    <b v="0"/>
    <n v="1"/>
    <n v="20"/>
    <n v="100"/>
    <b v="0"/>
    <s v="theater/musical"/>
    <x v="1"/>
    <x v="40"/>
  </r>
  <r>
    <n v="3633"/>
    <s v="SMOKEY AND THE BANDIT: THE MUSICAL"/>
    <s v="SMOKEY AND THE BANDIT: THE MUSICAL_x000a_The classic film, characters and music you love, on stage, LIVE!"/>
    <n v="5000"/>
    <x v="2389"/>
    <x v="2"/>
    <x v="0"/>
    <x v="0"/>
    <n v="1479517200"/>
    <n v="1475765867"/>
    <x v="3633"/>
    <d v="2016-11-19T01:00:00"/>
    <n v="43.418206018526689"/>
    <b v="0"/>
    <n v="31"/>
    <n v="35.24"/>
    <n v="56.838709677419352"/>
    <b v="0"/>
    <s v="theater/musical"/>
    <x v="1"/>
    <x v="40"/>
  </r>
  <r>
    <n v="3634"/>
    <s v="Alice - A New Musical"/>
    <s v="Alice is an original musical for all ages with a unique new story based on Alice's Adventures in Wonderland, premiering in summer 2017."/>
    <n v="75000"/>
    <x v="2390"/>
    <x v="2"/>
    <x v="5"/>
    <x v="5"/>
    <n v="1484366340"/>
    <n v="1480219174"/>
    <x v="3634"/>
    <d v="2017-01-14T03:59:00"/>
    <n v="47.999606481484079"/>
    <b v="0"/>
    <n v="18"/>
    <n v="4.246666666666667"/>
    <n v="176.94444444444446"/>
    <b v="0"/>
    <s v="theater/musical"/>
    <x v="1"/>
    <x v="40"/>
  </r>
  <r>
    <n v="3635"/>
    <s v="Mary's Son"/>
    <s v="Mary's Son is a pop opera about Jesus and the hope he brings to all people."/>
    <n v="3500"/>
    <x v="2391"/>
    <x v="2"/>
    <x v="0"/>
    <x v="0"/>
    <n v="1461186676"/>
    <n v="1458594676"/>
    <x v="3635"/>
    <d v="2016-04-20T21:11:16"/>
    <n v="30"/>
    <b v="0"/>
    <n v="10"/>
    <n v="36.457142857142856"/>
    <n v="127.6"/>
    <b v="0"/>
    <s v="theater/musical"/>
    <x v="1"/>
    <x v="40"/>
  </r>
  <r>
    <n v="3636"/>
    <s v="The Brother's of B-Block"/>
    <s v="The Brotherâ€™s of B-block is a musical play. A new take on &quot;OZ&quot; _x000a_The Wizard of OZ meets HBO's OZ."/>
    <n v="150000"/>
    <x v="117"/>
    <x v="2"/>
    <x v="0"/>
    <x v="0"/>
    <n v="1442248829"/>
    <n v="1439224829"/>
    <x v="3636"/>
    <d v="2015-09-14T16:40:29"/>
    <n v="35"/>
    <b v="0"/>
    <n v="0"/>
    <n v="0"/>
    <e v="#DIV/0!"/>
    <b v="0"/>
    <s v="theater/musical"/>
    <x v="1"/>
    <x v="40"/>
  </r>
  <r>
    <n v="3637"/>
    <s v="The Ballad of Downtown Jake"/>
    <s v="THE BALLAD OF DOWNTOWN JAKE is a newly created contemporary music drama that is schedule to premiere in Phoenix, AZ in March 2015."/>
    <n v="3000"/>
    <x v="1796"/>
    <x v="2"/>
    <x v="0"/>
    <x v="0"/>
    <n v="1420130935"/>
    <n v="1417538935"/>
    <x v="3637"/>
    <d v="2015-01-01T16:48:55"/>
    <n v="30"/>
    <b v="0"/>
    <n v="14"/>
    <n v="30.866666666666664"/>
    <n v="66.142857142857139"/>
    <b v="0"/>
    <s v="theater/musical"/>
    <x v="1"/>
    <x v="40"/>
  </r>
  <r>
    <n v="3638"/>
    <s v="Project Hedwig and the Angry Inch"/>
    <s v="A rock and roll journey that explores love, loss, redemption, duality and ascension."/>
    <n v="3300"/>
    <x v="1168"/>
    <x v="2"/>
    <x v="5"/>
    <x v="5"/>
    <n v="1429456132"/>
    <n v="1424275732"/>
    <x v="3638"/>
    <d v="2015-04-19T15:08:52"/>
    <n v="59.958333333328483"/>
    <b v="0"/>
    <n v="2"/>
    <n v="6.5454545454545459"/>
    <n v="108"/>
    <b v="0"/>
    <s v="theater/musical"/>
    <x v="1"/>
    <x v="40"/>
  </r>
  <r>
    <n v="3639"/>
    <s v="POE!"/>
    <s v="POE is a tragicomic musical about the life and works of Edgar Poe, with Death as his therapist helping him find peace in the beyond."/>
    <n v="25000"/>
    <x v="116"/>
    <x v="2"/>
    <x v="0"/>
    <x v="0"/>
    <n v="1475853060"/>
    <n v="1470672906"/>
    <x v="3639"/>
    <d v="2016-10-07T15:11:00"/>
    <n v="59.955486111110076"/>
    <b v="0"/>
    <n v="1"/>
    <n v="4.0000000000000001E-3"/>
    <n v="1"/>
    <b v="0"/>
    <s v="theater/musical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x v="434"/>
    <x v="2"/>
    <x v="0"/>
    <x v="0"/>
    <n v="1431283530"/>
    <n v="1428691530"/>
    <x v="3640"/>
    <d v="2015-05-10T18:45:30"/>
    <n v="30"/>
    <b v="0"/>
    <n v="3"/>
    <n v="5.5"/>
    <n v="18.333333333333332"/>
    <b v="0"/>
    <s v="theater/musical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x v="117"/>
    <x v="2"/>
    <x v="0"/>
    <x v="0"/>
    <n v="1412485200"/>
    <n v="1410966179"/>
    <x v="3641"/>
    <d v="2014-10-05T05:00:00"/>
    <n v="17.581261574072414"/>
    <b v="0"/>
    <n v="0"/>
    <n v="0"/>
    <e v="#DIV/0!"/>
    <b v="0"/>
    <s v="theater/musical"/>
    <x v="1"/>
    <x v="40"/>
  </r>
  <r>
    <n v="3642"/>
    <s v="My own musical"/>
    <s v="All the world's a stage..._x000a_It is my biggest dream to perform my own, selfcreated musical with lots of kids as big as I am able to."/>
    <n v="700"/>
    <x v="493"/>
    <x v="2"/>
    <x v="12"/>
    <x v="3"/>
    <n v="1448902800"/>
    <n v="1445369727"/>
    <x v="3642"/>
    <d v="2015-11-30T17:00:00"/>
    <n v="40.892048611101927"/>
    <b v="0"/>
    <n v="2"/>
    <n v="2.1428571428571428"/>
    <n v="7.5"/>
    <b v="0"/>
    <s v="theater/musical"/>
    <x v="1"/>
    <x v="40"/>
  </r>
  <r>
    <n v="3643"/>
    <s v="Puberty: The Musical"/>
    <s v="It feels like the first time. Like the very first time everyone's coming-of-age comes to the stage. Think 'Wicked', with bad acne."/>
    <n v="25000"/>
    <x v="117"/>
    <x v="2"/>
    <x v="0"/>
    <x v="0"/>
    <n v="1447734439"/>
    <n v="1444274839"/>
    <x v="3643"/>
    <d v="2015-11-17T04:27:19"/>
    <n v="40.041666666664241"/>
    <b v="0"/>
    <n v="0"/>
    <n v="0"/>
    <e v="#DIV/0!"/>
    <b v="0"/>
    <s v="theater/musical"/>
    <x v="1"/>
    <x v="40"/>
  </r>
  <r>
    <n v="3644"/>
    <s v="SHS presents Rodgers and Hammerstein's Cinderella"/>
    <s v="We are the Saugerties High School drama club. Please help us create our musical to keep theater alive!"/>
    <n v="5000"/>
    <x v="378"/>
    <x v="2"/>
    <x v="0"/>
    <x v="0"/>
    <n v="1457413140"/>
    <n v="1454996887"/>
    <x v="3644"/>
    <d v="2016-03-08T04:59:00"/>
    <n v="27.965891203704814"/>
    <b v="0"/>
    <n v="12"/>
    <n v="16.420000000000002"/>
    <n v="68.416666666666671"/>
    <b v="0"/>
    <s v="theater/musical"/>
    <x v="1"/>
    <x v="40"/>
  </r>
  <r>
    <n v="3645"/>
    <s v="If the Shoe Fits"/>
    <s v="This new musical comedy empowers women and girls of all ages to be themselves in their shoes, whatever shoes they choose."/>
    <n v="1000"/>
    <x v="116"/>
    <x v="2"/>
    <x v="5"/>
    <x v="5"/>
    <n v="1479773838"/>
    <n v="1477178238"/>
    <x v="3645"/>
    <d v="2016-11-22T00:17:18"/>
    <n v="30.041666666671517"/>
    <b v="0"/>
    <n v="1"/>
    <n v="0.1"/>
    <n v="1"/>
    <b v="0"/>
    <s v="theater/musical"/>
    <x v="1"/>
    <x v="40"/>
  </r>
  <r>
    <n v="3646"/>
    <s v="Our Sacred Honor"/>
    <s v="Develop demo materials for new, true story of teen Revolutionary War heroes - for hybrid film/live stage musical"/>
    <n v="10000"/>
    <x v="517"/>
    <x v="2"/>
    <x v="0"/>
    <x v="0"/>
    <n v="1434497400"/>
    <n v="1431770802"/>
    <x v="3646"/>
    <d v="2015-06-16T23:30:00"/>
    <n v="31.557847222225973"/>
    <b v="0"/>
    <n v="8"/>
    <n v="4.8099999999999996"/>
    <n v="60.125"/>
    <b v="0"/>
    <s v="theater/musical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x v="134"/>
    <x v="2"/>
    <x v="1"/>
    <x v="1"/>
    <n v="1475258327"/>
    <n v="1471370327"/>
    <x v="3647"/>
    <d v="2016-09-30T17:58:47"/>
    <n v="45"/>
    <b v="0"/>
    <n v="2"/>
    <n v="6"/>
    <n v="15"/>
    <b v="0"/>
    <s v="theater/musical"/>
    <x v="1"/>
    <x v="40"/>
  </r>
  <r>
    <n v="3648"/>
    <s v="Moth Theater Lives"/>
    <s v="Help Moth Live! Support Moth and its artist collective to achieve its 2014/15 season."/>
    <n v="40000"/>
    <x v="2392"/>
    <x v="0"/>
    <x v="0"/>
    <x v="0"/>
    <n v="1412492445"/>
    <n v="1409900445"/>
    <x v="3648"/>
    <d v="2014-10-05T07:00:45"/>
    <n v="30"/>
    <b v="0"/>
    <n v="73"/>
    <n v="100.38249999999999"/>
    <n v="550.04109589041093"/>
    <b v="1"/>
    <s v="theater/plays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x v="1911"/>
    <x v="0"/>
    <x v="5"/>
    <x v="5"/>
    <n v="1402938394"/>
    <n v="1400691994"/>
    <x v="3649"/>
    <d v="2014-06-16T17:06:34"/>
    <n v="26"/>
    <b v="0"/>
    <n v="8"/>
    <n v="104"/>
    <n v="97.5"/>
    <b v="1"/>
    <s v="theater/plays"/>
    <x v="1"/>
    <x v="6"/>
  </r>
  <r>
    <n v="3650"/>
    <s v="Weald at The Finborough Theatre"/>
    <s v="A terse and delicate dissection of male emotions from a rural perspective: fathers and sons, legacy and heritage, molasses and mud."/>
    <n v="500"/>
    <x v="83"/>
    <x v="0"/>
    <x v="1"/>
    <x v="1"/>
    <n v="1454412584"/>
    <n v="1452598184"/>
    <x v="3650"/>
    <d v="2016-02-02T11:29:44"/>
    <n v="21"/>
    <b v="0"/>
    <n v="17"/>
    <n v="100"/>
    <n v="29.411764705882351"/>
    <b v="1"/>
    <s v="theater/plays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x v="624"/>
    <x v="0"/>
    <x v="0"/>
    <x v="0"/>
    <n v="1407686340"/>
    <n v="1404833442"/>
    <x v="3651"/>
    <d v="2014-08-10T15:59:00"/>
    <n v="33.01965277778072"/>
    <b v="0"/>
    <n v="9"/>
    <n v="104"/>
    <n v="57.777777777777779"/>
    <b v="1"/>
    <s v="theater/plays"/>
    <x v="1"/>
    <x v="6"/>
  </r>
  <r>
    <n v="3652"/>
    <s v="A Midsummer Night's Dream"/>
    <s v="A new take on a classic. Under the direction of Rosanna Saracino, We are exploring the darker elements of A Midsummer Night's Dream."/>
    <n v="300"/>
    <x v="2393"/>
    <x v="0"/>
    <x v="5"/>
    <x v="5"/>
    <n v="1472097540"/>
    <n v="1471188502"/>
    <x v="3652"/>
    <d v="2016-08-25T03:59:00"/>
    <n v="10.521273148151522"/>
    <b v="0"/>
    <n v="17"/>
    <n v="250.66666666666669"/>
    <n v="44.235294117647058"/>
    <b v="1"/>
    <s v="theater/plays"/>
    <x v="1"/>
    <x v="6"/>
  </r>
  <r>
    <n v="3653"/>
    <s v="ALLIE"/>
    <s v="ALLIE is a new dark comedy play which will premiere at the Edinburgh Festival Fringe 2015. Written and produced by Ruaraidh Murray."/>
    <n v="2000"/>
    <x v="1118"/>
    <x v="0"/>
    <x v="1"/>
    <x v="1"/>
    <n v="1438764207"/>
    <n v="1436172207"/>
    <x v="3653"/>
    <d v="2015-08-05T08:43:27"/>
    <n v="30"/>
    <b v="0"/>
    <n v="33"/>
    <n v="100.49999999999999"/>
    <n v="60.909090909090907"/>
    <b v="1"/>
    <s v="theater/plays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x v="2394"/>
    <x v="0"/>
    <x v="1"/>
    <x v="1"/>
    <n v="1459702800"/>
    <n v="1457690386"/>
    <x v="3654"/>
    <d v="2016-04-03T17:00:00"/>
    <n v="23.291828703702777"/>
    <b v="0"/>
    <n v="38"/>
    <n v="174.4"/>
    <n v="68.84210526315789"/>
    <b v="1"/>
    <s v="theater/plays"/>
    <x v="1"/>
    <x v="6"/>
  </r>
  <r>
    <n v="3655"/>
    <s v="The Tumbleweed Zephyr"/>
    <s v="All aboard for the world premiere of a new steampunk-inspired train adventure play, written by Maggie Lee and directed by Amy Poisson!"/>
    <n v="5000"/>
    <x v="2395"/>
    <x v="0"/>
    <x v="0"/>
    <x v="0"/>
    <n v="1437202740"/>
    <n v="1434654998"/>
    <x v="3655"/>
    <d v="2015-07-18T06:59:00"/>
    <n v="29.487754629633855"/>
    <b v="0"/>
    <n v="79"/>
    <n v="116.26"/>
    <n v="73.582278481012665"/>
    <b v="1"/>
    <s v="theater/plays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x v="2396"/>
    <x v="0"/>
    <x v="16"/>
    <x v="11"/>
    <n v="1485989940"/>
    <n v="1483393836"/>
    <x v="3656"/>
    <d v="2017-02-01T22:59:00"/>
    <n v="30.047499999993306"/>
    <b v="0"/>
    <n v="46"/>
    <n v="105.82000000000001"/>
    <n v="115.02173913043478"/>
    <b v="1"/>
    <s v="theater/plays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x v="2397"/>
    <x v="0"/>
    <x v="8"/>
    <x v="7"/>
    <n v="1464817320"/>
    <n v="1462806419"/>
    <x v="3657"/>
    <d v="2016-06-01T21:42:00"/>
    <n v="23.274317129624251"/>
    <b v="0"/>
    <n v="20"/>
    <n v="110.75"/>
    <n v="110.75"/>
    <b v="1"/>
    <s v="theater/plays"/>
    <x v="1"/>
    <x v="6"/>
  </r>
  <r>
    <n v="3658"/>
    <s v="Mr. Marmalade"/>
    <s v="Life is hard when your own imaginary friend can't make time for you."/>
    <n v="1500"/>
    <x v="17"/>
    <x v="0"/>
    <x v="0"/>
    <x v="0"/>
    <n v="1404273540"/>
    <n v="1400272580"/>
    <x v="3658"/>
    <d v="2014-07-02T03:59:00"/>
    <n v="46.30740740741021"/>
    <b v="0"/>
    <n v="20"/>
    <n v="100.66666666666666"/>
    <n v="75.5"/>
    <b v="1"/>
    <s v="theater/plays"/>
    <x v="1"/>
    <x v="6"/>
  </r>
  <r>
    <n v="3659"/>
    <s v="Reality of Love Remix (Love in Disguise)"/>
    <s v="We want you to analyze while we dramatize if people who romanticize can recognize true love in a disguise."/>
    <n v="3000"/>
    <x v="2398"/>
    <x v="0"/>
    <x v="0"/>
    <x v="0"/>
    <n v="1426775940"/>
    <n v="1424414350"/>
    <x v="3659"/>
    <d v="2015-03-19T14:39:00"/>
    <n v="27.33321759258979"/>
    <b v="0"/>
    <n v="13"/>
    <n v="102.03333333333333"/>
    <n v="235.46153846153845"/>
    <b v="1"/>
    <s v="theater/plays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x v="156"/>
    <x v="0"/>
    <x v="1"/>
    <x v="1"/>
    <n v="1419368925"/>
    <n v="1417208925"/>
    <x v="3660"/>
    <d v="2014-12-23T21:08:45"/>
    <n v="25"/>
    <b v="0"/>
    <n v="22"/>
    <n v="100"/>
    <n v="11.363636363636363"/>
    <b v="1"/>
    <s v="theater/plays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x v="2399"/>
    <x v="0"/>
    <x v="0"/>
    <x v="0"/>
    <n v="1460260800"/>
    <n v="1458336672"/>
    <x v="3661"/>
    <d v="2016-04-10T04:00:00"/>
    <n v="22.270000000004075"/>
    <b v="0"/>
    <n v="36"/>
    <n v="111.00000000000001"/>
    <n v="92.5"/>
    <b v="1"/>
    <s v="theater/plays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x v="2400"/>
    <x v="0"/>
    <x v="5"/>
    <x v="5"/>
    <n v="1427775414"/>
    <n v="1425187014"/>
    <x v="3662"/>
    <d v="2015-03-31T04:16:54"/>
    <n v="29.958333333328483"/>
    <b v="0"/>
    <n v="40"/>
    <n v="101.42500000000001"/>
    <n v="202.85"/>
    <b v="1"/>
    <s v="theater/plays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x v="731"/>
    <x v="0"/>
    <x v="1"/>
    <x v="1"/>
    <n v="1482321030"/>
    <n v="1477133430"/>
    <x v="3663"/>
    <d v="2016-12-21T11:50:30"/>
    <n v="60.041666666671517"/>
    <b v="0"/>
    <n v="9"/>
    <n v="104"/>
    <n v="26"/>
    <b v="1"/>
    <s v="theater/plays"/>
    <x v="1"/>
    <x v="6"/>
  </r>
  <r>
    <n v="3664"/>
    <s v="Cubs: an Original Work"/>
    <s v="An Original Short Play: two young women search for answers about sexuality, the history they are taught, and their animal instincts."/>
    <n v="800"/>
    <x v="983"/>
    <x v="0"/>
    <x v="0"/>
    <x v="0"/>
    <n v="1466056689"/>
    <n v="1464847089"/>
    <x v="3664"/>
    <d v="2016-06-16T05:58:09"/>
    <n v="14"/>
    <b v="0"/>
    <n v="19"/>
    <n v="109.375"/>
    <n v="46.05263157894737"/>
    <b v="1"/>
    <s v="theater/plays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x v="2401"/>
    <x v="0"/>
    <x v="6"/>
    <x v="3"/>
    <n v="1446062040"/>
    <n v="1445109822"/>
    <x v="3665"/>
    <d v="2015-10-28T19:54:00"/>
    <n v="11.021041666666861"/>
    <b v="0"/>
    <n v="14"/>
    <n v="115.16129032258064"/>
    <n v="51"/>
    <b v="1"/>
    <s v="theater/plays"/>
    <x v="1"/>
    <x v="6"/>
  </r>
  <r>
    <n v="3666"/>
    <s v="Israel LÃ³pez @ Ojai Playwrights Conference"/>
    <s v="Artistic Internship @ Ojai Playwrights Conference"/>
    <n v="1200"/>
    <x v="647"/>
    <x v="0"/>
    <x v="0"/>
    <x v="0"/>
    <n v="1406185200"/>
    <n v="1404337382"/>
    <x v="3666"/>
    <d v="2014-07-24T07:00:00"/>
    <n v="21.386782407404098"/>
    <b v="0"/>
    <n v="38"/>
    <n v="100"/>
    <n v="31.578947368421051"/>
    <b v="1"/>
    <s v="theater/plays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x v="2402"/>
    <x v="0"/>
    <x v="1"/>
    <x v="1"/>
    <n v="1437261419"/>
    <n v="1434669419"/>
    <x v="3667"/>
    <d v="2015-07-18T23:16:59"/>
    <n v="30"/>
    <b v="0"/>
    <n v="58"/>
    <n v="103.17033333333335"/>
    <n v="53.363965517241382"/>
    <b v="1"/>
    <s v="theater/plays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x v="831"/>
    <x v="0"/>
    <x v="0"/>
    <x v="0"/>
    <n v="1437676380"/>
    <n v="1435670452"/>
    <x v="3668"/>
    <d v="2015-07-23T18:33:00"/>
    <n v="23.216759259259561"/>
    <b v="0"/>
    <n v="28"/>
    <n v="103.49999999999999"/>
    <n v="36.964285714285715"/>
    <b v="1"/>
    <s v="theater/plays"/>
    <x v="1"/>
    <x v="6"/>
  </r>
  <r>
    <n v="3669"/>
    <s v="Prowl Theatre Company"/>
    <s v="Prowl Theatre Company is brand new. We are putting on our first play 'Sexual perversity in Chicago', from the 10th to the 16th August"/>
    <n v="1000"/>
    <x v="2403"/>
    <x v="0"/>
    <x v="1"/>
    <x v="1"/>
    <n v="1434039137"/>
    <n v="1431447137"/>
    <x v="3669"/>
    <d v="2015-06-11T16:12:17"/>
    <n v="30"/>
    <b v="0"/>
    <n v="17"/>
    <n v="138.19999999999999"/>
    <n v="81.294117647058826"/>
    <b v="1"/>
    <s v="theater/plays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x v="854"/>
    <x v="0"/>
    <x v="1"/>
    <x v="1"/>
    <n v="1433113200"/>
    <n v="1431951611"/>
    <x v="3670"/>
    <d v="2015-05-31T23:00:00"/>
    <n v="13.444317129629781"/>
    <b v="0"/>
    <n v="12"/>
    <n v="109.54545454545455"/>
    <n v="20.083333333333332"/>
    <b v="1"/>
    <s v="theater/plays"/>
    <x v="1"/>
    <x v="6"/>
  </r>
  <r>
    <n v="3671"/>
    <s v="Kylie for President"/>
    <s v="Bring a touring character education play about making wise choices to elementary students in Kentuckiana. Vote Kylie for President!"/>
    <n v="3500"/>
    <x v="2404"/>
    <x v="0"/>
    <x v="0"/>
    <x v="0"/>
    <n v="1405915140"/>
    <n v="1404140667"/>
    <x v="3671"/>
    <d v="2014-07-21T03:59:00"/>
    <n v="20.537881944444962"/>
    <b v="0"/>
    <n v="40"/>
    <n v="100.85714285714286"/>
    <n v="88.25"/>
    <b v="1"/>
    <s v="theater/plays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x v="2405"/>
    <x v="0"/>
    <x v="1"/>
    <x v="1"/>
    <n v="1411771384"/>
    <n v="1409179384"/>
    <x v="3672"/>
    <d v="2014-09-26T22:43:04"/>
    <n v="30"/>
    <b v="0"/>
    <n v="57"/>
    <n v="101.53333333333335"/>
    <n v="53.438596491228068"/>
    <b v="1"/>
    <s v="theater/plays"/>
    <x v="1"/>
    <x v="6"/>
  </r>
  <r>
    <n v="3673"/>
    <s v="CHILD Z"/>
    <s v="Zoe is a teenage girl growing up in a deeply disturbing society. If those paid to protect her aren't listening, then who is?"/>
    <n v="4000"/>
    <x v="2406"/>
    <x v="0"/>
    <x v="1"/>
    <x v="1"/>
    <n v="1415191920"/>
    <n v="1412233497"/>
    <x v="3673"/>
    <d v="2014-11-05T12:52:00"/>
    <n v="34.241006944444962"/>
    <b v="0"/>
    <n v="114"/>
    <n v="113.625"/>
    <n v="39.868421052631582"/>
    <b v="1"/>
    <s v="theater/plays"/>
    <x v="1"/>
    <x v="6"/>
  </r>
  <r>
    <n v="3674"/>
    <s v="FAUST.hier und jetzt"/>
    <s v="Theaterprojekt 12. Kl. Waldorfschule Essen. 2 junge Regisseure bringen volles Engagement &amp; Zeit ein. FÃ¼r ihre Finanzierung sammeln wir."/>
    <n v="4500"/>
    <x v="605"/>
    <x v="0"/>
    <x v="12"/>
    <x v="3"/>
    <n v="1472936229"/>
    <n v="1467752229"/>
    <x v="3674"/>
    <d v="2016-09-03T20:57:09"/>
    <n v="60"/>
    <b v="0"/>
    <n v="31"/>
    <n v="100"/>
    <n v="145.16129032258064"/>
    <b v="1"/>
    <s v="theater/plays"/>
    <x v="1"/>
    <x v="6"/>
  </r>
  <r>
    <n v="3675"/>
    <s v="Memoir of a Forgotten Past"/>
    <s v="3 decades, 3 generations, 3 friends, one house. Real Eyes Theatre explore how our lives are influenced by the decades we grow up in."/>
    <n v="50"/>
    <x v="119"/>
    <x v="0"/>
    <x v="1"/>
    <x v="1"/>
    <n v="1463353200"/>
    <n v="1462285182"/>
    <x v="3675"/>
    <d v="2016-05-15T23:00:00"/>
    <n v="12.361319444440596"/>
    <b v="0"/>
    <n v="3"/>
    <n v="140"/>
    <n v="23.333333333333332"/>
    <b v="1"/>
    <s v="theater/plays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x v="1249"/>
    <x v="0"/>
    <x v="0"/>
    <x v="0"/>
    <n v="1410550484"/>
    <n v="1408995284"/>
    <x v="3676"/>
    <d v="2014-09-12T19:34:44"/>
    <n v="18"/>
    <b v="0"/>
    <n v="16"/>
    <n v="128.75"/>
    <n v="64.375"/>
    <b v="1"/>
    <s v="theater/plays"/>
    <x v="1"/>
    <x v="6"/>
  </r>
  <r>
    <n v="3677"/>
    <s v="Goldfish Memory Productions"/>
    <s v="Goldfish Memory Productions seeks at least $12,000 to begin their first 3 professional projects."/>
    <n v="12000"/>
    <x v="2407"/>
    <x v="0"/>
    <x v="0"/>
    <x v="0"/>
    <n v="1404359940"/>
    <n v="1402580818"/>
    <x v="3677"/>
    <d v="2014-07-03T03:59:00"/>
    <n v="20.591689814820711"/>
    <b v="0"/>
    <n v="199"/>
    <n v="102.90416666666667"/>
    <n v="62.052763819095475"/>
    <b v="1"/>
    <s v="theater/plays"/>
    <x v="1"/>
    <x v="6"/>
  </r>
  <r>
    <n v="3678"/>
    <s v="Some big Some bang"/>
    <s v="The Ugly Collective takes Some big Some bang to the Underbelly Venues at the Edinburgh Fringe!"/>
    <n v="2000"/>
    <x v="420"/>
    <x v="0"/>
    <x v="1"/>
    <x v="1"/>
    <n v="1433076298"/>
    <n v="1430052298"/>
    <x v="3678"/>
    <d v="2015-05-31T12:44:58"/>
    <n v="35"/>
    <b v="0"/>
    <n v="31"/>
    <n v="102.49999999999999"/>
    <n v="66.129032258064512"/>
    <b v="1"/>
    <s v="theater/plays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x v="2408"/>
    <x v="0"/>
    <x v="0"/>
    <x v="0"/>
    <n v="1404190740"/>
    <n v="1401214581"/>
    <x v="3679"/>
    <d v="2014-07-01T04:59:00"/>
    <n v="34.446284722223936"/>
    <b v="0"/>
    <n v="30"/>
    <n v="110.1"/>
    <n v="73.400000000000006"/>
    <b v="1"/>
    <s v="theater/plays"/>
    <x v="1"/>
    <x v="6"/>
  </r>
  <r>
    <n v="3680"/>
    <s v="Loading Dock Theatre Presents: The Dudleys! A Family Game"/>
    <s v="In The Dudleys! family memories are brought to life as a malfunctioning 8-bit video game. Press Start."/>
    <n v="3000"/>
    <x v="2409"/>
    <x v="0"/>
    <x v="0"/>
    <x v="0"/>
    <n v="1475664834"/>
    <n v="1473850434"/>
    <x v="3680"/>
    <d v="2016-10-05T10:53:54"/>
    <n v="21"/>
    <b v="0"/>
    <n v="34"/>
    <n v="112.76666666666667"/>
    <n v="99.5"/>
    <b v="1"/>
    <s v="theater/plays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x v="2410"/>
    <x v="0"/>
    <x v="0"/>
    <x v="0"/>
    <n v="1452872290"/>
    <n v="1452008290"/>
    <x v="3681"/>
    <d v="2016-01-15T15:38:10"/>
    <n v="10"/>
    <b v="0"/>
    <n v="18"/>
    <n v="111.9"/>
    <n v="62.166666666666664"/>
    <b v="1"/>
    <s v="theater/plays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x v="2411"/>
    <x v="0"/>
    <x v="0"/>
    <x v="0"/>
    <n v="1402901940"/>
    <n v="1399998418"/>
    <x v="3682"/>
    <d v="2014-06-16T06:59:00"/>
    <n v="33.605578703703941"/>
    <b v="0"/>
    <n v="67"/>
    <n v="139.19999999999999"/>
    <n v="62.328358208955223"/>
    <b v="1"/>
    <s v="theater/plays"/>
    <x v="1"/>
    <x v="6"/>
  </r>
  <r>
    <n v="3683"/>
    <s v="A Krumpus Story - World Premiere"/>
    <s v="A Krumpus Story is a dark holiday comedy for anyone who wants a little more spice in their holiday fare."/>
    <n v="3500"/>
    <x v="2412"/>
    <x v="0"/>
    <x v="0"/>
    <x v="0"/>
    <n v="1476931696"/>
    <n v="1474339696"/>
    <x v="3683"/>
    <d v="2016-10-20T02:48:16"/>
    <n v="30"/>
    <b v="0"/>
    <n v="66"/>
    <n v="110.85714285714286"/>
    <n v="58.787878787878789"/>
    <b v="1"/>
    <s v="theater/plays"/>
    <x v="1"/>
    <x v="6"/>
  </r>
  <r>
    <n v="3684"/>
    <s v="Cassiopeia"/>
    <s v="Thespis Theater Festival presents Cassiopeia: A romantic tale of a bride finding her way to her unknown groom before it is too late."/>
    <n v="750"/>
    <x v="2413"/>
    <x v="0"/>
    <x v="0"/>
    <x v="0"/>
    <n v="1441167586"/>
    <n v="1438575586"/>
    <x v="3684"/>
    <d v="2015-09-02T04:19:46"/>
    <n v="30"/>
    <b v="0"/>
    <n v="23"/>
    <n v="139.06666666666666"/>
    <n v="45.347826086956523"/>
    <b v="1"/>
    <s v="theater/plays"/>
    <x v="1"/>
    <x v="6"/>
  </r>
  <r>
    <n v="3685"/>
    <s v="Two Noble Kinsmen: Fire &amp; Shadows"/>
    <s v="Bare Theatre &amp; Cirque de Vol Studios are back for another outdoor adventure in the amphitheatre at Raleigh Little Theatre!"/>
    <n v="5000"/>
    <x v="2414"/>
    <x v="0"/>
    <x v="0"/>
    <x v="0"/>
    <n v="1400533200"/>
    <n v="1398348859"/>
    <x v="3685"/>
    <d v="2014-05-19T21:00:00"/>
    <n v="25.281724537038826"/>
    <b v="0"/>
    <n v="126"/>
    <n v="105.69999999999999"/>
    <n v="41.944444444444443"/>
    <b v="1"/>
    <s v="theater/plays"/>
    <x v="1"/>
    <x v="6"/>
  </r>
  <r>
    <n v="3686"/>
    <s v="Dog sees God by Bert V. Royal @ FSU"/>
    <s v="This October, in association with Rogue Productions at FSU, I will be directing a production of Dog sees God."/>
    <n v="350"/>
    <x v="2415"/>
    <x v="0"/>
    <x v="0"/>
    <x v="0"/>
    <n v="1440820740"/>
    <n v="1439567660"/>
    <x v="3686"/>
    <d v="2015-08-29T03:59:00"/>
    <n v="14.503240740741603"/>
    <b v="0"/>
    <n v="6"/>
    <n v="101.42857142857142"/>
    <n v="59.166666666666664"/>
    <b v="1"/>
    <s v="theater/plays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x v="2416"/>
    <x v="0"/>
    <x v="0"/>
    <x v="0"/>
    <n v="1403846055"/>
    <n v="1401254055"/>
    <x v="3687"/>
    <d v="2014-06-27T05:14:15"/>
    <n v="30"/>
    <b v="0"/>
    <n v="25"/>
    <n v="100.245"/>
    <n v="200.49"/>
    <b v="1"/>
    <s v="theater/plays"/>
    <x v="1"/>
    <x v="6"/>
  </r>
  <r>
    <n v="3688"/>
    <s v="The Tulip Tree 2014"/>
    <s v="The Tulip Tree is a project I have been passionate about for 5 years. It is an unforgettable story that has never been told."/>
    <n v="3000"/>
    <x v="1980"/>
    <x v="0"/>
    <x v="1"/>
    <x v="1"/>
    <n v="1407524004"/>
    <n v="1404932004"/>
    <x v="3688"/>
    <d v="2014-08-08T18:53:24"/>
    <n v="30"/>
    <b v="0"/>
    <n v="39"/>
    <n v="109.16666666666666"/>
    <n v="83.974358974358978"/>
    <b v="1"/>
    <s v="theater/plays"/>
    <x v="1"/>
    <x v="6"/>
  </r>
  <r>
    <n v="3689"/>
    <s v="Random Us"/>
    <s v="A humorous, touching play about the joys and challenges of a married couple's tender, yet intense relationship &quot;Love is never random&quot;"/>
    <n v="3000"/>
    <x v="504"/>
    <x v="0"/>
    <x v="0"/>
    <x v="0"/>
    <n v="1434925500"/>
    <n v="1432410639"/>
    <x v="3689"/>
    <d v="2015-06-21T22:25:00"/>
    <n v="29.107187500005239"/>
    <b v="0"/>
    <n v="62"/>
    <n v="118.33333333333333"/>
    <n v="57.258064516129032"/>
    <b v="1"/>
    <s v="theater/plays"/>
    <x v="1"/>
    <x v="6"/>
  </r>
  <r>
    <n v="3690"/>
    <s v="We Rise"/>
    <s v="A play honoring the lives and legacies of the activists and those remembered at the 1992 ACT UP Ashes Action at The White House"/>
    <n v="1500"/>
    <x v="1122"/>
    <x v="0"/>
    <x v="0"/>
    <x v="0"/>
    <n v="1417101683"/>
    <n v="1414506083"/>
    <x v="3690"/>
    <d v="2014-11-27T15:21:23"/>
    <n v="30.041666666664241"/>
    <b v="0"/>
    <n v="31"/>
    <n v="120"/>
    <n v="58.064516129032256"/>
    <b v="1"/>
    <s v="theater/plays"/>
    <x v="1"/>
    <x v="6"/>
  </r>
  <r>
    <n v="3691"/>
    <s v="Most Dangerous Man in America (WEB DuBois) by Amiri  Baraka"/>
    <s v="World Premiere of last play written by Amiri Baraka"/>
    <n v="40000"/>
    <x v="2417"/>
    <x v="0"/>
    <x v="0"/>
    <x v="0"/>
    <n v="1425272340"/>
    <n v="1421426929"/>
    <x v="3691"/>
    <d v="2015-03-02T04:59:00"/>
    <n v="44.507071759260725"/>
    <b v="0"/>
    <n v="274"/>
    <n v="127.96000000000001"/>
    <n v="186.80291970802921"/>
    <b v="1"/>
    <s v="theater/plays"/>
    <x v="1"/>
    <x v="6"/>
  </r>
  <r>
    <n v="3692"/>
    <s v="An Evening With Durang"/>
    <s v="Help us independently produce two great comedies by Christopher Durang."/>
    <n v="1000"/>
    <x v="2343"/>
    <x v="0"/>
    <x v="0"/>
    <x v="0"/>
    <n v="1411084800"/>
    <n v="1410304179"/>
    <x v="3692"/>
    <d v="2014-09-19T00:00:00"/>
    <n v="9.0349652777804295"/>
    <b v="0"/>
    <n v="17"/>
    <n v="126"/>
    <n v="74.117647058823536"/>
    <b v="1"/>
    <s v="theater/plays"/>
    <x v="1"/>
    <x v="6"/>
  </r>
  <r>
    <n v="3693"/>
    <s v="Jason (Georgia on My Mind)"/>
    <s v="Jason (Georgia on My Mind), a solo play about a modern quest to the Republic of Georgia in the ancient steps of Jason &amp; the Argonauts"/>
    <n v="333"/>
    <x v="357"/>
    <x v="0"/>
    <x v="1"/>
    <x v="1"/>
    <n v="1448922600"/>
    <n v="1446352529"/>
    <x v="3693"/>
    <d v="2015-11-30T22:30:00"/>
    <n v="29.746192129634437"/>
    <b v="0"/>
    <n v="14"/>
    <n v="129.12912912912913"/>
    <n v="30.714285714285715"/>
    <b v="1"/>
    <s v="theater/plays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x v="2418"/>
    <x v="0"/>
    <x v="0"/>
    <x v="0"/>
    <n v="1465178400"/>
    <n v="1461985967"/>
    <x v="3694"/>
    <d v="2016-06-06T02:00:00"/>
    <n v="36.949456018512137"/>
    <b v="0"/>
    <n v="60"/>
    <n v="107.42857142857143"/>
    <n v="62.666666666666664"/>
    <b v="1"/>
    <s v="theater/plays"/>
    <x v="1"/>
    <x v="6"/>
  </r>
  <r>
    <n v="3695"/>
    <s v="The History Boys at USC"/>
    <s v="Tony-Award Winning Play, The History Boys brought to you by the Independent Student Production Company Narrative Series: Page to Stage!"/>
    <n v="4000"/>
    <x v="2419"/>
    <x v="0"/>
    <x v="0"/>
    <x v="0"/>
    <n v="1421009610"/>
    <n v="1419281610"/>
    <x v="3695"/>
    <d v="2015-01-11T20:53:30"/>
    <n v="20"/>
    <b v="0"/>
    <n v="33"/>
    <n v="100.125"/>
    <n v="121.36363636363636"/>
    <b v="1"/>
    <s v="theater/plays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x v="109"/>
    <x v="0"/>
    <x v="1"/>
    <x v="1"/>
    <n v="1423838916"/>
    <n v="1418654916"/>
    <x v="3696"/>
    <d v="2015-02-13T14:48:36"/>
    <n v="60"/>
    <b v="0"/>
    <n v="78"/>
    <n v="155"/>
    <n v="39.743589743589745"/>
    <b v="1"/>
    <s v="theater/plays"/>
    <x v="1"/>
    <x v="6"/>
  </r>
  <r>
    <n v="3697"/>
    <s v="Sid the tour 2016"/>
    <s v="With your support this one-man show will tour various theatres in the UK - it's a story of hero worship and love beyond the grave."/>
    <n v="2000"/>
    <x v="2420"/>
    <x v="0"/>
    <x v="1"/>
    <x v="1"/>
    <n v="1462878648"/>
    <n v="1461064248"/>
    <x v="3697"/>
    <d v="2016-05-10T11:10:48"/>
    <n v="21"/>
    <b v="0"/>
    <n v="30"/>
    <n v="108"/>
    <n v="72"/>
    <b v="1"/>
    <s v="theater/plays"/>
    <x v="1"/>
    <x v="6"/>
  </r>
  <r>
    <n v="3698"/>
    <s v="CORIOLANUS | THE NORMAL HEART @ The Lab Theater"/>
    <s v="Two great political plays, separated in authorship by four hundred years but united in their urgency."/>
    <n v="5000"/>
    <x v="2421"/>
    <x v="0"/>
    <x v="0"/>
    <x v="0"/>
    <n v="1456946487"/>
    <n v="1454354487"/>
    <x v="3698"/>
    <d v="2016-03-02T19:21:27"/>
    <n v="30"/>
    <b v="0"/>
    <n v="136"/>
    <n v="110.52"/>
    <n v="40.632352941176471"/>
    <b v="1"/>
    <s v="theater/plays"/>
    <x v="1"/>
    <x v="6"/>
  </r>
  <r>
    <n v="3699"/>
    <s v="Tell Me That You Love Me"/>
    <s v="Tell Me That You Love Me, a new play about the love affair between Actress and Writer, with the novel Arch of Triumph as the backdrop"/>
    <n v="2500"/>
    <x v="2381"/>
    <x v="0"/>
    <x v="0"/>
    <x v="0"/>
    <n v="1413383216"/>
    <n v="1410791216"/>
    <x v="3699"/>
    <d v="2014-10-15T14:26:56"/>
    <n v="30"/>
    <b v="0"/>
    <n v="40"/>
    <n v="100.8"/>
    <n v="63"/>
    <b v="1"/>
    <s v="theater/plays"/>
    <x v="1"/>
    <x v="6"/>
  </r>
  <r>
    <n v="3700"/>
    <s v="Generations (Senior Project)"/>
    <s v="Help me produce the play I have written for my senior project!"/>
    <n v="500"/>
    <x v="2422"/>
    <x v="0"/>
    <x v="0"/>
    <x v="0"/>
    <n v="1412092800"/>
    <n v="1409493800"/>
    <x v="3700"/>
    <d v="2014-09-30T16:00:00"/>
    <n v="30.081018518518249"/>
    <b v="0"/>
    <n v="18"/>
    <n v="121.2"/>
    <n v="33.666666666666664"/>
    <b v="1"/>
    <s v="theater/plays"/>
    <x v="1"/>
    <x v="6"/>
  </r>
  <r>
    <n v="3701"/>
    <s v="Dog Show"/>
    <s v="Part-silent film, part-thriller, Dog Show sees four actors play a community of dogs and their owners. One autumn, a killer strikes."/>
    <n v="1500"/>
    <x v="2423"/>
    <x v="0"/>
    <x v="1"/>
    <x v="1"/>
    <n v="1433422793"/>
    <n v="1430830793"/>
    <x v="3701"/>
    <d v="2015-06-04T12:59:53"/>
    <n v="30"/>
    <b v="0"/>
    <n v="39"/>
    <n v="100.33333333333334"/>
    <n v="38.589743589743591"/>
    <b v="1"/>
    <s v="theater/plays"/>
    <x v="1"/>
    <x v="6"/>
  </r>
  <r>
    <n v="3702"/>
    <s v="SANKARA"/>
    <s v="Shakespeare's &quot;Julius Caesar&quot; inspires the unforgettable story of the &quot;African Che Guevara&quot; Thomas Sankara, President of Burkina Faso."/>
    <n v="3000"/>
    <x v="1980"/>
    <x v="0"/>
    <x v="1"/>
    <x v="1"/>
    <n v="1468191540"/>
    <n v="1464958484"/>
    <x v="3702"/>
    <d v="2016-07-10T22:59:00"/>
    <n v="37.419629629628616"/>
    <b v="0"/>
    <n v="21"/>
    <n v="109.16666666666666"/>
    <n v="155.95238095238096"/>
    <b v="1"/>
    <s v="theater/plays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x v="2044"/>
    <x v="0"/>
    <x v="0"/>
    <x v="0"/>
    <n v="1471071540"/>
    <n v="1467720388"/>
    <x v="3703"/>
    <d v="2016-08-13T06:59:00"/>
    <n v="38.786481481482042"/>
    <b v="0"/>
    <n v="30"/>
    <n v="123.42857142857142"/>
    <n v="43.2"/>
    <b v="1"/>
    <s v="theater/plays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x v="2424"/>
    <x v="0"/>
    <x v="1"/>
    <x v="1"/>
    <n v="1464712394"/>
    <n v="1459528394"/>
    <x v="3704"/>
    <d v="2016-05-31T16:33:14"/>
    <n v="60"/>
    <b v="0"/>
    <n v="27"/>
    <n v="136.33666666666667"/>
    <n v="15.148518518518518"/>
    <b v="1"/>
    <s v="theater/plays"/>
    <x v="1"/>
    <x v="6"/>
  </r>
  <r>
    <n v="3705"/>
    <s v="Pennywinkle: A New Chicago Comedy"/>
    <s v="The play satirizes the Chicago improvisation scene exposing the rules of the craft and the eccentricities of its participants"/>
    <n v="2827"/>
    <x v="2425"/>
    <x v="0"/>
    <x v="0"/>
    <x v="0"/>
    <n v="1403546400"/>
    <n v="1401714114"/>
    <x v="3705"/>
    <d v="2014-06-23T18:00:00"/>
    <n v="21.207013888888469"/>
    <b v="0"/>
    <n v="35"/>
    <n v="103.46657233816768"/>
    <n v="83.571428571428569"/>
    <b v="1"/>
    <s v="theater/plays"/>
    <x v="1"/>
    <x v="6"/>
  </r>
  <r>
    <n v="3706"/>
    <s v="The Drama Factory presents : The Magic Flute"/>
    <s v="Our original dramatic adaption of this Mozart opera is staged to create visually stunning fun with live music."/>
    <n v="1500"/>
    <x v="2426"/>
    <x v="0"/>
    <x v="0"/>
    <x v="0"/>
    <n v="1410558949"/>
    <n v="1409262949"/>
    <x v="3706"/>
    <d v="2014-09-12T21:55:49"/>
    <n v="15"/>
    <b v="0"/>
    <n v="13"/>
    <n v="121.33333333333334"/>
    <n v="140"/>
    <b v="1"/>
    <s v="theater/plays"/>
    <x v="1"/>
    <x v="6"/>
  </r>
  <r>
    <n v="3707"/>
    <s v="A KC Fringe World Premiere: DESPERATE ACTS"/>
    <s v="Support this collection of new plays by Kansas City writers and the artists who are bringing it to life!"/>
    <n v="1000"/>
    <x v="586"/>
    <x v="0"/>
    <x v="0"/>
    <x v="0"/>
    <n v="1469165160"/>
    <n v="1467335378"/>
    <x v="3707"/>
    <d v="2016-07-22T05:26:00"/>
    <n v="21.178032407406135"/>
    <b v="0"/>
    <n v="23"/>
    <n v="186"/>
    <n v="80.869565217391298"/>
    <b v="1"/>
    <s v="theater/plays"/>
    <x v="1"/>
    <x v="6"/>
  </r>
  <r>
    <n v="3708"/>
    <s v="Much Ado About Nothing"/>
    <s v="Dear Stone Theater Company brings its inaugural production of Much Ado About Nothing to Logan Square, Chicago. Thanks for watching!"/>
    <n v="700"/>
    <x v="1740"/>
    <x v="0"/>
    <x v="0"/>
    <x v="0"/>
    <n v="1404444286"/>
    <n v="1403234686"/>
    <x v="3708"/>
    <d v="2014-07-04T03:24:46"/>
    <n v="14"/>
    <b v="0"/>
    <n v="39"/>
    <n v="300"/>
    <n v="53.846153846153847"/>
    <b v="1"/>
    <s v="theater/plays"/>
    <x v="1"/>
    <x v="6"/>
  </r>
  <r>
    <n v="3709"/>
    <s v="The Ruby Darlings Show"/>
    <s v="The filthily talented Ruby and Darling, take you on a raunch-tastic musical discovery of life with a vagina. #sayno"/>
    <n v="1000"/>
    <x v="2427"/>
    <x v="0"/>
    <x v="1"/>
    <x v="1"/>
    <n v="1403715546"/>
    <n v="1401123546"/>
    <x v="3709"/>
    <d v="2014-06-25T16:59:06"/>
    <n v="30"/>
    <b v="0"/>
    <n v="35"/>
    <n v="108.25"/>
    <n v="30.928571428571427"/>
    <b v="1"/>
    <s v="theater/plays"/>
    <x v="1"/>
    <x v="6"/>
  </r>
  <r>
    <n v="3710"/>
    <s v="&quot;Loving Alanis&quot; Rocky Mountain Regional Premier"/>
    <s v="A comedy about, life, death, men, women, and the power of a good Kegel."/>
    <n v="1300"/>
    <x v="2428"/>
    <x v="0"/>
    <x v="0"/>
    <x v="0"/>
    <n v="1428068988"/>
    <n v="1425908988"/>
    <x v="3710"/>
    <d v="2015-04-03T13:49:48"/>
    <n v="25"/>
    <b v="0"/>
    <n v="27"/>
    <n v="141.15384615384616"/>
    <n v="67.962962962962962"/>
    <b v="1"/>
    <s v="theater/plays"/>
    <x v="1"/>
    <x v="6"/>
  </r>
  <r>
    <n v="3711"/>
    <s v="The Youth Shakespeare Project 2014"/>
    <s v="Two teachers and twenty kids bring one of Shakespeare's plays to life!"/>
    <n v="500"/>
    <x v="365"/>
    <x v="0"/>
    <x v="0"/>
    <x v="0"/>
    <n v="1402848000"/>
    <n v="1400606573"/>
    <x v="3711"/>
    <d v="2014-06-15T16:00:00"/>
    <n v="25.942442129628034"/>
    <b v="0"/>
    <n v="21"/>
    <n v="113.99999999999999"/>
    <n v="27.142857142857142"/>
    <b v="1"/>
    <s v="theater/plays"/>
    <x v="1"/>
    <x v="6"/>
  </r>
  <r>
    <n v="3712"/>
    <s v="IT'S JUST MY LIFE"/>
    <s v="Married, Single, Divorced, Straight, Gay, Transgendered, Birth Mother, Adoptive Mother.... Everyone has a story.  These are ours."/>
    <n v="7500"/>
    <x v="2429"/>
    <x v="0"/>
    <x v="0"/>
    <x v="0"/>
    <n v="1433055540"/>
    <n v="1431230867"/>
    <x v="3712"/>
    <d v="2015-05-31T06:59:00"/>
    <n v="21.118900462963211"/>
    <b v="0"/>
    <n v="104"/>
    <n v="153.73333333333335"/>
    <n v="110.86538461538461"/>
    <b v="1"/>
    <s v="theater/plays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x v="1944"/>
    <x v="0"/>
    <x v="0"/>
    <x v="0"/>
    <n v="1465062166"/>
    <n v="1463334166"/>
    <x v="3713"/>
    <d v="2016-06-04T17:42:46"/>
    <n v="20"/>
    <b v="0"/>
    <n v="19"/>
    <n v="101.49999999999999"/>
    <n v="106.84210526315789"/>
    <b v="1"/>
    <s v="theater/plays"/>
    <x v="1"/>
    <x v="6"/>
  </r>
  <r>
    <n v="3714"/>
    <s v="Expedition (to NYC)"/>
    <s v="This summer, help some of the top high school theater students from across the country come to NYC to create a world premiere play."/>
    <n v="10000"/>
    <x v="990"/>
    <x v="0"/>
    <x v="0"/>
    <x v="0"/>
    <n v="1432612740"/>
    <n v="1429881667"/>
    <x v="3714"/>
    <d v="2015-05-26T03:59:00"/>
    <n v="31.609641203700448"/>
    <b v="0"/>
    <n v="97"/>
    <n v="102.35000000000001"/>
    <n v="105.51546391752578"/>
    <b v="1"/>
    <s v="theater/plays"/>
    <x v="1"/>
    <x v="6"/>
  </r>
  <r>
    <n v="3715"/>
    <s v="The Inspectors Call"/>
    <s v="Vibrant contemporary political theatre, exploring the professional and human impact of the growing corporate culture in education."/>
    <n v="3500"/>
    <x v="2430"/>
    <x v="0"/>
    <x v="1"/>
    <x v="1"/>
    <n v="1427806320"/>
    <n v="1422834819"/>
    <x v="3715"/>
    <d v="2015-03-31T12:52:00"/>
    <n v="57.540520833339542"/>
    <b v="0"/>
    <n v="27"/>
    <n v="102.57142857142858"/>
    <n v="132.96296296296296"/>
    <b v="1"/>
    <s v="theater/plays"/>
    <x v="1"/>
    <x v="6"/>
  </r>
  <r>
    <n v="3716"/>
    <s v="Sylvia (a benefit show)"/>
    <s v="I am raising money to pay for the rights to produce Sylvia by A.R. Gurney. The show will be a fundraiser for Wayside Waifs."/>
    <n v="800"/>
    <x v="2431"/>
    <x v="0"/>
    <x v="0"/>
    <x v="0"/>
    <n v="1453411109"/>
    <n v="1450819109"/>
    <x v="3716"/>
    <d v="2016-01-21T21:18:29"/>
    <n v="30"/>
    <b v="0"/>
    <n v="24"/>
    <n v="155.75"/>
    <n v="51.916666666666664"/>
    <b v="1"/>
    <s v="theater/plays"/>
    <x v="1"/>
    <x v="6"/>
  </r>
  <r>
    <n v="3717"/>
    <s v="Told Look Younger at Jermyn Street Theatre"/>
    <s v="A heart-warming comedy by award-winning writer about Love, Sex, Friendship of three old gay men in their 60s'!"/>
    <n v="4000"/>
    <x v="2432"/>
    <x v="0"/>
    <x v="1"/>
    <x v="1"/>
    <n v="1431204449"/>
    <n v="1428526049"/>
    <x v="3717"/>
    <d v="2015-05-09T20:47:29"/>
    <n v="31"/>
    <b v="0"/>
    <n v="13"/>
    <n v="100.75"/>
    <n v="310"/>
    <b v="1"/>
    <s v="theater/plays"/>
    <x v="1"/>
    <x v="6"/>
  </r>
  <r>
    <n v="3718"/>
    <s v="PUNK ROCK"/>
    <s v="William Carlisle has the world at his feet but its weight on his shoulders. He is intelligent, articulate and fucked."/>
    <n v="500"/>
    <x v="1890"/>
    <x v="0"/>
    <x v="1"/>
    <x v="1"/>
    <n v="1425057075"/>
    <n v="1422465075"/>
    <x v="3718"/>
    <d v="2015-02-27T17:11:15"/>
    <n v="30"/>
    <b v="0"/>
    <n v="46"/>
    <n v="239.4"/>
    <n v="26.021739130434781"/>
    <b v="1"/>
    <s v="theater/plays"/>
    <x v="1"/>
    <x v="6"/>
  </r>
  <r>
    <n v="3719"/>
    <s v="Corium"/>
    <s v="A new piece of physical theatre about love, regret and longing."/>
    <n v="200"/>
    <x v="2433"/>
    <x v="0"/>
    <x v="1"/>
    <x v="1"/>
    <n v="1434994266"/>
    <n v="1432402266"/>
    <x v="3719"/>
    <d v="2015-06-22T17:31:06"/>
    <n v="30"/>
    <b v="0"/>
    <n v="4"/>
    <n v="210"/>
    <n v="105"/>
    <b v="1"/>
    <s v="theater/plays"/>
    <x v="1"/>
    <x v="6"/>
  </r>
  <r>
    <n v="3720"/>
    <s v="Lakotas and the American Theatre"/>
    <s v="Breaking the American Indian stereotype in the American Theatre."/>
    <n v="3300"/>
    <x v="2434"/>
    <x v="0"/>
    <x v="0"/>
    <x v="0"/>
    <n v="1435881006"/>
    <n v="1433980206"/>
    <x v="3720"/>
    <d v="2015-07-02T23:50:06"/>
    <n v="22"/>
    <b v="0"/>
    <n v="40"/>
    <n v="104.51515151515152"/>
    <n v="86.224999999999994"/>
    <b v="1"/>
    <s v="theater/plays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x v="2435"/>
    <x v="0"/>
    <x v="0"/>
    <x v="0"/>
    <n v="1415230084"/>
    <n v="1413412084"/>
    <x v="3721"/>
    <d v="2014-11-05T23:28:04"/>
    <n v="21.041666666664241"/>
    <b v="0"/>
    <n v="44"/>
    <n v="100.8"/>
    <n v="114.54545454545455"/>
    <b v="1"/>
    <s v="theater/plays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x v="2436"/>
    <x v="0"/>
    <x v="5"/>
    <x v="5"/>
    <n v="1455231540"/>
    <n v="1452614847"/>
    <x v="3722"/>
    <d v="2016-02-11T22:59:00"/>
    <n v="30.285798611112114"/>
    <b v="0"/>
    <n v="35"/>
    <n v="111.20000000000002"/>
    <n v="47.657142857142858"/>
    <b v="1"/>
    <s v="theater/plays"/>
    <x v="1"/>
    <x v="6"/>
  </r>
  <r>
    <n v="3723"/>
    <s v="Beauty and the Beast"/>
    <s v="Saltmine Theatre Company present Beauty and the Beast:"/>
    <n v="4500"/>
    <x v="2437"/>
    <x v="0"/>
    <x v="1"/>
    <x v="1"/>
    <n v="1417374262"/>
    <n v="1414778662"/>
    <x v="3723"/>
    <d v="2014-11-30T19:04:22"/>
    <n v="30.041666666664241"/>
    <b v="0"/>
    <n v="63"/>
    <n v="102.04444444444445"/>
    <n v="72.888888888888886"/>
    <b v="1"/>
    <s v="theater/plays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x v="2438"/>
    <x v="0"/>
    <x v="1"/>
    <x v="1"/>
    <n v="1462402800"/>
    <n v="1459856860"/>
    <x v="3724"/>
    <d v="2016-05-04T23:00:00"/>
    <n v="29.466898148137261"/>
    <b v="0"/>
    <n v="89"/>
    <n v="102.54767441860466"/>
    <n v="49.545505617977533"/>
    <b v="1"/>
    <s v="theater/plays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x v="1363"/>
    <x v="0"/>
    <x v="1"/>
    <x v="1"/>
    <n v="1455831000"/>
    <n v="1454366467"/>
    <x v="3725"/>
    <d v="2016-02-18T21:30:00"/>
    <n v="16.950613425920892"/>
    <b v="0"/>
    <n v="15"/>
    <n v="127"/>
    <n v="25.4"/>
    <b v="1"/>
    <s v="theater/plays"/>
    <x v="1"/>
    <x v="6"/>
  </r>
  <r>
    <n v="3726"/>
    <s v="Howard's End 3.0"/>
    <s v="A week of rehearsal culminating in a staged reading of our three-actor adaptation of &quot;Howards End,&quot; for potential producers."/>
    <n v="850"/>
    <x v="2439"/>
    <x v="0"/>
    <x v="0"/>
    <x v="0"/>
    <n v="1461963600"/>
    <n v="1459567371"/>
    <x v="3726"/>
    <d v="2016-04-29T21:00:00"/>
    <n v="27.734131944438559"/>
    <b v="0"/>
    <n v="46"/>
    <n v="338.70588235294122"/>
    <n v="62.586956521739133"/>
    <b v="1"/>
    <s v="theater/plays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x v="1132"/>
    <x v="0"/>
    <x v="0"/>
    <x v="0"/>
    <n v="1476939300"/>
    <n v="1474273294"/>
    <x v="3727"/>
    <d v="2016-10-20T04:55:00"/>
    <n v="30.856550925920601"/>
    <b v="0"/>
    <n v="33"/>
    <n v="100.75"/>
    <n v="61.060606060606062"/>
    <b v="1"/>
    <s v="theater/plays"/>
    <x v="1"/>
    <x v="6"/>
  </r>
  <r>
    <n v="3728"/>
    <s v="Bare Bones Shakespeare 2015-16 Season"/>
    <s v="Bare Bones Shakespeare's first season will start with a DFW school touring show: Romeo and Juliet."/>
    <n v="20000"/>
    <x v="2440"/>
    <x v="2"/>
    <x v="0"/>
    <x v="0"/>
    <n v="1439957176"/>
    <n v="1437365176"/>
    <x v="3728"/>
    <d v="2015-08-19T04:06:16"/>
    <n v="30"/>
    <b v="0"/>
    <n v="31"/>
    <n v="9.31"/>
    <n v="60.064516129032256"/>
    <b v="0"/>
    <s v="theater/plays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x v="2441"/>
    <x v="2"/>
    <x v="0"/>
    <x v="0"/>
    <n v="1427082912"/>
    <n v="1423198512"/>
    <x v="3729"/>
    <d v="2015-03-23T03:55:12"/>
    <n v="44.958333333328483"/>
    <b v="0"/>
    <n v="5"/>
    <n v="7.24"/>
    <n v="72.400000000000006"/>
    <b v="0"/>
    <s v="theater/plays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x v="173"/>
    <x v="2"/>
    <x v="0"/>
    <x v="0"/>
    <n v="1439828159"/>
    <n v="1437236159"/>
    <x v="3730"/>
    <d v="2015-08-17T16:15:59"/>
    <n v="30"/>
    <b v="0"/>
    <n v="1"/>
    <n v="10"/>
    <n v="100"/>
    <b v="0"/>
    <s v="theater/plays"/>
    <x v="1"/>
    <x v="6"/>
  </r>
  <r>
    <n v="3731"/>
    <s v="The Rabbit on the Moon"/>
    <s v="A long distance wrong number leads to love, but with Emily flying in to finally meet, Nick somehow forgot to mention he's blind."/>
    <n v="5500"/>
    <x v="972"/>
    <x v="2"/>
    <x v="0"/>
    <x v="0"/>
    <n v="1420860180"/>
    <n v="1418234646"/>
    <x v="3731"/>
    <d v="2015-01-10T03:23:00"/>
    <n v="30.388125000004948"/>
    <b v="0"/>
    <n v="12"/>
    <n v="11.272727272727273"/>
    <n v="51.666666666666664"/>
    <b v="0"/>
    <s v="theater/plays"/>
    <x v="1"/>
    <x v="6"/>
  </r>
  <r>
    <n v="3732"/>
    <s v="Elektra Bekent - Afstudeervoorstelling"/>
    <s v="Mijn solo voorstelling gaat over Elektra (Sophokles) en hoe zij als jongere alles beleeft en meemaakt!"/>
    <n v="850"/>
    <x v="449"/>
    <x v="2"/>
    <x v="9"/>
    <x v="3"/>
    <n v="1422100800"/>
    <n v="1416932133"/>
    <x v="3732"/>
    <d v="2015-01-24T12:00:00"/>
    <n v="59.822534722217824"/>
    <b v="0"/>
    <n v="4"/>
    <n v="15.411764705882353"/>
    <n v="32.75"/>
    <b v="0"/>
    <s v="theater/plays"/>
    <x v="1"/>
    <x v="6"/>
  </r>
  <r>
    <n v="3733"/>
    <s v="laughter in the hood"/>
    <s v="want to donate tickets to residents who live in the community that cant afford the 35.00 price of ticket"/>
    <n v="1500"/>
    <x v="117"/>
    <x v="2"/>
    <x v="0"/>
    <x v="0"/>
    <n v="1429396200"/>
    <n v="1428539708"/>
    <x v="3733"/>
    <d v="2015-04-18T22:30:00"/>
    <n v="9.9131018518528435"/>
    <b v="0"/>
    <n v="0"/>
    <n v="0"/>
    <e v="#DIV/0!"/>
    <b v="0"/>
    <s v="theater/plays"/>
    <x v="1"/>
    <x v="6"/>
  </r>
  <r>
    <n v="3734"/>
    <s v="Shakespeare in Sarajevo"/>
    <s v="Shakespeare's plays have an important message for the world. Bosnia needs to hear. Bring Shakespeare to Sarajevo! Fund performances!"/>
    <n v="1500"/>
    <x v="2442"/>
    <x v="2"/>
    <x v="0"/>
    <x v="0"/>
    <n v="1432589896"/>
    <n v="1427405896"/>
    <x v="3734"/>
    <d v="2015-05-25T21:38:16"/>
    <n v="60"/>
    <b v="0"/>
    <n v="7"/>
    <n v="28.466666666666669"/>
    <n v="61"/>
    <b v="0"/>
    <s v="theater/plays"/>
    <x v="1"/>
    <x v="6"/>
  </r>
  <r>
    <n v="3735"/>
    <s v="Women Beware Women"/>
    <s v="Young Actor's taking on a Jacobean tragedy. Family, betrayal, love, lust, sex and death."/>
    <n v="150"/>
    <x v="170"/>
    <x v="2"/>
    <x v="1"/>
    <x v="1"/>
    <n v="1432831089"/>
    <n v="1430239089"/>
    <x v="3735"/>
    <d v="2015-05-28T16:38:09"/>
    <n v="30"/>
    <b v="0"/>
    <n v="2"/>
    <n v="13.333333333333334"/>
    <n v="10"/>
    <b v="0"/>
    <s v="theater/plays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x v="115"/>
    <x v="2"/>
    <x v="1"/>
    <x v="1"/>
    <n v="1427133600"/>
    <n v="1423847093"/>
    <x v="3736"/>
    <d v="2015-03-23T18:00:00"/>
    <n v="38.038275462968159"/>
    <b v="0"/>
    <n v="1"/>
    <n v="0.66666666666666674"/>
    <n v="10"/>
    <b v="0"/>
    <s v="theater/plays"/>
    <x v="1"/>
    <x v="6"/>
  </r>
  <r>
    <n v="3737"/>
    <s v="Measure For Measure"/>
    <s v="The ASU Theatre and Shakespeare Club presents Measure For Measure directed by Jordyn Ochser."/>
    <n v="700"/>
    <x v="403"/>
    <x v="2"/>
    <x v="0"/>
    <x v="0"/>
    <n v="1447311540"/>
    <n v="1445358903"/>
    <x v="3737"/>
    <d v="2015-11-12T06:59:00"/>
    <n v="22.599965277782758"/>
    <b v="0"/>
    <n v="4"/>
    <n v="21.428571428571427"/>
    <n v="37.5"/>
    <b v="0"/>
    <s v="theater/plays"/>
    <x v="1"/>
    <x v="6"/>
  </r>
  <r>
    <n v="3738"/>
    <s v="'GULF' - a new play by PIVOT THEATRE"/>
    <s v="A filmic, fast-paced exploration of trust, making its debut at Camden People's Theatre this July."/>
    <n v="1500"/>
    <x v="795"/>
    <x v="2"/>
    <x v="1"/>
    <x v="1"/>
    <n v="1405461600"/>
    <n v="1403562705"/>
    <x v="3738"/>
    <d v="2014-07-15T22:00:00"/>
    <n v="21.97795138888614"/>
    <b v="0"/>
    <n v="6"/>
    <n v="18"/>
    <n v="45"/>
    <b v="0"/>
    <s v="theater/plays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x v="1007"/>
    <x v="2"/>
    <x v="1"/>
    <x v="1"/>
    <n v="1468752468"/>
    <n v="1467024468"/>
    <x v="3739"/>
    <d v="2016-07-17T10:47:48"/>
    <n v="20"/>
    <b v="0"/>
    <n v="8"/>
    <n v="20.125"/>
    <n v="100.625"/>
    <b v="0"/>
    <s v="theater/plays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x v="1812"/>
    <x v="2"/>
    <x v="0"/>
    <x v="0"/>
    <n v="1407808438"/>
    <n v="1405217355"/>
    <x v="3740"/>
    <d v="2014-08-12T01:53:58"/>
    <n v="29.98938657407416"/>
    <b v="0"/>
    <n v="14"/>
    <n v="17.899999999999999"/>
    <n v="25.571428571428573"/>
    <b v="0"/>
    <s v="theater/plays"/>
    <x v="1"/>
    <x v="6"/>
  </r>
  <r>
    <n v="3741"/>
    <s v="Open House Theater"/>
    <s v="A small community with a love for theater would like to continue. Help the children of this community continue."/>
    <n v="20000"/>
    <x v="117"/>
    <x v="2"/>
    <x v="0"/>
    <x v="0"/>
    <n v="1450389950"/>
    <n v="1447797950"/>
    <x v="3741"/>
    <d v="2015-12-17T22:05:50"/>
    <n v="30"/>
    <b v="0"/>
    <n v="0"/>
    <n v="0"/>
    <e v="#DIV/0!"/>
    <b v="0"/>
    <s v="theater/plays"/>
    <x v="1"/>
    <x v="6"/>
  </r>
  <r>
    <n v="3742"/>
    <s v="The Jennings Family Reunion"/>
    <s v="In the midst of dealing with sending their son off to the army, Mitch and Melanie Jennings plan a family reunion to ease their sorrow."/>
    <n v="5000"/>
    <x v="173"/>
    <x v="2"/>
    <x v="0"/>
    <x v="0"/>
    <n v="1409980144"/>
    <n v="1407388144"/>
    <x v="3742"/>
    <d v="2014-09-06T05:09:04"/>
    <n v="30"/>
    <b v="0"/>
    <n v="4"/>
    <n v="2"/>
    <n v="25"/>
    <b v="0"/>
    <s v="theater/plays"/>
    <x v="1"/>
    <x v="6"/>
  </r>
  <r>
    <n v="3743"/>
    <s v="Down the Mississippi"/>
    <s v="I'm taking the Adventures of Huckleberry Finn puppet show down the Mississippi River!"/>
    <n v="2200"/>
    <x v="117"/>
    <x v="2"/>
    <x v="0"/>
    <x v="0"/>
    <n v="1404406964"/>
    <n v="1401814964"/>
    <x v="3743"/>
    <d v="2014-07-03T17:02:44"/>
    <n v="30"/>
    <b v="0"/>
    <n v="0"/>
    <n v="0"/>
    <e v="#DIV/0!"/>
    <b v="0"/>
    <s v="theater/plays"/>
    <x v="1"/>
    <x v="6"/>
  </r>
  <r>
    <n v="3744"/>
    <s v="The Game's Afoot - Spotlight"/>
    <s v="This summer, The Spotlight Players are celebrating Christmas in July with a presentation of Ken Ludwig's side splitting comedy."/>
    <n v="1200"/>
    <x v="117"/>
    <x v="2"/>
    <x v="0"/>
    <x v="0"/>
    <n v="1404532740"/>
    <n v="1401823952"/>
    <x v="3744"/>
    <d v="2014-07-05T03:59:00"/>
    <n v="31.351712962961756"/>
    <b v="0"/>
    <n v="0"/>
    <n v="0"/>
    <e v="#DIV/0!"/>
    <b v="0"/>
    <s v="theater/plays"/>
    <x v="1"/>
    <x v="6"/>
  </r>
  <r>
    <n v="3745"/>
    <s v="Tyke Theatre Web Show"/>
    <s v="Tyke wants to expand her puppet theater show to weekly online web shows and is looking for backers."/>
    <n v="100"/>
    <x v="115"/>
    <x v="2"/>
    <x v="0"/>
    <x v="0"/>
    <n v="1407689102"/>
    <n v="1405097102"/>
    <x v="3745"/>
    <d v="2014-08-10T16:45:02"/>
    <n v="30"/>
    <b v="0"/>
    <n v="1"/>
    <n v="10"/>
    <n v="10"/>
    <b v="0"/>
    <s v="theater/plays"/>
    <x v="1"/>
    <x v="6"/>
  </r>
  <r>
    <n v="3746"/>
    <s v="Stage Play Production - &quot;I Love You to Death&quot;"/>
    <s v="Generational curses CAN be broken...right?"/>
    <n v="8500"/>
    <x v="1672"/>
    <x v="2"/>
    <x v="0"/>
    <x v="0"/>
    <n v="1475918439"/>
    <n v="1473326439"/>
    <x v="3746"/>
    <d v="2016-10-08T09:20:39"/>
    <n v="30"/>
    <b v="0"/>
    <n v="1"/>
    <n v="2.3764705882352941"/>
    <n v="202"/>
    <b v="0"/>
    <s v="theater/plays"/>
    <x v="1"/>
    <x v="6"/>
  </r>
  <r>
    <n v="3747"/>
    <s v="Counting Stars"/>
    <s v="The world premiere of an astonishing new play by acclaimed writer Atiha Sen Gupta."/>
    <n v="2500"/>
    <x v="379"/>
    <x v="2"/>
    <x v="1"/>
    <x v="1"/>
    <n v="1436137140"/>
    <n v="1433833896"/>
    <x v="3747"/>
    <d v="2015-07-05T22:59:00"/>
    <n v="26.657916666670644"/>
    <b v="0"/>
    <n v="1"/>
    <n v="1"/>
    <n v="25"/>
    <b v="0"/>
    <s v="theater/plays"/>
    <x v="1"/>
    <x v="6"/>
  </r>
  <r>
    <n v="3748"/>
    <s v="CAUCUS! THE MUSICAL"/>
    <s v="An irreverent look at the Iowa Caucuses and the oversized role this undersized state plays in the presidential election process."/>
    <n v="5000"/>
    <x v="2443"/>
    <x v="0"/>
    <x v="0"/>
    <x v="0"/>
    <n v="1455602340"/>
    <n v="1453827436"/>
    <x v="3748"/>
    <d v="2016-02-16T05:59:00"/>
    <n v="20.542870370365563"/>
    <b v="0"/>
    <n v="52"/>
    <n v="103.52"/>
    <n v="99.538461538461533"/>
    <b v="1"/>
    <s v="theater/musical"/>
    <x v="1"/>
    <x v="40"/>
  </r>
  <r>
    <n v="3749"/>
    <s v="Dante's Capstone Project: Who am I?"/>
    <s v="A night of music, fellowship, and a reflection of my experiences over the past 4 years at Ball State University."/>
    <n v="500"/>
    <x v="2"/>
    <x v="0"/>
    <x v="0"/>
    <x v="0"/>
    <n v="1461902340"/>
    <n v="1459220588"/>
    <x v="3749"/>
    <d v="2016-04-29T03:59:00"/>
    <n v="31.038796296299552"/>
    <b v="0"/>
    <n v="7"/>
    <n v="105"/>
    <n v="75"/>
    <b v="1"/>
    <s v="theater/musical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x v="2444"/>
    <x v="0"/>
    <x v="0"/>
    <x v="0"/>
    <n v="1423555140"/>
    <n v="1421105608"/>
    <x v="3750"/>
    <d v="2015-02-10T07:59:00"/>
    <n v="28.35106481481489"/>
    <b v="0"/>
    <n v="28"/>
    <n v="100.44999999999999"/>
    <n v="215.25"/>
    <b v="1"/>
    <s v="theater/musical"/>
    <x v="1"/>
    <x v="40"/>
  </r>
  <r>
    <n v="3751"/>
    <s v="GGC Productions 2016"/>
    <s v="I will be performing in TWO productions to kick off the 2016 season. NEED HELP TO FUND THESE GREAT SHOWS!"/>
    <n v="1000"/>
    <x v="2445"/>
    <x v="0"/>
    <x v="0"/>
    <x v="0"/>
    <n v="1459641073"/>
    <n v="1454460673"/>
    <x v="3751"/>
    <d v="2016-04-02T23:51:13"/>
    <n v="59.958333333328483"/>
    <b v="0"/>
    <n v="11"/>
    <n v="132.6"/>
    <n v="120.54545454545455"/>
    <b v="1"/>
    <s v="theater/musical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x v="1941"/>
    <x v="0"/>
    <x v="1"/>
    <x v="1"/>
    <n v="1476651600"/>
    <n v="1473189335"/>
    <x v="3752"/>
    <d v="2016-10-16T21:00:00"/>
    <n v="40.072511574078817"/>
    <b v="0"/>
    <n v="15"/>
    <n v="112.99999999999999"/>
    <n v="37.666666666666664"/>
    <b v="1"/>
    <s v="theater/musical"/>
    <x v="1"/>
    <x v="40"/>
  </r>
  <r>
    <n v="3753"/>
    <s v="Wagner in English"/>
    <s v="An English-language production of the opera TannhÃ¤user. Some of the greatest songs ever composed, now with lyrics we can understand."/>
    <n v="5000"/>
    <x v="2446"/>
    <x v="0"/>
    <x v="0"/>
    <x v="0"/>
    <n v="1433289600"/>
    <n v="1430768800"/>
    <x v="3753"/>
    <d v="2015-06-03T00:00:00"/>
    <n v="29.175925925927004"/>
    <b v="0"/>
    <n v="30"/>
    <n v="103.34"/>
    <n v="172.23333333333332"/>
    <b v="1"/>
    <s v="theater/musical"/>
    <x v="1"/>
    <x v="40"/>
  </r>
  <r>
    <n v="3754"/>
    <s v="Little Shop of Horrors"/>
    <s v="CitÃ© des Arts needs your help in funding their fall production of the hit musical comedy &quot;Little Shop of Horrors.&quot;"/>
    <n v="2500"/>
    <x v="142"/>
    <x v="0"/>
    <x v="0"/>
    <x v="0"/>
    <n v="1406350740"/>
    <n v="1403125737"/>
    <x v="3754"/>
    <d v="2014-07-26T04:59:00"/>
    <n v="37.326423611113569"/>
    <b v="0"/>
    <n v="27"/>
    <n v="120"/>
    <n v="111.11111111111111"/>
    <b v="1"/>
    <s v="theater/musical"/>
    <x v="1"/>
    <x v="40"/>
  </r>
  <r>
    <n v="3755"/>
    <s v="Retro Rhapsody"/>
    <s v="We have formed an innovative company that aims to create musical comedic performances suitable for a range of venues."/>
    <n v="550"/>
    <x v="2447"/>
    <x v="0"/>
    <x v="1"/>
    <x v="1"/>
    <n v="1460753307"/>
    <n v="1458161307"/>
    <x v="3755"/>
    <d v="2016-04-15T20:48:27"/>
    <n v="30"/>
    <b v="0"/>
    <n v="28"/>
    <n v="129.63636363636363"/>
    <n v="25.464285714285715"/>
    <b v="1"/>
    <s v="theater/musical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x v="2448"/>
    <x v="0"/>
    <x v="0"/>
    <x v="0"/>
    <n v="1402515198"/>
    <n v="1399923198"/>
    <x v="3756"/>
    <d v="2014-06-11T19:33:18"/>
    <n v="30"/>
    <b v="0"/>
    <n v="17"/>
    <n v="101.11111111111111"/>
    <n v="267.64705882352939"/>
    <b v="1"/>
    <s v="theater/musical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x v="2449"/>
    <x v="0"/>
    <x v="0"/>
    <x v="0"/>
    <n v="1417465515"/>
    <n v="1415737515"/>
    <x v="3757"/>
    <d v="2014-12-01T20:25:15"/>
    <n v="20"/>
    <b v="0"/>
    <n v="50"/>
    <n v="108.51428571428572"/>
    <n v="75.959999999999994"/>
    <b v="1"/>
    <s v="theater/musical"/>
    <x v="1"/>
    <x v="40"/>
  </r>
  <r>
    <n v="3758"/>
    <s v="Luigi's Ladies"/>
    <s v="LUIGI'S LADIES: an original one-woman musical comedy"/>
    <n v="1500"/>
    <x v="317"/>
    <x v="0"/>
    <x v="0"/>
    <x v="0"/>
    <n v="1400475600"/>
    <n v="1397819938"/>
    <x v="3758"/>
    <d v="2014-05-19T05:00:00"/>
    <n v="30.736828703709762"/>
    <b v="0"/>
    <n v="26"/>
    <n v="102.33333333333334"/>
    <n v="59.03846153846154"/>
    <b v="1"/>
    <s v="theater/musical"/>
    <x v="1"/>
    <x v="40"/>
  </r>
  <r>
    <n v="3759"/>
    <s v="Pared Down Productions"/>
    <s v="A production company specializing in small-scale musicals"/>
    <n v="4000"/>
    <x v="2450"/>
    <x v="0"/>
    <x v="0"/>
    <x v="0"/>
    <n v="1440556553"/>
    <n v="1435372553"/>
    <x v="3759"/>
    <d v="2015-08-26T02:35:53"/>
    <n v="60"/>
    <b v="0"/>
    <n v="88"/>
    <n v="110.24425000000002"/>
    <n v="50.111022727272733"/>
    <b v="1"/>
    <s v="theater/musical"/>
    <x v="1"/>
    <x v="40"/>
  </r>
  <r>
    <n v="3760"/>
    <s v="Song of the Sea"/>
    <s v="Two Shows: SIRENS and The Girl From Bare Cove. A community of artists determined to give voice to survivors of sexual violence."/>
    <n v="5000"/>
    <x v="2451"/>
    <x v="0"/>
    <x v="0"/>
    <x v="0"/>
    <n v="1399293386"/>
    <n v="1397133386"/>
    <x v="3760"/>
    <d v="2014-05-05T12:36:26"/>
    <n v="25"/>
    <b v="0"/>
    <n v="91"/>
    <n v="101.0154"/>
    <n v="55.502967032967035"/>
    <b v="1"/>
    <s v="theater/musical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x v="83"/>
    <x v="0"/>
    <x v="1"/>
    <x v="1"/>
    <n v="1439247600"/>
    <n v="1434625937"/>
    <x v="3761"/>
    <d v="2015-08-10T23:00:00"/>
    <n v="53.491469907399733"/>
    <b v="0"/>
    <n v="3"/>
    <n v="100"/>
    <n v="166.66666666666666"/>
    <b v="1"/>
    <s v="theater/musical"/>
    <x v="1"/>
    <x v="40"/>
  </r>
  <r>
    <n v="3762"/>
    <s v="iolite the musical"/>
    <s v="We are trying to raise money to perform a musical we have written, called &quot;Iolite&quot;, at the Edinburgh Fringe in 2015."/>
    <n v="1250"/>
    <x v="2452"/>
    <x v="0"/>
    <x v="1"/>
    <x v="1"/>
    <n v="1438543889"/>
    <n v="1436383889"/>
    <x v="3762"/>
    <d v="2015-08-02T19:31:29"/>
    <n v="25"/>
    <b v="0"/>
    <n v="28"/>
    <n v="106.24"/>
    <n v="47.428571428571431"/>
    <b v="1"/>
    <s v="theater/musical"/>
    <x v="1"/>
    <x v="40"/>
  </r>
  <r>
    <n v="3763"/>
    <s v="[title of show] â€” The Chicago Storefront Premiere"/>
    <s v="A musical about two guys writing a musical about...two guys writing a musical."/>
    <n v="5000"/>
    <x v="97"/>
    <x v="0"/>
    <x v="0"/>
    <x v="0"/>
    <n v="1427907626"/>
    <n v="1425319226"/>
    <x v="3763"/>
    <d v="2015-04-01T17:00:26"/>
    <n v="29.958333333335759"/>
    <b v="0"/>
    <n v="77"/>
    <n v="100"/>
    <n v="64.935064935064929"/>
    <b v="1"/>
    <s v="theater/musical"/>
    <x v="1"/>
    <x v="40"/>
  </r>
  <r>
    <n v="3764"/>
    <s v="Agape Performing Arts Company, a Ministry of OLG"/>
    <s v="Talented, hard-working performers for Into the Woods JR need your help in renting microphones for our show!"/>
    <n v="1500"/>
    <x v="646"/>
    <x v="0"/>
    <x v="0"/>
    <x v="0"/>
    <n v="1464482160"/>
    <n v="1462824832"/>
    <x v="3764"/>
    <d v="2016-05-29T00:36:00"/>
    <n v="19.182037037026021"/>
    <b v="0"/>
    <n v="27"/>
    <n v="100"/>
    <n v="55.555555555555557"/>
    <b v="1"/>
    <s v="theater/musical"/>
    <x v="1"/>
    <x v="40"/>
  </r>
  <r>
    <n v="3765"/>
    <s v="Before and After"/>
    <s v="An new musical from Laura Grill &amp; Misha Chowdhury about relationships, Relationships, and the moments that change everything."/>
    <n v="7000"/>
    <x v="2453"/>
    <x v="0"/>
    <x v="0"/>
    <x v="0"/>
    <n v="1406745482"/>
    <n v="1404153482"/>
    <x v="3765"/>
    <d v="2014-07-30T18:38:02"/>
    <n v="30"/>
    <b v="0"/>
    <n v="107"/>
    <n v="113.45714285714286"/>
    <n v="74.224299065420567"/>
    <b v="1"/>
    <s v="theater/musical"/>
    <x v="1"/>
    <x v="40"/>
  </r>
  <r>
    <n v="3766"/>
    <s v="Held Momentarily The Musical Takes FringeNYC"/>
    <s v="Trapped on a stalled New York subway, seven strangers realize it's not just the train that's stuck."/>
    <n v="10000"/>
    <x v="2454"/>
    <x v="0"/>
    <x v="0"/>
    <x v="0"/>
    <n v="1404360045"/>
    <n v="1401336045"/>
    <x v="3766"/>
    <d v="2014-07-03T04:00:45"/>
    <n v="35"/>
    <b v="0"/>
    <n v="96"/>
    <n v="102.65010000000001"/>
    <n v="106.9271875"/>
    <b v="1"/>
    <s v="theater/musical"/>
    <x v="1"/>
    <x v="40"/>
  </r>
  <r>
    <n v="3767"/>
    <s v="Accidental Artists Lab"/>
    <s v="A ragtag crew collaborating on a live performance for the first time, with music as their medium and NYC as their inspiration."/>
    <n v="2000"/>
    <x v="2455"/>
    <x v="0"/>
    <x v="0"/>
    <x v="0"/>
    <n v="1425185940"/>
    <n v="1423960097"/>
    <x v="3767"/>
    <d v="2015-03-01T04:59:00"/>
    <n v="14.18799768518511"/>
    <b v="0"/>
    <n v="56"/>
    <n v="116.75"/>
    <n v="41.696428571428569"/>
    <b v="1"/>
    <s v="theater/musical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x v="2456"/>
    <x v="0"/>
    <x v="0"/>
    <x v="0"/>
    <n v="1402594090"/>
    <n v="1400002090"/>
    <x v="3768"/>
    <d v="2014-06-12T17:28:10"/>
    <n v="30"/>
    <b v="0"/>
    <n v="58"/>
    <n v="107.65274999999998"/>
    <n v="74.243275862068955"/>
    <b v="1"/>
    <s v="theater/musical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x v="1742"/>
    <x v="0"/>
    <x v="0"/>
    <x v="0"/>
    <n v="1460730079"/>
    <n v="1458138079"/>
    <x v="3769"/>
    <d v="2016-04-15T14:21:19"/>
    <n v="30"/>
    <b v="0"/>
    <n v="15"/>
    <n v="100"/>
    <n v="73.333333333333329"/>
    <b v="1"/>
    <s v="theater/musical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x v="41"/>
    <x v="0"/>
    <x v="1"/>
    <x v="1"/>
    <n v="1434234010"/>
    <n v="1431642010"/>
    <x v="3770"/>
    <d v="2015-06-13T22:20:10"/>
    <n v="30"/>
    <b v="0"/>
    <n v="20"/>
    <n v="100"/>
    <n v="100"/>
    <b v="1"/>
    <s v="theater/musical"/>
    <x v="1"/>
    <x v="40"/>
  </r>
  <r>
    <n v="3771"/>
    <s v="COME OUT SWINGIN'!"/>
    <s v="I would like to make a demo recording of six songs from COME OUT SWINGIN'!"/>
    <n v="1000"/>
    <x v="2457"/>
    <x v="0"/>
    <x v="0"/>
    <x v="0"/>
    <n v="1463529600"/>
    <n v="1462307652"/>
    <x v="3771"/>
    <d v="2016-05-18T00:00:00"/>
    <n v="14.14291666666395"/>
    <b v="0"/>
    <n v="38"/>
    <n v="146"/>
    <n v="38.421052631578945"/>
    <b v="1"/>
    <s v="theater/musical"/>
    <x v="1"/>
    <x v="40"/>
  </r>
  <r>
    <n v="3772"/>
    <s v="Make &quot;Tonya and Nancy&quot; a Rock Opera!"/>
    <s v="A dark comedy about two girls, one knee, and the 1994 Olympics. Help us make sure &quot;Tonya and Nancy&quot; rocks!"/>
    <n v="5000"/>
    <x v="2458"/>
    <x v="0"/>
    <x v="0"/>
    <x v="0"/>
    <n v="1480399200"/>
    <n v="1478616506"/>
    <x v="3772"/>
    <d v="2016-11-29T06:00:00"/>
    <n v="20.633032407407882"/>
    <b v="0"/>
    <n v="33"/>
    <n v="110.2"/>
    <n v="166.96969696969697"/>
    <b v="1"/>
    <s v="theater/musical"/>
    <x v="1"/>
    <x v="40"/>
  </r>
  <r>
    <n v="3773"/>
    <s v="Dundee: A Hip-Hopera"/>
    <s v="A dramatic hip-hopera, inspired from monologues written by the performers."/>
    <n v="5000"/>
    <x v="106"/>
    <x v="0"/>
    <x v="0"/>
    <x v="0"/>
    <n v="1479175680"/>
    <n v="1476317247"/>
    <x v="3773"/>
    <d v="2016-11-15T02:08:00"/>
    <n v="33.083715277782176"/>
    <b v="0"/>
    <n v="57"/>
    <n v="108.2"/>
    <n v="94.912280701754383"/>
    <b v="1"/>
    <s v="theater/musical"/>
    <x v="1"/>
    <x v="40"/>
  </r>
  <r>
    <n v="3774"/>
    <s v="Mabel Moon Goes to Earth!"/>
    <s v="Mabel Moon and her co-pilot Silvertoes are coming to earth in the form of a 35 minute interactive and educational musical adventure  !"/>
    <n v="2500"/>
    <x v="911"/>
    <x v="0"/>
    <x v="5"/>
    <x v="5"/>
    <n v="1428606055"/>
    <n v="1427223655"/>
    <x v="3774"/>
    <d v="2015-04-09T19:00:55"/>
    <n v="16"/>
    <b v="0"/>
    <n v="25"/>
    <n v="100"/>
    <n v="100"/>
    <b v="1"/>
    <s v="theater/musical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x v="557"/>
    <x v="0"/>
    <x v="0"/>
    <x v="0"/>
    <n v="1428552000"/>
    <n v="1426199843"/>
    <x v="3775"/>
    <d v="2015-04-09T04:00:00"/>
    <n v="27.224039351858664"/>
    <b v="0"/>
    <n v="14"/>
    <n v="100.25"/>
    <n v="143.21428571428572"/>
    <b v="1"/>
    <s v="theater/musical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x v="763"/>
    <x v="0"/>
    <x v="0"/>
    <x v="0"/>
    <n v="1406854800"/>
    <n v="1403599778"/>
    <x v="3776"/>
    <d v="2014-08-01T01:00:00"/>
    <n v="37.673865740740439"/>
    <b v="0"/>
    <n v="94"/>
    <n v="106.71250000000001"/>
    <n v="90.819148936170208"/>
    <b v="1"/>
    <s v="theater/musical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x v="2459"/>
    <x v="0"/>
    <x v="0"/>
    <x v="0"/>
    <n v="1411790400"/>
    <n v="1409884821"/>
    <x v="3777"/>
    <d v="2014-09-27T04:00:00"/>
    <n v="22.055312499993306"/>
    <b v="0"/>
    <n v="59"/>
    <n v="143.19999999999999"/>
    <n v="48.542372881355931"/>
    <b v="1"/>
    <s v="theater/musical"/>
    <x v="1"/>
    <x v="40"/>
  </r>
  <r>
    <n v="3778"/>
    <s v="Give a Puppet a Hand"/>
    <s v="Sponsor an AVENUE Q puppet for The Barn Players April 2015 production."/>
    <n v="2400"/>
    <x v="570"/>
    <x v="0"/>
    <x v="0"/>
    <x v="0"/>
    <n v="1423942780"/>
    <n v="1418758780"/>
    <x v="3778"/>
    <d v="2015-02-14T19:39:40"/>
    <n v="60"/>
    <b v="0"/>
    <n v="36"/>
    <n v="105.04166666666667"/>
    <n v="70.027777777777771"/>
    <b v="1"/>
    <s v="theater/musical"/>
    <x v="1"/>
    <x v="40"/>
  </r>
  <r>
    <n v="3779"/>
    <s v="&quot;The Last Adam&quot; A New Musical, NYC reading"/>
    <s v="A fresh, re-telling of the Jesus story for a new generation."/>
    <n v="15000"/>
    <x v="2460"/>
    <x v="0"/>
    <x v="0"/>
    <x v="0"/>
    <n v="1459010340"/>
    <n v="1456421940"/>
    <x v="3779"/>
    <d v="2016-03-26T16:39:00"/>
    <n v="29.958333333343035"/>
    <b v="0"/>
    <n v="115"/>
    <n v="103.98"/>
    <n v="135.62608695652173"/>
    <b v="1"/>
    <s v="theater/musical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x v="142"/>
    <x v="0"/>
    <x v="0"/>
    <x v="0"/>
    <n v="1436817960"/>
    <n v="1433999785"/>
    <x v="3780"/>
    <d v="2015-07-13T20:06:00"/>
    <n v="32.617766203693463"/>
    <b v="0"/>
    <n v="30"/>
    <n v="120"/>
    <n v="100"/>
    <b v="1"/>
    <s v="theater/musical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x v="2461"/>
    <x v="0"/>
    <x v="0"/>
    <x v="0"/>
    <n v="1410210685"/>
    <n v="1408050685"/>
    <x v="3781"/>
    <d v="2014-09-08T21:11:25"/>
    <n v="25"/>
    <b v="0"/>
    <n v="52"/>
    <n v="109.66666666666667"/>
    <n v="94.90384615384616"/>
    <b v="1"/>
    <s v="theater/musical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x v="1256"/>
    <x v="0"/>
    <x v="1"/>
    <x v="1"/>
    <n v="1469401200"/>
    <n v="1466887297"/>
    <x v="3782"/>
    <d v="2016-07-24T23:00:00"/>
    <n v="29.096099537026021"/>
    <b v="0"/>
    <n v="27"/>
    <n v="101.75"/>
    <n v="75.370370370370367"/>
    <b v="1"/>
    <s v="theater/musical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x v="2462"/>
    <x v="0"/>
    <x v="0"/>
    <x v="0"/>
    <n v="1458057600"/>
    <n v="1455938520"/>
    <x v="3783"/>
    <d v="2016-03-15T16:00:00"/>
    <n v="24.526388888894871"/>
    <b v="0"/>
    <n v="24"/>
    <n v="128.91666666666666"/>
    <n v="64.458333333333329"/>
    <b v="1"/>
    <s v="theater/musical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x v="1900"/>
    <x v="0"/>
    <x v="5"/>
    <x v="5"/>
    <n v="1468193532"/>
    <n v="1465601532"/>
    <x v="3784"/>
    <d v="2016-07-10T23:32:12"/>
    <n v="30"/>
    <b v="0"/>
    <n v="10"/>
    <n v="114.99999999999999"/>
    <n v="115"/>
    <b v="1"/>
    <s v="theater/musical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x v="10"/>
    <x v="0"/>
    <x v="1"/>
    <x v="1"/>
    <n v="1470132180"/>
    <n v="1467040769"/>
    <x v="3785"/>
    <d v="2016-08-02T10:03:00"/>
    <n v="35.780219907406718"/>
    <b v="0"/>
    <n v="30"/>
    <n v="150.75"/>
    <n v="100.5"/>
    <b v="1"/>
    <s v="theater/musical"/>
    <x v="1"/>
    <x v="40"/>
  </r>
  <r>
    <n v="3786"/>
    <s v="Puberty the Musical: Original Cast Recording"/>
    <s v="The brainchild of Coleman Peterson and Janice Gilbert.  The funding will be used to professionally record the songs."/>
    <n v="6000"/>
    <x v="2463"/>
    <x v="0"/>
    <x v="0"/>
    <x v="0"/>
    <n v="1464310475"/>
    <n v="1461718475"/>
    <x v="3786"/>
    <d v="2016-05-27T00:54:35"/>
    <n v="30"/>
    <b v="0"/>
    <n v="71"/>
    <n v="110.96666666666665"/>
    <n v="93.774647887323937"/>
    <b v="1"/>
    <s v="theater/musical"/>
    <x v="1"/>
    <x v="40"/>
  </r>
  <r>
    <n v="3787"/>
    <s v="Happiest Show On Earth Production Sponsor"/>
    <s v="The Happiest Show on Earth is a Disney musical revue to benefit the Make-A-Wish foundation. Funds for production needed."/>
    <n v="350"/>
    <x v="574"/>
    <x v="0"/>
    <x v="0"/>
    <x v="0"/>
    <n v="1436587140"/>
    <n v="1434113406"/>
    <x v="3787"/>
    <d v="2015-07-11T03:59:00"/>
    <n v="28.631180555559695"/>
    <b v="0"/>
    <n v="10"/>
    <n v="100.28571428571429"/>
    <n v="35.1"/>
    <b v="1"/>
    <s v="theater/musical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x v="83"/>
    <x v="2"/>
    <x v="0"/>
    <x v="0"/>
    <n v="1450887480"/>
    <n v="1448469719"/>
    <x v="3788"/>
    <d v="2015-12-23T16:18:00"/>
    <n v="27.983344907406718"/>
    <b v="0"/>
    <n v="1"/>
    <n v="0.66666666666666674"/>
    <n v="500"/>
    <b v="0"/>
    <s v="theater/musical"/>
    <x v="1"/>
    <x v="40"/>
  </r>
  <r>
    <n v="3789"/>
    <s v="Austen a New Musical Play"/>
    <s v="This fabulous new play explores the little known love life of England's most famous romantic novelist, Jane Austen."/>
    <n v="3550"/>
    <x v="851"/>
    <x v="2"/>
    <x v="1"/>
    <x v="1"/>
    <n v="1434395418"/>
    <n v="1431630618"/>
    <x v="3789"/>
    <d v="2015-06-15T19:10:18"/>
    <n v="32"/>
    <b v="0"/>
    <n v="4"/>
    <n v="3.267605633802817"/>
    <n v="29"/>
    <b v="0"/>
    <s v="theater/musical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x v="117"/>
    <x v="2"/>
    <x v="0"/>
    <x v="0"/>
    <n v="1479834023"/>
    <n v="1477238423"/>
    <x v="3790"/>
    <d v="2016-11-22T17:00:23"/>
    <n v="30.041666666664241"/>
    <b v="0"/>
    <n v="0"/>
    <n v="0"/>
    <e v="#DIV/0!"/>
    <b v="0"/>
    <s v="theater/musical"/>
    <x v="1"/>
    <x v="40"/>
  </r>
  <r>
    <n v="3791"/>
    <s v="Spin! at The Cumming Playhouse"/>
    <s v="Spin! is an original musical comedy-drama presented by Blue Palm Productions."/>
    <n v="1500"/>
    <x v="117"/>
    <x v="2"/>
    <x v="0"/>
    <x v="0"/>
    <n v="1404664592"/>
    <n v="1399480592"/>
    <x v="3791"/>
    <d v="2014-07-06T16:36:32"/>
    <n v="60"/>
    <b v="0"/>
    <n v="0"/>
    <n v="0"/>
    <e v="#DIV/0!"/>
    <b v="0"/>
    <s v="theater/musical"/>
    <x v="1"/>
    <x v="40"/>
  </r>
  <r>
    <n v="3792"/>
    <s v="BorikÃ©n: The Show"/>
    <s v="A cultural and historic journey through Puerto Rico's music and dance!"/>
    <n v="12500"/>
    <x v="428"/>
    <x v="2"/>
    <x v="0"/>
    <x v="0"/>
    <n v="1436957022"/>
    <n v="1434365022"/>
    <x v="3792"/>
    <d v="2015-07-15T10:43:42"/>
    <n v="30"/>
    <b v="0"/>
    <n v="2"/>
    <n v="0.27999999999999997"/>
    <n v="17.5"/>
    <b v="0"/>
    <s v="theater/musical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x v="2411"/>
    <x v="2"/>
    <x v="0"/>
    <x v="0"/>
    <n v="1418769129"/>
    <n v="1416954729"/>
    <x v="3793"/>
    <d v="2014-12-16T22:32:09"/>
    <n v="21"/>
    <b v="0"/>
    <n v="24"/>
    <n v="59.657142857142851"/>
    <n v="174"/>
    <b v="0"/>
    <s v="theater/musical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x v="155"/>
    <x v="2"/>
    <x v="1"/>
    <x v="1"/>
    <n v="1433685354"/>
    <n v="1431093354"/>
    <x v="3794"/>
    <d v="2015-06-07T13:55:54"/>
    <n v="30"/>
    <b v="0"/>
    <n v="1"/>
    <n v="1"/>
    <n v="50"/>
    <b v="0"/>
    <s v="theater/musical"/>
    <x v="1"/>
    <x v="40"/>
  </r>
  <r>
    <n v="3795"/>
    <s v="Duodeca"/>
    <s v="Poppin Productions are currently entering the development stage of their very first production -  &quot;Duodeca&quot;."/>
    <n v="600"/>
    <x v="115"/>
    <x v="2"/>
    <x v="1"/>
    <x v="1"/>
    <n v="1440801000"/>
    <n v="1437042490"/>
    <x v="3795"/>
    <d v="2015-08-28T22:30:00"/>
    <n v="43.501273148147448"/>
    <b v="0"/>
    <n v="2"/>
    <n v="1.6666666666666667"/>
    <n v="5"/>
    <b v="0"/>
    <s v="theater/musical"/>
    <x v="1"/>
    <x v="40"/>
  </r>
  <r>
    <n v="3796"/>
    <s v="A Staged Reading of &quot;CALL ME TANIA&quot;"/>
    <s v="Part Psychological Thriller - Part Heartbreaking Drama - Part Spectacular Farce - 100% New American Musical Theatre"/>
    <n v="22500"/>
    <x v="116"/>
    <x v="2"/>
    <x v="0"/>
    <x v="0"/>
    <n v="1484354556"/>
    <n v="1479170556"/>
    <x v="3796"/>
    <d v="2017-01-14T00:42:36"/>
    <n v="60"/>
    <b v="0"/>
    <n v="1"/>
    <n v="4.4444444444444444E-3"/>
    <n v="1"/>
    <b v="0"/>
    <s v="theater/musical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x v="2464"/>
    <x v="2"/>
    <x v="0"/>
    <x v="0"/>
    <n v="1429564165"/>
    <n v="1426972165"/>
    <x v="3797"/>
    <d v="2015-04-20T21:09:25"/>
    <n v="30"/>
    <b v="0"/>
    <n v="37"/>
    <n v="89.666666666666657"/>
    <n v="145.40540540540542"/>
    <b v="0"/>
    <s v="theater/musical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x v="581"/>
    <x v="2"/>
    <x v="0"/>
    <x v="0"/>
    <n v="1407691248"/>
    <n v="1405099248"/>
    <x v="3798"/>
    <d v="2014-08-10T17:20:48"/>
    <n v="30"/>
    <b v="0"/>
    <n v="5"/>
    <n v="1.4642857142857144"/>
    <n v="205"/>
    <b v="0"/>
    <s v="theater/musical"/>
    <x v="1"/>
    <x v="40"/>
  </r>
  <r>
    <n v="3799"/>
    <s v="A Story Once Told"/>
    <s v="An original musical on it's way to the stage in Minneapolis, MN. Feel free to ask any questions."/>
    <n v="10000"/>
    <x v="2465"/>
    <x v="2"/>
    <x v="0"/>
    <x v="0"/>
    <n v="1457734843"/>
    <n v="1455142843"/>
    <x v="3799"/>
    <d v="2016-03-11T22:20:43"/>
    <n v="30"/>
    <b v="0"/>
    <n v="4"/>
    <n v="4.0199999999999996"/>
    <n v="100.5"/>
    <b v="0"/>
    <s v="theater/musical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x v="695"/>
    <x v="2"/>
    <x v="0"/>
    <x v="0"/>
    <n v="1420952340"/>
    <n v="1418146883"/>
    <x v="3800"/>
    <d v="2015-01-11T04:59:00"/>
    <n v="32.4705671296324"/>
    <b v="0"/>
    <n v="16"/>
    <n v="4.004545454545454"/>
    <n v="55.0625"/>
    <b v="0"/>
    <s v="theater/musical"/>
    <x v="1"/>
    <x v="40"/>
  </r>
  <r>
    <n v="3801"/>
    <s v="The Imaginary A Musical"/>
    <s v="The Imaginary : A Musical is a new musical adaptation based on the novel written by A.F. Harrold.       TheImaginaryAMusical.com"/>
    <n v="5000"/>
    <x v="446"/>
    <x v="2"/>
    <x v="0"/>
    <x v="0"/>
    <n v="1420215216"/>
    <n v="1417536816"/>
    <x v="3801"/>
    <d v="2015-01-02T16:13:36"/>
    <n v="31"/>
    <b v="0"/>
    <n v="9"/>
    <n v="8.52"/>
    <n v="47.333333333333336"/>
    <b v="0"/>
    <s v="theater/musical"/>
    <x v="1"/>
    <x v="40"/>
  </r>
  <r>
    <n v="3802"/>
    <s v="The Lost Play of William Shakespeare"/>
    <s v="A musical about how Shakespeare was inspired to write only his own plays after the co-authored play Henry VI was taken."/>
    <n v="3000"/>
    <x v="117"/>
    <x v="2"/>
    <x v="0"/>
    <x v="0"/>
    <n v="1445482906"/>
    <n v="1442890906"/>
    <x v="3802"/>
    <d v="2015-10-22T03:01:46"/>
    <n v="30"/>
    <b v="0"/>
    <n v="0"/>
    <n v="0"/>
    <e v="#DIV/0!"/>
    <b v="0"/>
    <s v="theater/musical"/>
    <x v="1"/>
    <x v="40"/>
  </r>
  <r>
    <n v="3803"/>
    <s v="Benjamin Button the Musical Concept Album"/>
    <s v="A fully orchestrated concept album of Benjamin Button the Musical!"/>
    <n v="12000"/>
    <x v="2466"/>
    <x v="2"/>
    <x v="0"/>
    <x v="0"/>
    <n v="1457133568"/>
    <n v="1454541568"/>
    <x v="3803"/>
    <d v="2016-03-04T23:19:28"/>
    <n v="30"/>
    <b v="0"/>
    <n v="40"/>
    <n v="19.650000000000002"/>
    <n v="58.95"/>
    <b v="0"/>
    <s v="theater/musical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x v="117"/>
    <x v="2"/>
    <x v="0"/>
    <x v="0"/>
    <n v="1469948400"/>
    <n v="1465172024"/>
    <x v="3804"/>
    <d v="2016-07-31T07:00:00"/>
    <n v="55.282129629631527"/>
    <b v="0"/>
    <n v="0"/>
    <n v="0"/>
    <e v="#DIV/0!"/>
    <b v="0"/>
    <s v="theater/musical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x v="158"/>
    <x v="2"/>
    <x v="0"/>
    <x v="0"/>
    <n v="1411852640"/>
    <n v="1406668640"/>
    <x v="3805"/>
    <d v="2014-09-27T21:17:20"/>
    <n v="60"/>
    <b v="0"/>
    <n v="2"/>
    <n v="2E-3"/>
    <n v="1.5"/>
    <b v="0"/>
    <s v="theater/musical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x v="139"/>
    <x v="2"/>
    <x v="2"/>
    <x v="2"/>
    <n v="1404022381"/>
    <n v="1402294381"/>
    <x v="3806"/>
    <d v="2014-06-29T06:13:01"/>
    <n v="20"/>
    <b v="0"/>
    <n v="1"/>
    <n v="6.6666666666666666E-2"/>
    <n v="5"/>
    <b v="0"/>
    <s v="theater/musical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x v="2467"/>
    <x v="2"/>
    <x v="0"/>
    <x v="0"/>
    <n v="1428097739"/>
    <n v="1427492939"/>
    <x v="3807"/>
    <d v="2015-04-03T21:48:59"/>
    <n v="7"/>
    <b v="0"/>
    <n v="9"/>
    <n v="30.333333333333336"/>
    <n v="50.555555555555557"/>
    <b v="0"/>
    <s v="theater/musical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x v="325"/>
    <x v="0"/>
    <x v="1"/>
    <x v="1"/>
    <n v="1429955619"/>
    <n v="1424775219"/>
    <x v="3808"/>
    <d v="2015-04-25T09:53:39"/>
    <n v="59.958333333328483"/>
    <b v="0"/>
    <n v="24"/>
    <n v="100"/>
    <n v="41.666666666666664"/>
    <b v="1"/>
    <s v="theater/plays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x v="874"/>
    <x v="0"/>
    <x v="1"/>
    <x v="1"/>
    <n v="1406761200"/>
    <n v="1402403907"/>
    <x v="3809"/>
    <d v="2014-07-30T23:00:00"/>
    <n v="50.431631944447872"/>
    <b v="0"/>
    <n v="38"/>
    <n v="101.25"/>
    <n v="53.289473684210527"/>
    <b v="1"/>
    <s v="theater/plays"/>
    <x v="1"/>
    <x v="6"/>
  </r>
  <r>
    <n v="3810"/>
    <s v="Romeo &amp; Juliet"/>
    <s v="Theater students of UMass present a large-scale theater collaboration that will revolutionize the way you see Shakespeare."/>
    <n v="1500"/>
    <x v="2468"/>
    <x v="0"/>
    <x v="0"/>
    <x v="0"/>
    <n v="1426965758"/>
    <n v="1424377358"/>
    <x v="3810"/>
    <d v="2015-03-21T19:22:38"/>
    <n v="29.958333333328483"/>
    <b v="0"/>
    <n v="26"/>
    <n v="121.73333333333333"/>
    <n v="70.230769230769226"/>
    <b v="1"/>
    <s v="theater/plays"/>
    <x v="1"/>
    <x v="6"/>
  </r>
  <r>
    <n v="3811"/>
    <s v="The Merchant of Venice"/>
    <s v="The University of Exeter Shakespeare Society is touring its acclaimed show The Merchant of Venice to Stratford-upon-Avon!"/>
    <n v="250"/>
    <x v="2469"/>
    <x v="0"/>
    <x v="1"/>
    <x v="1"/>
    <n v="1464692400"/>
    <n v="1461769373"/>
    <x v="3811"/>
    <d v="2016-05-31T11:00:00"/>
    <n v="33.83133101851854"/>
    <b v="0"/>
    <n v="19"/>
    <n v="330"/>
    <n v="43.421052631578945"/>
    <b v="1"/>
    <s v="theater/plays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x v="1539"/>
    <x v="0"/>
    <x v="5"/>
    <x v="5"/>
    <n v="1433131140"/>
    <n v="1429120908"/>
    <x v="3812"/>
    <d v="2015-06-01T03:59:00"/>
    <n v="46.414722222223645"/>
    <b v="0"/>
    <n v="11"/>
    <n v="109.55"/>
    <n v="199.18181818181819"/>
    <b v="1"/>
    <s v="theater/plays"/>
    <x v="1"/>
    <x v="6"/>
  </r>
  <r>
    <n v="3813"/>
    <s v="SUCKIN INJUN"/>
    <s v="A comedic play about hillbilly vampires and the absurdity of judging by appearances. Wanna live forever? Better watch what you drink."/>
    <n v="2100"/>
    <x v="2470"/>
    <x v="0"/>
    <x v="0"/>
    <x v="0"/>
    <n v="1465940580"/>
    <n v="1462603021"/>
    <x v="3813"/>
    <d v="2016-06-14T21:43:00"/>
    <n v="38.629155092588917"/>
    <b v="0"/>
    <n v="27"/>
    <n v="100.95190476190474"/>
    <n v="78.518148148148143"/>
    <b v="1"/>
    <s v="theater/plays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x v="2083"/>
    <x v="0"/>
    <x v="0"/>
    <x v="0"/>
    <n v="1427860740"/>
    <n v="1424727712"/>
    <x v="3814"/>
    <d v="2015-04-01T03:59:00"/>
    <n v="36.261898148150067"/>
    <b v="0"/>
    <n v="34"/>
    <n v="140.13333333333333"/>
    <n v="61.823529411764703"/>
    <b v="1"/>
    <s v="theater/plays"/>
    <x v="1"/>
    <x v="6"/>
  </r>
  <r>
    <n v="3815"/>
    <s v="The Canterbury Shakespeare Festival - first season"/>
    <s v="Come and help us make the Canterbury Shakespeare Festival a reality"/>
    <n v="1000"/>
    <x v="2471"/>
    <x v="0"/>
    <x v="1"/>
    <x v="1"/>
    <n v="1440111600"/>
    <n v="1437545657"/>
    <x v="3815"/>
    <d v="2015-08-20T23:00:00"/>
    <n v="29.698414351849351"/>
    <b v="0"/>
    <n v="20"/>
    <n v="100.001"/>
    <n v="50.000500000000002"/>
    <b v="1"/>
    <s v="theater/plays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x v="2472"/>
    <x v="0"/>
    <x v="0"/>
    <x v="0"/>
    <n v="1405614823"/>
    <n v="1403022823"/>
    <x v="3816"/>
    <d v="2014-07-17T16:33:43"/>
    <n v="30"/>
    <b v="0"/>
    <n v="37"/>
    <n v="119.238"/>
    <n v="48.339729729729726"/>
    <b v="1"/>
    <s v="theater/plays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x v="2473"/>
    <x v="0"/>
    <x v="0"/>
    <x v="0"/>
    <n v="1445659140"/>
    <n v="1444236216"/>
    <x v="3817"/>
    <d v="2015-10-24T03:59:00"/>
    <n v="16.469027777784504"/>
    <b v="0"/>
    <n v="20"/>
    <n v="107.25"/>
    <n v="107.25"/>
    <b v="1"/>
    <s v="theater/plays"/>
    <x v="1"/>
    <x v="6"/>
  </r>
  <r>
    <n v="3818"/>
    <s v="The AOA Presents: The Maiden of Orleans"/>
    <s v="The Arthurian Order of Avalon is attempting to raise funds to put on the annual Human Chessboard in March 2015!"/>
    <n v="250"/>
    <x v="365"/>
    <x v="0"/>
    <x v="0"/>
    <x v="0"/>
    <n v="1426187582"/>
    <n v="1423599182"/>
    <x v="3818"/>
    <d v="2015-03-12T19:13:02"/>
    <n v="29.958333333328483"/>
    <b v="0"/>
    <n v="10"/>
    <n v="227.99999999999997"/>
    <n v="57"/>
    <b v="1"/>
    <s v="theater/plays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x v="2474"/>
    <x v="0"/>
    <x v="0"/>
    <x v="0"/>
    <n v="1437166920"/>
    <n v="1435554104"/>
    <x v="3819"/>
    <d v="2015-07-17T21:02:00"/>
    <n v="18.666851851856336"/>
    <b v="0"/>
    <n v="26"/>
    <n v="106.4"/>
    <n v="40.92307692307692"/>
    <b v="1"/>
    <s v="theater/plays"/>
    <x v="1"/>
    <x v="6"/>
  </r>
  <r>
    <n v="3820"/>
    <s v="TUSENTACK THEATRE"/>
    <s v="Tusentack Theatre is a professional theatre company providing opportunities to adults who access Mental Health Services."/>
    <n v="300"/>
    <x v="357"/>
    <x v="0"/>
    <x v="1"/>
    <x v="1"/>
    <n v="1436110717"/>
    <n v="1433518717"/>
    <x v="3820"/>
    <d v="2015-07-05T15:38:37"/>
    <n v="30"/>
    <b v="0"/>
    <n v="20"/>
    <n v="143.33333333333334"/>
    <n v="21.5"/>
    <b v="1"/>
    <s v="theater/plays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x v="2475"/>
    <x v="0"/>
    <x v="0"/>
    <x v="0"/>
    <n v="1451881207"/>
    <n v="1449116407"/>
    <x v="3821"/>
    <d v="2016-01-04T04:20:07"/>
    <n v="32"/>
    <b v="0"/>
    <n v="46"/>
    <n v="104.54285714285714"/>
    <n v="79.543478260869563"/>
    <b v="1"/>
    <s v="theater/plays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x v="2476"/>
    <x v="0"/>
    <x v="12"/>
    <x v="3"/>
    <n v="1453244340"/>
    <n v="1448136417"/>
    <x v="3822"/>
    <d v="2016-01-19T22:59:00"/>
    <n v="59.119479166671226"/>
    <b v="0"/>
    <n v="76"/>
    <n v="110.02000000000001"/>
    <n v="72.381578947368425"/>
    <b v="1"/>
    <s v="theater/plays"/>
    <x v="1"/>
    <x v="6"/>
  </r>
  <r>
    <n v="3823"/>
    <s v="FEED"/>
    <s v="Feed, a new play by Garrett Markgraf (based on the novel by M.T. Anderson), Directed by Anna Marck at Oakland University."/>
    <n v="2500"/>
    <x v="2477"/>
    <x v="0"/>
    <x v="0"/>
    <x v="0"/>
    <n v="1437364740"/>
    <n v="1434405044"/>
    <x v="3823"/>
    <d v="2015-07-20T03:59:00"/>
    <n v="34.255740740743931"/>
    <b v="0"/>
    <n v="41"/>
    <n v="106"/>
    <n v="64.634146341463421"/>
    <b v="1"/>
    <s v="theater/plays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x v="795"/>
    <x v="0"/>
    <x v="1"/>
    <x v="1"/>
    <n v="1470058860"/>
    <n v="1469026903"/>
    <x v="3824"/>
    <d v="2016-08-01T13:41:00"/>
    <n v="11.943946759260143"/>
    <b v="0"/>
    <n v="7"/>
    <n v="108"/>
    <n v="38.571428571428569"/>
    <b v="1"/>
    <s v="theater/plays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x v="2478"/>
    <x v="0"/>
    <x v="0"/>
    <x v="0"/>
    <n v="1434505214"/>
    <n v="1432690814"/>
    <x v="3825"/>
    <d v="2015-06-17T01:40:14"/>
    <n v="21"/>
    <b v="0"/>
    <n v="49"/>
    <n v="105.42"/>
    <n v="107.57142857142857"/>
    <b v="1"/>
    <s v="theater/plays"/>
    <x v="1"/>
    <x v="6"/>
  </r>
  <r>
    <n v="3826"/>
    <s v="DAY OF THE DOG by Blue Sparrow Theatre Company"/>
    <s v="This is the story about the Westons. One family who live with mental illness on a daily basis."/>
    <n v="600"/>
    <x v="526"/>
    <x v="0"/>
    <x v="1"/>
    <x v="1"/>
    <n v="1430993394"/>
    <n v="1428401394"/>
    <x v="3826"/>
    <d v="2015-05-07T10:09:54"/>
    <n v="30"/>
    <b v="0"/>
    <n v="26"/>
    <n v="119.16666666666667"/>
    <n v="27.5"/>
    <b v="1"/>
    <s v="theater/plays"/>
    <x v="1"/>
    <x v="6"/>
  </r>
  <r>
    <n v="3827"/>
    <s v="BROKEN BISCUITS EDINBURGH"/>
    <s v="IAM TRYING TO TAKE MY DEBUT PLAY BROKEN BISCUITS TO EDINGBURGH FESTIVAL 2015 AND REALLY NEED SOME FUNDING TO HELP ME ACHIEVE THIS GOAL"/>
    <n v="3000"/>
    <x v="2479"/>
    <x v="0"/>
    <x v="1"/>
    <x v="1"/>
    <n v="1427414400"/>
    <n v="1422656201"/>
    <x v="3827"/>
    <d v="2015-03-27T00:00:00"/>
    <n v="55.071747685185983"/>
    <b v="0"/>
    <n v="65"/>
    <n v="152.66666666666666"/>
    <n v="70.461538461538467"/>
    <b v="1"/>
    <s v="theater/plays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x v="97"/>
    <x v="0"/>
    <x v="0"/>
    <x v="0"/>
    <n v="1420033187"/>
    <n v="1414845587"/>
    <x v="3828"/>
    <d v="2014-12-31T13:39:47"/>
    <n v="60.041666666664241"/>
    <b v="0"/>
    <n v="28"/>
    <n v="100"/>
    <n v="178.57142857142858"/>
    <b v="1"/>
    <s v="theater/plays"/>
    <x v="1"/>
    <x v="6"/>
  </r>
  <r>
    <n v="3829"/>
    <s v="Returning Home."/>
    <s v="A play that illustrates the symptoms of PTSD, shows its effect on families, and demonstrates some of the difficulties of treating it."/>
    <n v="500"/>
    <x v="2480"/>
    <x v="0"/>
    <x v="0"/>
    <x v="0"/>
    <n v="1472676371"/>
    <n v="1470948371"/>
    <x v="3829"/>
    <d v="2016-08-31T20:46:11"/>
    <n v="20"/>
    <b v="0"/>
    <n v="8"/>
    <n v="100.2"/>
    <n v="62.625"/>
    <b v="1"/>
    <s v="theater/plays"/>
    <x v="1"/>
    <x v="6"/>
  </r>
  <r>
    <n v="3830"/>
    <s v="Run Away"/>
    <s v="The Aeon Theatre company is producing another original play by Parker Hale at the Manhattan Reportory Theatre"/>
    <n v="100"/>
    <x v="1175"/>
    <x v="0"/>
    <x v="0"/>
    <x v="0"/>
    <n v="1464371211"/>
    <n v="1463161611"/>
    <x v="3830"/>
    <d v="2016-05-27T17:46:51"/>
    <n v="14"/>
    <b v="0"/>
    <n v="3"/>
    <n v="225"/>
    <n v="75"/>
    <b v="1"/>
    <s v="theater/plays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x v="2481"/>
    <x v="0"/>
    <x v="0"/>
    <x v="0"/>
    <n v="1415222545"/>
    <n v="1413404545"/>
    <x v="3831"/>
    <d v="2014-11-05T21:22:25"/>
    <n v="21.041666666664241"/>
    <b v="0"/>
    <n v="9"/>
    <n v="106.02199999999999"/>
    <n v="58.901111111111113"/>
    <b v="1"/>
    <s v="theater/plays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x v="2482"/>
    <x v="0"/>
    <x v="0"/>
    <x v="0"/>
    <n v="1455936335"/>
    <n v="1452048335"/>
    <x v="3832"/>
    <d v="2016-02-20T02:45:35"/>
    <n v="45"/>
    <b v="0"/>
    <n v="9"/>
    <n v="104.66666666666666"/>
    <n v="139.55555555555554"/>
    <b v="1"/>
    <s v="theater/plays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x v="2483"/>
    <x v="0"/>
    <x v="5"/>
    <x v="5"/>
    <n v="1417460940"/>
    <n v="1416516972"/>
    <x v="3833"/>
    <d v="2014-12-01T19:09:00"/>
    <n v="10.925555555557366"/>
    <b v="0"/>
    <n v="20"/>
    <n v="116.66666666666667"/>
    <n v="70"/>
    <b v="1"/>
    <s v="theater/plays"/>
    <x v="1"/>
    <x v="6"/>
  </r>
  <r>
    <n v="3834"/>
    <s v="Better to Have Loved...?"/>
    <s v="About the impact of addiction on relationships; my play hopes to inspire &amp; support those affected to connect with their own creativity"/>
    <n v="3000"/>
    <x v="2484"/>
    <x v="0"/>
    <x v="1"/>
    <x v="1"/>
    <n v="1434624067"/>
    <n v="1432032067"/>
    <x v="3834"/>
    <d v="2015-06-18T10:41:07"/>
    <n v="30"/>
    <b v="0"/>
    <n v="57"/>
    <n v="109.03333333333333"/>
    <n v="57.385964912280699"/>
    <b v="1"/>
    <s v="theater/plays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x v="1002"/>
    <x v="0"/>
    <x v="1"/>
    <x v="1"/>
    <n v="1461278208"/>
    <n v="1459463808"/>
    <x v="3835"/>
    <d v="2016-04-21T22:36:48"/>
    <n v="21"/>
    <b v="0"/>
    <n v="8"/>
    <n v="160"/>
    <n v="40"/>
    <b v="1"/>
    <s v="theater/plays"/>
    <x v="1"/>
    <x v="6"/>
  </r>
  <r>
    <n v="3836"/>
    <s v="Home (The Place Where My Stuff Resides)"/>
    <s v="&quot;The surveyor said the foundation was shaky&quot;. A woman finds what it means to rebuild her marriage."/>
    <n v="800"/>
    <x v="72"/>
    <x v="0"/>
    <x v="0"/>
    <x v="0"/>
    <n v="1470197340"/>
    <n v="1467497652"/>
    <x v="3836"/>
    <d v="2016-08-03T04:09:00"/>
    <n v="31.24638888888876"/>
    <b v="0"/>
    <n v="14"/>
    <n v="112.5"/>
    <n v="64.285714285714292"/>
    <b v="1"/>
    <s v="theater/plays"/>
    <x v="1"/>
    <x v="6"/>
  </r>
  <r>
    <n v="3837"/>
    <s v="Farcical Elements Presents Boeing-Boeing"/>
    <s v="A high-flying French farce with the thrust of a well-tuned jet engine"/>
    <n v="2000"/>
    <x v="2485"/>
    <x v="0"/>
    <x v="1"/>
    <x v="1"/>
    <n v="1435947758"/>
    <n v="1432837358"/>
    <x v="3837"/>
    <d v="2015-07-03T18:22:38"/>
    <n v="36"/>
    <b v="0"/>
    <n v="17"/>
    <n v="102.1"/>
    <n v="120.11764705882354"/>
    <b v="1"/>
    <s v="theater/plays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x v="2486"/>
    <x v="0"/>
    <x v="11"/>
    <x v="9"/>
    <n v="1432314209"/>
    <n v="1429722209"/>
    <x v="3838"/>
    <d v="2015-05-22T17:03:29"/>
    <n v="30"/>
    <b v="0"/>
    <n v="100"/>
    <n v="100.824"/>
    <n v="1008.24"/>
    <b v="1"/>
    <s v="theater/plays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x v="874"/>
    <x v="0"/>
    <x v="0"/>
    <x v="0"/>
    <n v="1438226724"/>
    <n v="1433042724"/>
    <x v="3839"/>
    <d v="2015-07-30T03:25:24"/>
    <n v="60"/>
    <b v="0"/>
    <n v="32"/>
    <n v="101.25"/>
    <n v="63.28125"/>
    <b v="1"/>
    <s v="theater/plays"/>
    <x v="1"/>
    <x v="6"/>
  </r>
  <r>
    <n v="3840"/>
    <s v="Tonight I'll be April"/>
    <s v="A gritty play looking at a modern day relationship, highlighting issues of mental health and abuse suffered by men."/>
    <n v="1"/>
    <x v="654"/>
    <x v="0"/>
    <x v="1"/>
    <x v="1"/>
    <n v="1459180229"/>
    <n v="1457023829"/>
    <x v="3840"/>
    <d v="2016-03-28T15:50:29"/>
    <n v="24.958333333328483"/>
    <b v="0"/>
    <n v="3"/>
    <n v="6500"/>
    <n v="21.666666666666668"/>
    <b v="1"/>
    <s v="theater/plays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x v="2487"/>
    <x v="2"/>
    <x v="0"/>
    <x v="0"/>
    <n v="1405882287"/>
    <n v="1400698287"/>
    <x v="3841"/>
    <d v="2014-07-20T18:51:27"/>
    <n v="60"/>
    <b v="1"/>
    <n v="34"/>
    <n v="8.7200000000000006"/>
    <n v="25.647058823529413"/>
    <b v="0"/>
    <s v="theater/plays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x v="2488"/>
    <x v="2"/>
    <x v="1"/>
    <x v="1"/>
    <n v="1399809052"/>
    <n v="1397217052"/>
    <x v="3842"/>
    <d v="2014-05-11T11:50:52"/>
    <n v="30"/>
    <b v="1"/>
    <n v="23"/>
    <n v="21.94"/>
    <n v="47.695652173913047"/>
    <b v="0"/>
    <s v="theater/plays"/>
    <x v="1"/>
    <x v="6"/>
  </r>
  <r>
    <n v="3843"/>
    <s v="Vengeance Can Wait"/>
    <s v="Vengeance Can Wait navigates Japanese sub-culture as it charts a dark, twisted and touching, â€œdifferentâ€ kind of love story."/>
    <n v="5000"/>
    <x v="2489"/>
    <x v="2"/>
    <x v="0"/>
    <x v="0"/>
    <n v="1401587064"/>
    <n v="1399427064"/>
    <x v="3843"/>
    <d v="2014-06-01T01:44:24"/>
    <n v="25"/>
    <b v="1"/>
    <n v="19"/>
    <n v="21.3"/>
    <n v="56.05263157894737"/>
    <b v="0"/>
    <s v="theater/plays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x v="2490"/>
    <x v="2"/>
    <x v="0"/>
    <x v="0"/>
    <n v="1401778740"/>
    <n v="1399474134"/>
    <x v="3844"/>
    <d v="2014-06-03T06:59:00"/>
    <n v="26.67368055555562"/>
    <b v="1"/>
    <n v="50"/>
    <n v="41.489795918367342"/>
    <n v="81.319999999999993"/>
    <b v="0"/>
    <s v="theater/plays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x v="2491"/>
    <x v="2"/>
    <x v="0"/>
    <x v="0"/>
    <n v="1443711774"/>
    <n v="1441119774"/>
    <x v="3845"/>
    <d v="2015-10-01T15:02:54"/>
    <n v="30"/>
    <b v="1"/>
    <n v="12"/>
    <n v="2.105"/>
    <n v="70.166666666666671"/>
    <b v="0"/>
    <s v="theater/plays"/>
    <x v="1"/>
    <x v="6"/>
  </r>
  <r>
    <n v="3846"/>
    <s v="My Insane Shakespeare"/>
    <s v="My Insane Shakespeare. An original play by Arthur Elbakyan premiering October 13th at United Solo, New York City."/>
    <n v="7000"/>
    <x v="2492"/>
    <x v="2"/>
    <x v="0"/>
    <x v="0"/>
    <n v="1412405940"/>
    <n v="1409721542"/>
    <x v="3846"/>
    <d v="2014-10-04T06:59:00"/>
    <n v="31.06942129629897"/>
    <b v="1"/>
    <n v="8"/>
    <n v="2.7"/>
    <n v="23.625"/>
    <b v="0"/>
    <s v="theater/plays"/>
    <x v="1"/>
    <x v="6"/>
  </r>
  <r>
    <n v="3847"/>
    <s v="Madame X"/>
    <s v="The production of the original play &quot;Madame X&quot; by Amanda Davison. Inspired by the painting by John Singer Sargent."/>
    <n v="10500"/>
    <x v="1230"/>
    <x v="2"/>
    <x v="0"/>
    <x v="0"/>
    <n v="1437283391"/>
    <n v="1433395391"/>
    <x v="3847"/>
    <d v="2015-07-19T05:23:11"/>
    <n v="45"/>
    <b v="1"/>
    <n v="9"/>
    <n v="16.161904761904761"/>
    <n v="188.55555555555554"/>
    <b v="0"/>
    <s v="theater/plays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x v="2493"/>
    <x v="2"/>
    <x v="0"/>
    <x v="0"/>
    <n v="1445196989"/>
    <n v="1442604989"/>
    <x v="3848"/>
    <d v="2015-10-18T19:36:29"/>
    <n v="30"/>
    <b v="1"/>
    <n v="43"/>
    <n v="16.376923076923077"/>
    <n v="49.511627906976742"/>
    <b v="0"/>
    <s v="theater/plays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x v="2494"/>
    <x v="2"/>
    <x v="12"/>
    <x v="3"/>
    <n v="1434047084"/>
    <n v="1431455084"/>
    <x v="3849"/>
    <d v="2015-06-11T18:24:44"/>
    <n v="30"/>
    <b v="1"/>
    <n v="28"/>
    <n v="7.043333333333333"/>
    <n v="75.464285714285708"/>
    <b v="0"/>
    <s v="theater/plays"/>
    <x v="1"/>
    <x v="6"/>
  </r>
  <r>
    <n v="3850"/>
    <s v="The Vagina Monologues 2015"/>
    <s v="V-Day is a global activist movement to end violence against women and girls."/>
    <n v="1000"/>
    <x v="2495"/>
    <x v="2"/>
    <x v="0"/>
    <x v="0"/>
    <n v="1420081143"/>
    <n v="1417489143"/>
    <x v="3850"/>
    <d v="2015-01-01T02:59:03"/>
    <n v="30"/>
    <b v="1"/>
    <n v="4"/>
    <n v="3.8"/>
    <n v="9.5"/>
    <b v="0"/>
    <s v="theater/plays"/>
    <x v="1"/>
    <x v="6"/>
  </r>
  <r>
    <n v="3851"/>
    <s v="Waving Goodbye"/>
    <s v="A play about the horrible choices we have to make every day. Should we take a risk, or take the road most travelled?"/>
    <n v="2500"/>
    <x v="1483"/>
    <x v="2"/>
    <x v="1"/>
    <x v="1"/>
    <n v="1437129179"/>
    <n v="1434537179"/>
    <x v="3851"/>
    <d v="2015-07-17T10:32:59"/>
    <n v="30"/>
    <b v="1"/>
    <n v="24"/>
    <n v="34.08"/>
    <n v="35.5"/>
    <b v="0"/>
    <s v="theater/plays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x v="170"/>
    <x v="2"/>
    <x v="0"/>
    <x v="0"/>
    <n v="1427427276"/>
    <n v="1425270876"/>
    <x v="3852"/>
    <d v="2015-03-27T03:34:36"/>
    <n v="24.958333333328483"/>
    <b v="0"/>
    <n v="2"/>
    <n v="0.2"/>
    <n v="10"/>
    <b v="0"/>
    <s v="theater/plays"/>
    <x v="1"/>
    <x v="6"/>
  </r>
  <r>
    <n v="3853"/>
    <s v="The Original Laughter Therapist"/>
    <s v="A dose of One-woman &quot;Dramedy&quot; to cure those daily blues is just what the doctor ordered!"/>
    <n v="100000"/>
    <x v="375"/>
    <x v="2"/>
    <x v="0"/>
    <x v="0"/>
    <n v="1409602178"/>
    <n v="1406578178"/>
    <x v="3853"/>
    <d v="2014-09-01T20:09:38"/>
    <n v="35"/>
    <b v="0"/>
    <n v="2"/>
    <n v="2.5999999999999999E-2"/>
    <n v="13"/>
    <b v="0"/>
    <s v="theater/plays"/>
    <x v="1"/>
    <x v="6"/>
  </r>
  <r>
    <n v="3854"/>
    <s v="The Case Of Soghomon Tehlirian"/>
    <s v="A play dedicated to the 100th anniversary of the Armenian Genocide."/>
    <n v="11000"/>
    <x v="2496"/>
    <x v="2"/>
    <x v="0"/>
    <x v="0"/>
    <n v="1431206058"/>
    <n v="1428614058"/>
    <x v="3854"/>
    <d v="2015-05-09T21:14:18"/>
    <n v="30"/>
    <b v="0"/>
    <n v="20"/>
    <n v="16.254545454545454"/>
    <n v="89.4"/>
    <b v="0"/>
    <s v="theater/plays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x v="379"/>
    <x v="2"/>
    <x v="0"/>
    <x v="0"/>
    <n v="1427408271"/>
    <n v="1424819871"/>
    <x v="3855"/>
    <d v="2015-03-26T22:17:51"/>
    <n v="29.958333333328483"/>
    <b v="0"/>
    <n v="1"/>
    <n v="2.5"/>
    <n v="25"/>
    <b v="0"/>
    <s v="theater/plays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x v="116"/>
    <x v="2"/>
    <x v="0"/>
    <x v="0"/>
    <n v="1425833403"/>
    <n v="1423245003"/>
    <x v="3856"/>
    <d v="2015-03-08T16:50:03"/>
    <n v="29.958333333335759"/>
    <b v="0"/>
    <n v="1"/>
    <n v="0.02"/>
    <n v="1"/>
    <b v="0"/>
    <s v="theater/plays"/>
    <x v="1"/>
    <x v="6"/>
  </r>
  <r>
    <n v="3857"/>
    <s v="I support Molding Heartz"/>
    <s v="The Ultimate Screenwriting Conference_x000a_is the experience showing screenwriters how to write and sell a screenplay in hollywood!"/>
    <n v="5000"/>
    <x v="92"/>
    <x v="2"/>
    <x v="0"/>
    <x v="0"/>
    <n v="1406913120"/>
    <n v="1404927690"/>
    <x v="3857"/>
    <d v="2014-08-01T17:12:00"/>
    <n v="22.979513888887595"/>
    <b v="0"/>
    <n v="4"/>
    <n v="5.2"/>
    <n v="65"/>
    <b v="0"/>
    <s v="theater/plays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x v="115"/>
    <x v="2"/>
    <x v="1"/>
    <x v="1"/>
    <n v="1432328400"/>
    <n v="1430734844"/>
    <x v="3858"/>
    <d v="2015-05-22T21:00:00"/>
    <n v="18.443935185183364"/>
    <b v="0"/>
    <n v="1"/>
    <n v="2"/>
    <n v="10"/>
    <b v="0"/>
    <s v="theater/plays"/>
    <x v="1"/>
    <x v="6"/>
  </r>
  <r>
    <n v="3859"/>
    <s v="What Dreams Were Made Of"/>
    <s v="This is a play that will have each and everyone that sees it thinking about the dreams they had growing up. It's a dramady"/>
    <n v="2500"/>
    <x v="116"/>
    <x v="2"/>
    <x v="0"/>
    <x v="0"/>
    <n v="1403730000"/>
    <n v="1401485207"/>
    <x v="3859"/>
    <d v="2014-06-25T21:00:00"/>
    <n v="25.981400462958845"/>
    <b v="0"/>
    <n v="1"/>
    <n v="0.04"/>
    <n v="1"/>
    <b v="0"/>
    <s v="theater/plays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x v="848"/>
    <x v="2"/>
    <x v="0"/>
    <x v="0"/>
    <n v="1407858710"/>
    <n v="1405266710"/>
    <x v="3860"/>
    <d v="2014-08-12T15:51:50"/>
    <n v="30"/>
    <b v="0"/>
    <n v="13"/>
    <n v="17.666666666666668"/>
    <n v="81.538461538461533"/>
    <b v="0"/>
    <s v="theater/plays"/>
    <x v="1"/>
    <x v="6"/>
  </r>
  <r>
    <n v="3861"/>
    <s v="READY OR NOT HERE I COME"/>
    <s v="THE COMING OF THE LORD!"/>
    <n v="2000"/>
    <x v="173"/>
    <x v="2"/>
    <x v="0"/>
    <x v="0"/>
    <n v="1415828820"/>
    <n v="1412258977"/>
    <x v="3861"/>
    <d v="2014-11-12T21:47:00"/>
    <n v="41.317627314820129"/>
    <b v="0"/>
    <n v="1"/>
    <n v="5"/>
    <n v="100"/>
    <b v="0"/>
    <s v="theater/plays"/>
    <x v="1"/>
    <x v="6"/>
  </r>
  <r>
    <n v="3862"/>
    <s v="The Container Play"/>
    <s v="The hit immersive theatre experience of England comes to Corpus Christi!"/>
    <n v="7500"/>
    <x v="116"/>
    <x v="2"/>
    <x v="0"/>
    <x v="0"/>
    <n v="1473699540"/>
    <n v="1472451356"/>
    <x v="3862"/>
    <d v="2016-09-12T16:59:00"/>
    <n v="14.446574074077944"/>
    <b v="0"/>
    <n v="1"/>
    <n v="1.3333333333333334E-2"/>
    <n v="1"/>
    <b v="0"/>
    <s v="theater/plays"/>
    <x v="1"/>
    <x v="6"/>
  </r>
  <r>
    <n v="3863"/>
    <s v="Umma Yemaya"/>
    <s v="Umma Yemaya is  a play that examines the challenges of unconventional love. The Lady  and the Artist create their own world for love."/>
    <n v="6000"/>
    <x v="117"/>
    <x v="2"/>
    <x v="0"/>
    <x v="0"/>
    <n v="1446739905"/>
    <n v="1441552305"/>
    <x v="3863"/>
    <d v="2015-11-05T16:11:45"/>
    <n v="60.041666666664241"/>
    <b v="0"/>
    <n v="0"/>
    <n v="0"/>
    <e v="#DIV/0!"/>
    <b v="0"/>
    <s v="theater/plays"/>
    <x v="1"/>
    <x v="6"/>
  </r>
  <r>
    <n v="3864"/>
    <s v="Grammar Land Performances"/>
    <s v="I want to create a theatrical performance of the book Grammar Land and present it at schools to help children learn proper grammar."/>
    <n v="5000"/>
    <x v="177"/>
    <x v="2"/>
    <x v="0"/>
    <x v="0"/>
    <n v="1447799054"/>
    <n v="1445203454"/>
    <x v="3864"/>
    <d v="2015-11-17T22:24:14"/>
    <n v="30.041666666656965"/>
    <b v="0"/>
    <n v="3"/>
    <n v="1.2"/>
    <n v="20"/>
    <b v="0"/>
    <s v="theater/plays"/>
    <x v="1"/>
    <x v="6"/>
  </r>
  <r>
    <n v="3865"/>
    <s v="Fellatia's-Fantastic-Fun-Time-Show"/>
    <s v="Sissy Entertainment delivers a delicious cabaret that blends comedic monologue, song, and traditional sketch comedy."/>
    <n v="2413"/>
    <x v="1084"/>
    <x v="2"/>
    <x v="5"/>
    <x v="5"/>
    <n v="1409376600"/>
    <n v="1405957098"/>
    <x v="3865"/>
    <d v="2014-08-30T05:30:00"/>
    <n v="39.577569444438268"/>
    <b v="0"/>
    <n v="14"/>
    <n v="26.937422295897225"/>
    <n v="46.428571428571431"/>
    <b v="0"/>
    <s v="theater/plays"/>
    <x v="1"/>
    <x v="6"/>
  </r>
  <r>
    <n v="3866"/>
    <s v="a feminine ending, brought to you by the East End Theatre Co"/>
    <s v="A funny, moving, witty piece about a girl, her oboe, and her dreams."/>
    <n v="2000"/>
    <x v="143"/>
    <x v="2"/>
    <x v="0"/>
    <x v="0"/>
    <n v="1458703740"/>
    <n v="1454453021"/>
    <x v="3866"/>
    <d v="2016-03-23T03:29:00"/>
    <n v="49.198136574072123"/>
    <b v="0"/>
    <n v="2"/>
    <n v="0.54999999999999993"/>
    <n v="5.5"/>
    <b v="0"/>
    <s v="theater/plays"/>
    <x v="1"/>
    <x v="6"/>
  </r>
  <r>
    <n v="3867"/>
    <s v="RUSSIAN PLAY &quot;HOW TO BE BRAVE&quot;"/>
    <s v="What do you know about Russian Culture? Our project helps the American children to find out about Russian literature."/>
    <n v="2000"/>
    <x v="2345"/>
    <x v="2"/>
    <x v="0"/>
    <x v="0"/>
    <n v="1466278339"/>
    <n v="1463686339"/>
    <x v="3867"/>
    <d v="2016-06-18T19:32:19"/>
    <n v="30"/>
    <b v="0"/>
    <n v="5"/>
    <n v="12.55"/>
    <n v="50.2"/>
    <b v="0"/>
    <s v="theater/plays"/>
    <x v="1"/>
    <x v="6"/>
  </r>
  <r>
    <n v="3868"/>
    <s v="1000 words (Canceled)"/>
    <s v="New collection of music by Scott Evan Davis!"/>
    <n v="5000"/>
    <x v="115"/>
    <x v="1"/>
    <x v="1"/>
    <x v="1"/>
    <n v="1410191405"/>
    <n v="1408031405"/>
    <x v="3868"/>
    <d v="2014-09-08T15:50:05"/>
    <n v="25"/>
    <b v="0"/>
    <n v="1"/>
    <n v="0.2"/>
    <n v="10"/>
    <b v="0"/>
    <s v="theater/musical"/>
    <x v="1"/>
    <x v="40"/>
  </r>
  <r>
    <n v="3869"/>
    <s v="The Masturbation Musical (Canceled)"/>
    <s v="A Musical about 3 women who pursue their Pleasure and end up finding themselves."/>
    <n v="13111"/>
    <x v="2497"/>
    <x v="1"/>
    <x v="0"/>
    <x v="0"/>
    <n v="1426302660"/>
    <n v="1423761792"/>
    <x v="3869"/>
    <d v="2015-03-14T03:11:00"/>
    <n v="29.408194444440596"/>
    <b v="0"/>
    <n v="15"/>
    <n v="3.4474868431088401"/>
    <n v="30.133333333333333"/>
    <b v="0"/>
    <s v="theater/musical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x v="646"/>
    <x v="1"/>
    <x v="0"/>
    <x v="0"/>
    <n v="1404360478"/>
    <n v="1401768478"/>
    <x v="3870"/>
    <d v="2014-07-03T04:07:58"/>
    <n v="30"/>
    <b v="0"/>
    <n v="10"/>
    <n v="15"/>
    <n v="150"/>
    <b v="0"/>
    <s v="theater/musical"/>
    <x v="1"/>
    <x v="40"/>
  </r>
  <r>
    <n v="3871"/>
    <s v="Pocket Monsters: A Musical Parody (Canceled)"/>
    <s v="Our musical is finally ready to come to life, and we're raising funds to help make that happen!"/>
    <n v="1500"/>
    <x v="130"/>
    <x v="1"/>
    <x v="0"/>
    <x v="0"/>
    <n v="1490809450"/>
    <n v="1485629050"/>
    <x v="3871"/>
    <d v="2017-03-29T17:44:10"/>
    <n v="59.958333333343035"/>
    <b v="0"/>
    <n v="3"/>
    <n v="2.666666666666667"/>
    <n v="13.333333333333334"/>
    <b v="0"/>
    <s v="theater/musical"/>
    <x v="1"/>
    <x v="40"/>
  </r>
  <r>
    <n v="3872"/>
    <s v="Shining Star Players (Canceled)"/>
    <s v="We are a brand new theatrical teen production company, and we need enough money to put on our first musical production."/>
    <n v="15000"/>
    <x v="117"/>
    <x v="1"/>
    <x v="0"/>
    <x v="0"/>
    <n v="1439522996"/>
    <n v="1435202996"/>
    <x v="3872"/>
    <d v="2015-08-14T03:29:56"/>
    <n v="50"/>
    <b v="0"/>
    <n v="0"/>
    <n v="0"/>
    <e v="#DIV/0!"/>
    <b v="0"/>
    <s v="theater/musical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x v="117"/>
    <x v="1"/>
    <x v="0"/>
    <x v="0"/>
    <n v="1444322535"/>
    <n v="1441730535"/>
    <x v="3873"/>
    <d v="2015-10-08T16:42:15"/>
    <n v="30"/>
    <b v="0"/>
    <n v="0"/>
    <n v="0"/>
    <e v="#DIV/0!"/>
    <b v="0"/>
    <s v="theater/musical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x v="117"/>
    <x v="1"/>
    <x v="4"/>
    <x v="4"/>
    <n v="1422061200"/>
    <n v="1420244622"/>
    <x v="3874"/>
    <d v="2015-01-24T01:00:00"/>
    <n v="21.025208333339833"/>
    <b v="0"/>
    <n v="0"/>
    <n v="0"/>
    <e v="#DIV/0!"/>
    <b v="0"/>
    <s v="theater/musical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x v="117"/>
    <x v="1"/>
    <x v="8"/>
    <x v="7"/>
    <n v="1472896800"/>
    <n v="1472804365"/>
    <x v="3875"/>
    <d v="2016-09-03T10:00:00"/>
    <n v="1.0698495370452292"/>
    <b v="0"/>
    <n v="0"/>
    <n v="0"/>
    <e v="#DIV/0!"/>
    <b v="0"/>
    <s v="theater/musical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x v="2498"/>
    <x v="1"/>
    <x v="1"/>
    <x v="1"/>
    <n v="1454425128"/>
    <n v="1451833128"/>
    <x v="3876"/>
    <d v="2016-02-02T14:58:48"/>
    <n v="30"/>
    <b v="0"/>
    <n v="46"/>
    <n v="52.794871794871788"/>
    <n v="44.760869565217391"/>
    <b v="0"/>
    <s v="theater/musical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x v="2499"/>
    <x v="1"/>
    <x v="0"/>
    <x v="0"/>
    <n v="1481213752"/>
    <n v="1478621752"/>
    <x v="3877"/>
    <d v="2016-12-08T16:15:52"/>
    <n v="30"/>
    <b v="0"/>
    <n v="14"/>
    <n v="4.9639999999999995"/>
    <n v="88.642857142857139"/>
    <b v="0"/>
    <s v="theater/musical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x v="115"/>
    <x v="1"/>
    <x v="0"/>
    <x v="0"/>
    <n v="1435636740"/>
    <n v="1433014746"/>
    <x v="3878"/>
    <d v="2015-06-30T03:59:00"/>
    <n v="30.347152777780138"/>
    <b v="0"/>
    <n v="1"/>
    <n v="5.5555555555555552E-2"/>
    <n v="10"/>
    <b v="0"/>
    <s v="theater/musical"/>
    <x v="1"/>
    <x v="40"/>
  </r>
  <r>
    <n v="3879"/>
    <s v="Theatre 'Portable' Royal (Canceled)"/>
    <s v="Theatre â€˜Portableâ€™ Royal is a portable, fully working, 40 seater theatre which will tour the UK and beyond!"/>
    <n v="15000"/>
    <x v="117"/>
    <x v="1"/>
    <x v="1"/>
    <x v="1"/>
    <n v="1422218396"/>
    <n v="1419626396"/>
    <x v="3879"/>
    <d v="2015-01-25T20:39:56"/>
    <n v="30"/>
    <b v="0"/>
    <n v="0"/>
    <n v="0"/>
    <e v="#DIV/0!"/>
    <b v="0"/>
    <s v="theater/musical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x v="1255"/>
    <x v="1"/>
    <x v="1"/>
    <x v="1"/>
    <n v="1406761200"/>
    <n v="1403724820"/>
    <x v="3880"/>
    <d v="2014-07-30T23:00:00"/>
    <n v="35.143287037040864"/>
    <b v="0"/>
    <n v="17"/>
    <n v="13.066666666666665"/>
    <n v="57.647058823529413"/>
    <b v="0"/>
    <s v="theater/musical"/>
    <x v="1"/>
    <x v="40"/>
  </r>
  <r>
    <n v="3881"/>
    <s v="My Real Mother's Name is... (Canceled)"/>
    <s v="A musical journey coming to the Blue Venue at the 2017 Orlando Fringe Festival!"/>
    <n v="500"/>
    <x v="379"/>
    <x v="1"/>
    <x v="0"/>
    <x v="0"/>
    <n v="1487550399"/>
    <n v="1484958399"/>
    <x v="3881"/>
    <d v="2017-02-20T00:26:39"/>
    <n v="30"/>
    <b v="0"/>
    <n v="1"/>
    <n v="5"/>
    <n v="25"/>
    <b v="0"/>
    <s v="theater/musical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x v="117"/>
    <x v="1"/>
    <x v="2"/>
    <x v="2"/>
    <n v="1454281380"/>
    <n v="1451950570"/>
    <x v="3882"/>
    <d v="2016-01-31T23:03:00"/>
    <n v="26.9769675925927"/>
    <b v="0"/>
    <n v="0"/>
    <n v="0"/>
    <e v="#DIV/0!"/>
    <b v="0"/>
    <s v="theater/musical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x v="117"/>
    <x v="1"/>
    <x v="1"/>
    <x v="1"/>
    <n v="1409668069"/>
    <n v="1407076069"/>
    <x v="3883"/>
    <d v="2014-09-02T14:27:49"/>
    <n v="30"/>
    <b v="0"/>
    <n v="0"/>
    <n v="0"/>
    <e v="#DIV/0!"/>
    <b v="0"/>
    <s v="theater/musical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x v="117"/>
    <x v="1"/>
    <x v="0"/>
    <x v="0"/>
    <n v="1427479192"/>
    <n v="1425322792"/>
    <x v="3884"/>
    <d v="2015-03-27T17:59:52"/>
    <n v="24.958333333335759"/>
    <b v="0"/>
    <n v="0"/>
    <n v="0"/>
    <e v="#DIV/0!"/>
    <b v="0"/>
    <s v="theater/musical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x v="117"/>
    <x v="1"/>
    <x v="0"/>
    <x v="0"/>
    <n v="1462834191"/>
    <n v="1460242191"/>
    <x v="3885"/>
    <d v="2016-05-09T22:49:51"/>
    <n v="30"/>
    <b v="0"/>
    <n v="0"/>
    <n v="0"/>
    <e v="#DIV/0!"/>
    <b v="0"/>
    <s v="theater/musical"/>
    <x v="1"/>
    <x v="40"/>
  </r>
  <r>
    <n v="3886"/>
    <s v="a (Canceled)"/>
    <n v="1"/>
    <n v="10000"/>
    <x v="117"/>
    <x v="1"/>
    <x v="2"/>
    <x v="2"/>
    <n v="1418275702"/>
    <n v="1415683702"/>
    <x v="3886"/>
    <d v="2014-12-11T05:28:22"/>
    <n v="30"/>
    <b v="0"/>
    <n v="0"/>
    <n v="0"/>
    <e v="#DIV/0!"/>
    <b v="0"/>
    <s v="theater/musical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x v="428"/>
    <x v="1"/>
    <x v="0"/>
    <x v="0"/>
    <n v="1430517600"/>
    <n v="1426538129"/>
    <x v="3887"/>
    <d v="2015-05-01T22:00:00"/>
    <n v="46.058692129634437"/>
    <b v="0"/>
    <n v="2"/>
    <n v="1.7500000000000002"/>
    <n v="17.5"/>
    <b v="0"/>
    <s v="theater/musical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x v="2500"/>
    <x v="2"/>
    <x v="1"/>
    <x v="1"/>
    <n v="1488114358"/>
    <n v="1485522358"/>
    <x v="3888"/>
    <d v="2017-02-26T13:05:58"/>
    <n v="30"/>
    <b v="0"/>
    <n v="14"/>
    <n v="27.1"/>
    <n v="38.714285714285715"/>
    <b v="0"/>
    <s v="theater/plays"/>
    <x v="1"/>
    <x v="6"/>
  </r>
  <r>
    <n v="3889"/>
    <s v="Sherri's Playhouse Present's A Heavenly Hand!"/>
    <s v="A romantic comedy about a girl trying to figure out what to do with her life and an angel who comes to help her."/>
    <n v="8000"/>
    <x v="1497"/>
    <x v="2"/>
    <x v="0"/>
    <x v="0"/>
    <n v="1420413960"/>
    <n v="1417651630"/>
    <x v="3889"/>
    <d v="2015-01-04T23:26:00"/>
    <n v="31.971412037033588"/>
    <b v="0"/>
    <n v="9"/>
    <n v="1.4749999999999999"/>
    <n v="13.111111111111111"/>
    <b v="0"/>
    <s v="theater/plays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x v="2501"/>
    <x v="2"/>
    <x v="0"/>
    <x v="0"/>
    <n v="1439662344"/>
    <n v="1434478344"/>
    <x v="3890"/>
    <d v="2015-08-15T18:12:24"/>
    <n v="60"/>
    <b v="0"/>
    <n v="8"/>
    <n v="16.826666666666668"/>
    <n v="315.5"/>
    <b v="0"/>
    <s v="theater/plays"/>
    <x v="1"/>
    <x v="6"/>
  </r>
  <r>
    <n v="3891"/>
    <s v="Out of the Box: A Mime Story"/>
    <s v="A comedy about a mime who dreams of becoming a stand up comedian."/>
    <n v="800"/>
    <x v="92"/>
    <x v="2"/>
    <x v="0"/>
    <x v="0"/>
    <n v="1427086740"/>
    <n v="1424488244"/>
    <x v="3891"/>
    <d v="2015-03-23T04:59:00"/>
    <n v="30.075185185189184"/>
    <b v="0"/>
    <n v="7"/>
    <n v="32.5"/>
    <n v="37.142857142857146"/>
    <b v="0"/>
    <s v="theater/plays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x v="117"/>
    <x v="2"/>
    <x v="0"/>
    <x v="0"/>
    <n v="1408863600"/>
    <n v="1408203557"/>
    <x v="3892"/>
    <d v="2014-08-24T07:00:00"/>
    <n v="7.6393865740683395"/>
    <b v="0"/>
    <n v="0"/>
    <n v="0"/>
    <e v="#DIV/0!"/>
    <b v="0"/>
    <s v="theater/plays"/>
    <x v="1"/>
    <x v="6"/>
  </r>
  <r>
    <n v="3893"/>
    <s v="MY PRIVATE REVOLUTION"/>
    <s v="An inspiring story of a young girl's journey from childhood to adulthood told through monologue, dialogue, poetry and music and dance."/>
    <n v="50000"/>
    <x v="2502"/>
    <x v="2"/>
    <x v="0"/>
    <x v="0"/>
    <n v="1404194400"/>
    <n v="1400600840"/>
    <x v="3893"/>
    <d v="2014-07-01T06:00:00"/>
    <n v="41.592129629629198"/>
    <b v="0"/>
    <n v="84"/>
    <n v="21.55"/>
    <n v="128.27380952380952"/>
    <b v="0"/>
    <s v="theater/plays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x v="624"/>
    <x v="2"/>
    <x v="0"/>
    <x v="0"/>
    <n v="1481000340"/>
    <n v="1478386812"/>
    <x v="3894"/>
    <d v="2016-12-06T04:59:00"/>
    <n v="30.249166666668316"/>
    <b v="0"/>
    <n v="11"/>
    <n v="3.4666666666666663"/>
    <n v="47.272727272727273"/>
    <b v="0"/>
    <s v="theater/plays"/>
    <x v="1"/>
    <x v="6"/>
  </r>
  <r>
    <n v="3895"/>
    <s v="Vestige"/>
    <s v="A Transgender makeup artist calls into question the loyalty of her best friend in a 1980's circus while dealing with her dying mother."/>
    <n v="1000"/>
    <x v="155"/>
    <x v="2"/>
    <x v="0"/>
    <x v="0"/>
    <n v="1425103218"/>
    <n v="1422424818"/>
    <x v="3895"/>
    <d v="2015-02-28T06:00:18"/>
    <n v="31"/>
    <b v="0"/>
    <n v="1"/>
    <n v="5"/>
    <n v="50"/>
    <b v="0"/>
    <s v="theater/plays"/>
    <x v="1"/>
    <x v="6"/>
  </r>
  <r>
    <n v="3896"/>
    <s v="Yorick and Company"/>
    <s v="Yorick and Co. is a comedy about a struggling theatre company whose mysterious benefactor starts haunting the show!"/>
    <n v="1600"/>
    <x v="575"/>
    <x v="2"/>
    <x v="0"/>
    <x v="0"/>
    <n v="1402979778"/>
    <n v="1401770178"/>
    <x v="3896"/>
    <d v="2014-06-17T04:36:18"/>
    <n v="14"/>
    <b v="0"/>
    <n v="4"/>
    <n v="10.625"/>
    <n v="42.5"/>
    <b v="0"/>
    <s v="theater/plays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x v="1901"/>
    <x v="2"/>
    <x v="4"/>
    <x v="4"/>
    <n v="1420750683"/>
    <n v="1418158683"/>
    <x v="3897"/>
    <d v="2015-01-08T20:58:03"/>
    <n v="30"/>
    <b v="0"/>
    <n v="10"/>
    <n v="17.599999999999998"/>
    <n v="44"/>
    <b v="0"/>
    <s v="theater/plays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x v="552"/>
    <x v="2"/>
    <x v="1"/>
    <x v="1"/>
    <n v="1439827200"/>
    <n v="1436355270"/>
    <x v="3898"/>
    <d v="2015-08-17T16:00:00"/>
    <n v="40.184375000004366"/>
    <b v="0"/>
    <n v="16"/>
    <n v="32.56"/>
    <n v="50.875"/>
    <b v="0"/>
    <s v="theater/plays"/>
    <x v="1"/>
    <x v="6"/>
  </r>
  <r>
    <n v="3899"/>
    <s v="RAIN | a theatrical production of life-changing proportions"/>
    <s v="More than just a play, RAIN is an outreach to hurting people who feel disengaged or rejected by others."/>
    <n v="10000"/>
    <x v="366"/>
    <x v="2"/>
    <x v="0"/>
    <x v="0"/>
    <n v="1407868561"/>
    <n v="1406140561"/>
    <x v="3899"/>
    <d v="2014-08-12T18:36:01"/>
    <n v="20"/>
    <b v="0"/>
    <n v="2"/>
    <n v="1.25"/>
    <n v="62.5"/>
    <b v="0"/>
    <s v="theater/plays"/>
    <x v="1"/>
    <x v="6"/>
  </r>
  <r>
    <n v="3900"/>
    <s v="HUB Theatre Group presents John Logan's RED"/>
    <s v="HUB Theatre Group collaborates with local artists to present John Logan's RED to the community."/>
    <n v="2500"/>
    <x v="2503"/>
    <x v="2"/>
    <x v="0"/>
    <x v="0"/>
    <n v="1433988791"/>
    <n v="1431396791"/>
    <x v="3900"/>
    <d v="2015-06-11T02:13:11"/>
    <n v="30"/>
    <b v="0"/>
    <n v="5"/>
    <n v="5.4"/>
    <n v="27"/>
    <b v="0"/>
    <s v="theater/plays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x v="379"/>
    <x v="2"/>
    <x v="0"/>
    <x v="0"/>
    <n v="1450554599"/>
    <n v="1447098599"/>
    <x v="3901"/>
    <d v="2015-12-19T19:49:59"/>
    <n v="40"/>
    <b v="0"/>
    <n v="1"/>
    <n v="0.83333333333333337"/>
    <n v="25"/>
    <b v="0"/>
    <s v="theater/plays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x v="159"/>
    <x v="2"/>
    <x v="1"/>
    <x v="1"/>
    <n v="1479125642"/>
    <n v="1476962042"/>
    <x v="3902"/>
    <d v="2016-11-14T12:14:02"/>
    <n v="25.041666666664241"/>
    <b v="0"/>
    <n v="31"/>
    <n v="48.833333333333336"/>
    <n v="47.258064516129032"/>
    <b v="0"/>
    <s v="theater/plays"/>
    <x v="1"/>
    <x v="6"/>
  </r>
  <r>
    <n v="3903"/>
    <s v="Know Thy Law"/>
    <s v="Based on the novel â€œKnow Thy Lawâ€, this powerful play gives the insight and understanding of the power of knowing the law of the land."/>
    <n v="1500"/>
    <x v="117"/>
    <x v="2"/>
    <x v="0"/>
    <x v="0"/>
    <n v="1439581080"/>
    <n v="1435709765"/>
    <x v="3903"/>
    <d v="2015-08-14T19:38:00"/>
    <n v="44.806886574078817"/>
    <b v="0"/>
    <n v="0"/>
    <n v="0"/>
    <e v="#DIV/0!"/>
    <b v="0"/>
    <s v="theater/plays"/>
    <x v="1"/>
    <x v="6"/>
  </r>
  <r>
    <n v="3904"/>
    <s v="Black America from Prophets to Pimps"/>
    <s v="A play that will cover 4000 years of black history."/>
    <n v="10000"/>
    <x v="158"/>
    <x v="2"/>
    <x v="0"/>
    <x v="0"/>
    <n v="1429074240"/>
    <n v="1427866200"/>
    <x v="3904"/>
    <d v="2015-04-15T05:04:00"/>
    <n v="13.981944444443798"/>
    <b v="0"/>
    <n v="2"/>
    <n v="0.03"/>
    <n v="1.5"/>
    <b v="0"/>
    <s v="theater/plays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x v="2504"/>
    <x v="2"/>
    <x v="1"/>
    <x v="1"/>
    <n v="1434063600"/>
    <n v="1430405903"/>
    <x v="3905"/>
    <d v="2015-06-11T23:00:00"/>
    <n v="42.334456018514175"/>
    <b v="0"/>
    <n v="7"/>
    <n v="11.533333333333333"/>
    <n v="24.714285714285715"/>
    <b v="0"/>
    <s v="theater/plays"/>
    <x v="1"/>
    <x v="6"/>
  </r>
  <r>
    <n v="3906"/>
    <s v="First Draft Theatre"/>
    <s v="We will workshop, stage and develop new writing, devised work and adaptations. A joyful leap into the possibilities of an idea!"/>
    <n v="1500"/>
    <x v="2373"/>
    <x v="2"/>
    <x v="1"/>
    <x v="1"/>
    <n v="1435325100"/>
    <n v="1432072893"/>
    <x v="3906"/>
    <d v="2015-06-26T13:25:00"/>
    <n v="37.641284722223645"/>
    <b v="0"/>
    <n v="16"/>
    <n v="67.333333333333329"/>
    <n v="63.125"/>
    <b v="0"/>
    <s v="theater/plays"/>
    <x v="1"/>
    <x v="6"/>
  </r>
  <r>
    <n v="3907"/>
    <s v="Burqa&amp;Rifle: A Drama: Two Women, Two Cultues, Two Histories"/>
    <s v="Burqa&amp;Rifle dramatizes the  encounter between two women -- a vigilante and a convert to Islam."/>
    <n v="1000"/>
    <x v="358"/>
    <x v="2"/>
    <x v="0"/>
    <x v="0"/>
    <n v="1414354080"/>
    <n v="1411587606"/>
    <x v="3907"/>
    <d v="2014-10-26T20:08:00"/>
    <n v="32.019374999996217"/>
    <b v="0"/>
    <n v="4"/>
    <n v="15.299999999999999"/>
    <n v="38.25"/>
    <b v="0"/>
    <s v="theater/plays"/>
    <x v="1"/>
    <x v="6"/>
  </r>
  <r>
    <n v="3908"/>
    <s v="Unconscious Subconscious"/>
    <s v="Death splits apart twin brothers in a questionable car accident. They shared dreams, and now they must share trials in the unknown."/>
    <n v="750"/>
    <x v="654"/>
    <x v="2"/>
    <x v="0"/>
    <x v="0"/>
    <n v="1406603696"/>
    <n v="1405307696"/>
    <x v="3908"/>
    <d v="2014-07-29T03:14:56"/>
    <n v="15"/>
    <b v="0"/>
    <n v="4"/>
    <n v="8.6666666666666679"/>
    <n v="16.25"/>
    <b v="0"/>
    <s v="theater/plays"/>
    <x v="1"/>
    <x v="6"/>
  </r>
  <r>
    <n v="3909"/>
    <s v="Woman2Woman"/>
    <s v="I am trying to put on a gospel comedy stage play that is full of laughter and life lessons as well that will change your life forever,"/>
    <n v="60000"/>
    <x v="2503"/>
    <x v="2"/>
    <x v="0"/>
    <x v="0"/>
    <n v="1410424642"/>
    <n v="1407832642"/>
    <x v="3909"/>
    <d v="2014-09-11T08:37:22"/>
    <n v="30"/>
    <b v="0"/>
    <n v="4"/>
    <n v="0.22499999999999998"/>
    <n v="33.75"/>
    <b v="0"/>
    <s v="theater/plays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x v="1935"/>
    <x v="2"/>
    <x v="0"/>
    <x v="0"/>
    <n v="1441649397"/>
    <n v="1439057397"/>
    <x v="3910"/>
    <d v="2015-09-07T18:09:57"/>
    <n v="30"/>
    <b v="0"/>
    <n v="3"/>
    <n v="3.0833333333333335"/>
    <n v="61.666666666666664"/>
    <b v="0"/>
    <s v="theater/plays"/>
    <x v="1"/>
    <x v="6"/>
  </r>
  <r>
    <n v="3911"/>
    <s v="Ministers of Grace"/>
    <s v="â€˜Ministers of Graceâ€™ imagines what the movie Ghostbusters would be like if written by William Shakespeare."/>
    <n v="8000"/>
    <x v="2505"/>
    <x v="2"/>
    <x v="0"/>
    <x v="0"/>
    <n v="1417033777"/>
    <n v="1414438177"/>
    <x v="3911"/>
    <d v="2014-11-26T20:29:37"/>
    <n v="30.041666666664241"/>
    <b v="0"/>
    <n v="36"/>
    <n v="37.412500000000001"/>
    <n v="83.138888888888886"/>
    <b v="0"/>
    <s v="theater/plays"/>
    <x v="1"/>
    <x v="6"/>
  </r>
  <r>
    <n v="3912"/>
    <s v="JoLee Productions"/>
    <s v="Producing &amp; directing Jake's Women by Neil Simon opening July 9 and running through July 26 for Sonoma Arts Live"/>
    <n v="15000"/>
    <x v="116"/>
    <x v="2"/>
    <x v="0"/>
    <x v="0"/>
    <n v="1429936500"/>
    <n v="1424759330"/>
    <x v="3912"/>
    <d v="2015-04-25T04:35:00"/>
    <n v="59.920949074075907"/>
    <b v="0"/>
    <n v="1"/>
    <n v="6.6666666666666671E-3"/>
    <n v="1"/>
    <b v="0"/>
    <s v="theater/plays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x v="325"/>
    <x v="2"/>
    <x v="0"/>
    <x v="0"/>
    <n v="1448863449"/>
    <n v="1446267849"/>
    <x v="3913"/>
    <d v="2015-11-30T06:04:09"/>
    <n v="30.041666666664241"/>
    <b v="0"/>
    <n v="7"/>
    <n v="10"/>
    <n v="142.85714285714286"/>
    <b v="0"/>
    <s v="theater/plays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x v="711"/>
    <x v="2"/>
    <x v="1"/>
    <x v="1"/>
    <n v="1431298740"/>
    <n v="1429558756"/>
    <x v="3914"/>
    <d v="2015-05-10T22:59:00"/>
    <n v="20.138703703705687"/>
    <b v="0"/>
    <n v="27"/>
    <n v="36.36"/>
    <n v="33.666666666666664"/>
    <b v="0"/>
    <s v="theater/plays"/>
    <x v="1"/>
    <x v="6"/>
  </r>
  <r>
    <n v="3915"/>
    <s v="Hardcross"/>
    <s v="Following the enormous success of Hardcross, we are looking for new ways to bring this wonderful play to a wider audience."/>
    <n v="1500"/>
    <x v="139"/>
    <x v="2"/>
    <x v="1"/>
    <x v="1"/>
    <n v="1464824309"/>
    <n v="1462232309"/>
    <x v="3915"/>
    <d v="2016-06-01T23:38:29"/>
    <n v="30"/>
    <b v="0"/>
    <n v="1"/>
    <n v="0.33333333333333337"/>
    <n v="5"/>
    <b v="0"/>
    <s v="theater/plays"/>
    <x v="1"/>
    <x v="6"/>
  </r>
  <r>
    <n v="3916"/>
    <s v="Final exam"/>
    <s v="We're a small group of University students who need a little help making our final exam production the best product possible."/>
    <n v="2000"/>
    <x v="117"/>
    <x v="2"/>
    <x v="8"/>
    <x v="7"/>
    <n v="1464952752"/>
    <n v="1462360752"/>
    <x v="3916"/>
    <d v="2016-06-03T11:19:12"/>
    <n v="30"/>
    <b v="0"/>
    <n v="0"/>
    <n v="0"/>
    <e v="#DIV/0!"/>
    <b v="0"/>
    <s v="theater/plays"/>
    <x v="1"/>
    <x v="6"/>
  </r>
  <r>
    <n v="3917"/>
    <s v="Romeo and Juliet by Cry of Curs"/>
    <s v="We place the actors and script to the fore, with productions stripped down to barest level, aiming to make theatre accessible."/>
    <n v="3500"/>
    <x v="115"/>
    <x v="2"/>
    <x v="1"/>
    <x v="1"/>
    <n v="1410439161"/>
    <n v="1407847161"/>
    <x v="3917"/>
    <d v="2014-09-11T12:39:21"/>
    <n v="30"/>
    <b v="0"/>
    <n v="1"/>
    <n v="0.2857142857142857"/>
    <n v="10"/>
    <b v="0"/>
    <s v="theater/plays"/>
    <x v="1"/>
    <x v="6"/>
  </r>
  <r>
    <n v="3918"/>
    <s v="The Singing Teacher"/>
    <s v="A fantastic new comedy coming to the West End 2014.  An Alan Ayckbourn meets Richard Curtis style comedy. Who knew singing was therapy!"/>
    <n v="60000"/>
    <x v="678"/>
    <x v="2"/>
    <x v="1"/>
    <x v="1"/>
    <n v="1407168000"/>
    <n v="1406131023"/>
    <x v="3918"/>
    <d v="2014-08-04T16:00:00"/>
    <n v="12.002048611109785"/>
    <b v="0"/>
    <n v="3"/>
    <n v="0.2"/>
    <n v="40"/>
    <b v="0"/>
    <s v="theater/plays"/>
    <x v="1"/>
    <x v="6"/>
  </r>
  <r>
    <n v="3919"/>
    <s v="After The Blue"/>
    <s v="Two sisters living in a Cornish seaside town attempt to hide and escape from a life- circle of deceit, abuse, incest and revenge."/>
    <n v="5000"/>
    <x v="456"/>
    <x v="2"/>
    <x v="1"/>
    <x v="1"/>
    <n v="1453075200"/>
    <n v="1450628773"/>
    <x v="3919"/>
    <d v="2016-01-18T00:00:00"/>
    <n v="28.315127314810525"/>
    <b v="0"/>
    <n v="3"/>
    <n v="1.7999999999999998"/>
    <n v="30"/>
    <b v="0"/>
    <s v="theater/plays"/>
    <x v="1"/>
    <x v="6"/>
  </r>
  <r>
    <n v="3920"/>
    <s v="'SCARAMOUCHE JONES'' by Justin Butcher"/>
    <s v="An enthralling tale charting the ecstasies and tragedies behind the seven white masks of centenarian clown,Scaramouche Jones."/>
    <n v="2500"/>
    <x v="2503"/>
    <x v="2"/>
    <x v="1"/>
    <x v="1"/>
    <n v="1479032260"/>
    <n v="1476436660"/>
    <x v="3920"/>
    <d v="2016-11-13T10:17:40"/>
    <n v="30.041666666671517"/>
    <b v="0"/>
    <n v="3"/>
    <n v="5.4"/>
    <n v="45"/>
    <b v="0"/>
    <s v="theater/plays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x v="117"/>
    <x v="2"/>
    <x v="1"/>
    <x v="1"/>
    <n v="1414346400"/>
    <n v="1413291655"/>
    <x v="3921"/>
    <d v="2014-10-26T18:00:00"/>
    <n v="12.207696759258397"/>
    <b v="0"/>
    <n v="0"/>
    <n v="0"/>
    <e v="#DIV/0!"/>
    <b v="0"/>
    <s v="theater/plays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x v="377"/>
    <x v="2"/>
    <x v="0"/>
    <x v="0"/>
    <n v="1425337200"/>
    <n v="1421432810"/>
    <x v="3922"/>
    <d v="2015-03-02T23:00:00"/>
    <n v="45.189699074064265"/>
    <b v="0"/>
    <n v="6"/>
    <n v="8.1333333333333329"/>
    <n v="10.166666666666666"/>
    <b v="0"/>
    <s v="theater/plays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x v="2506"/>
    <x v="2"/>
    <x v="1"/>
    <x v="1"/>
    <n v="1428622271"/>
    <n v="1426203071"/>
    <x v="3923"/>
    <d v="2015-04-09T23:31:11"/>
    <n v="28"/>
    <b v="0"/>
    <n v="17"/>
    <n v="12.034782608695652"/>
    <n v="81.411764705882348"/>
    <b v="0"/>
    <s v="theater/plays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x v="2507"/>
    <x v="2"/>
    <x v="0"/>
    <x v="0"/>
    <n v="1403823722"/>
    <n v="1401231722"/>
    <x v="3924"/>
    <d v="2014-06-26T23:02:02"/>
    <n v="30"/>
    <b v="0"/>
    <n v="40"/>
    <n v="15.266666666666667"/>
    <n v="57.25"/>
    <b v="0"/>
    <s v="theater/plays"/>
    <x v="1"/>
    <x v="6"/>
  </r>
  <r>
    <n v="3925"/>
    <s v="Help Save High School Theater"/>
    <s v="Help Save High School Theater Program_x000a_Your donations will be used to purchase props, build sets, and costumes."/>
    <n v="150"/>
    <x v="493"/>
    <x v="2"/>
    <x v="0"/>
    <x v="0"/>
    <n v="1406753639"/>
    <n v="1404161639"/>
    <x v="3925"/>
    <d v="2014-07-30T20:53:59"/>
    <n v="30"/>
    <b v="0"/>
    <n v="3"/>
    <n v="10"/>
    <n v="5"/>
    <b v="0"/>
    <s v="theater/plays"/>
    <x v="1"/>
    <x v="6"/>
  </r>
  <r>
    <n v="3926"/>
    <s v="Caryl Churchill's 'Top Girls' - NSW HSC Text"/>
    <s v="Producing syllabus-relevant theatre targeted to HSC students on the NSW Central Coast"/>
    <n v="5000"/>
    <x v="493"/>
    <x v="2"/>
    <x v="2"/>
    <x v="2"/>
    <n v="1419645748"/>
    <n v="1417053748"/>
    <x v="3926"/>
    <d v="2014-12-27T02:02:28"/>
    <n v="30"/>
    <b v="0"/>
    <n v="1"/>
    <n v="0.3"/>
    <n v="15"/>
    <b v="0"/>
    <s v="theater/plays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x v="379"/>
    <x v="2"/>
    <x v="1"/>
    <x v="1"/>
    <n v="1407565504"/>
    <n v="1404973504"/>
    <x v="3927"/>
    <d v="2014-08-09T06:25:04"/>
    <n v="30"/>
    <b v="0"/>
    <n v="2"/>
    <n v="1"/>
    <n v="12.5"/>
    <b v="0"/>
    <s v="theater/plays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x v="1208"/>
    <x v="2"/>
    <x v="0"/>
    <x v="0"/>
    <n v="1444971540"/>
    <n v="1442593427"/>
    <x v="3928"/>
    <d v="2015-10-16T04:59:00"/>
    <n v="27.524456018516503"/>
    <b v="0"/>
    <n v="7"/>
    <n v="13.020000000000001"/>
    <n v="93"/>
    <b v="0"/>
    <s v="theater/plays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x v="2508"/>
    <x v="2"/>
    <x v="0"/>
    <x v="0"/>
    <n v="1474228265"/>
    <n v="1471636265"/>
    <x v="3929"/>
    <d v="2016-09-18T19:51:05"/>
    <n v="30"/>
    <b v="0"/>
    <n v="14"/>
    <n v="2.2650000000000001"/>
    <n v="32.357142857142854"/>
    <b v="0"/>
    <s v="theater/plays"/>
    <x v="1"/>
    <x v="6"/>
  </r>
  <r>
    <n v="3930"/>
    <s v="Foundry Theatre Brisbane"/>
    <s v="We are a new and exciting semi-pro  theatre company who will support &amp; hire local actors &amp; writers in Brisbane &amp; Queensland."/>
    <n v="10000"/>
    <x v="117"/>
    <x v="2"/>
    <x v="2"/>
    <x v="2"/>
    <n v="1459490400"/>
    <n v="1457078868"/>
    <x v="3930"/>
    <d v="2016-04-01T06:00:00"/>
    <n v="27.911250000004657"/>
    <b v="0"/>
    <n v="0"/>
    <n v="0"/>
    <e v="#DIV/0!"/>
    <b v="0"/>
    <s v="theater/plays"/>
    <x v="1"/>
    <x v="6"/>
  </r>
  <r>
    <n v="3931"/>
    <s v="Still I Weep"/>
    <s v="An original stage play designed to bring to light the long-term effects on adult survivors of childhood sexual abuse. We do survive!"/>
    <n v="8000"/>
    <x v="117"/>
    <x v="2"/>
    <x v="0"/>
    <x v="0"/>
    <n v="1441510707"/>
    <n v="1439350707"/>
    <x v="3931"/>
    <d v="2015-09-06T03:38:27"/>
    <n v="25"/>
    <b v="0"/>
    <n v="0"/>
    <n v="0"/>
    <e v="#DIV/0!"/>
    <b v="0"/>
    <s v="theater/plays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x v="116"/>
    <x v="2"/>
    <x v="0"/>
    <x v="0"/>
    <n v="1458097364"/>
    <n v="1455508964"/>
    <x v="3932"/>
    <d v="2016-03-16T03:02:44"/>
    <n v="29.958333333335759"/>
    <b v="0"/>
    <n v="1"/>
    <n v="8.3333333333333332E-3"/>
    <n v="1"/>
    <b v="0"/>
    <s v="theater/plays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x v="2509"/>
    <x v="2"/>
    <x v="0"/>
    <x v="0"/>
    <n v="1468716180"/>
    <n v="1466205262"/>
    <x v="3933"/>
    <d v="2016-07-17T00:43:00"/>
    <n v="29.061550925922347"/>
    <b v="0"/>
    <n v="12"/>
    <n v="15.742857142857142"/>
    <n v="91.833333333333329"/>
    <b v="0"/>
    <s v="theater/plays"/>
    <x v="1"/>
    <x v="6"/>
  </r>
  <r>
    <n v="3934"/>
    <s v="&quot;A Measure of Normalcy&quot;"/>
    <s v="Lost youth and lost souls struggle to find meaning amid dingy basements, vanishing malls, and a bleak Midwestern summer."/>
    <n v="5000"/>
    <x v="1100"/>
    <x v="2"/>
    <x v="0"/>
    <x v="0"/>
    <n v="1443704400"/>
    <n v="1439827639"/>
    <x v="3934"/>
    <d v="2015-10-01T13:00:00"/>
    <n v="44.86991898148699"/>
    <b v="0"/>
    <n v="12"/>
    <n v="11"/>
    <n v="45.833333333333336"/>
    <b v="0"/>
    <s v="theater/plays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x v="2510"/>
    <x v="2"/>
    <x v="1"/>
    <x v="1"/>
    <n v="1443973546"/>
    <n v="1438789546"/>
    <x v="3935"/>
    <d v="2015-10-04T15:45:46"/>
    <n v="60"/>
    <b v="0"/>
    <n v="23"/>
    <n v="43.833333333333336"/>
    <n v="57.173913043478258"/>
    <b v="0"/>
    <s v="theater/plays"/>
    <x v="1"/>
    <x v="6"/>
  </r>
  <r>
    <n v="3936"/>
    <s v="End Breast Cancer"/>
    <s v="This stage play is a true story about one woman's fight against breast cancer while still having to deal with the adversities of life."/>
    <n v="20000"/>
    <x v="117"/>
    <x v="2"/>
    <x v="0"/>
    <x v="0"/>
    <n v="1480576720"/>
    <n v="1477981120"/>
    <x v="3936"/>
    <d v="2016-12-01T07:18:40"/>
    <n v="30.041666666664241"/>
    <b v="0"/>
    <n v="0"/>
    <n v="0"/>
    <e v="#DIV/0!"/>
    <b v="0"/>
    <s v="theater/plays"/>
    <x v="1"/>
    <x v="6"/>
  </r>
  <r>
    <n v="3937"/>
    <s v="Fever - a workshop production"/>
    <s v="Support the artists of the new play FEVER: a story of love, friendship and sonnets. Donate to help us develop this production!"/>
    <n v="2885"/>
    <x v="2511"/>
    <x v="2"/>
    <x v="0"/>
    <x v="0"/>
    <n v="1468249760"/>
    <n v="1465830560"/>
    <x v="3937"/>
    <d v="2016-07-11T15:09:20"/>
    <n v="28"/>
    <b v="0"/>
    <n v="10"/>
    <n v="86.135181975736558"/>
    <n v="248.5"/>
    <b v="0"/>
    <s v="theater/plays"/>
    <x v="1"/>
    <x v="6"/>
  </r>
  <r>
    <n v="3938"/>
    <s v="Broken Alley â€”Â Year 3"/>
    <s v="We Kickstarted Broken Alley Theatre in the summer of 2013. It's been an amazing two years. This year, BATx goes bigger than ever."/>
    <n v="3255"/>
    <x v="2512"/>
    <x v="2"/>
    <x v="0"/>
    <x v="0"/>
    <n v="1435441454"/>
    <n v="1432763054"/>
    <x v="3938"/>
    <d v="2015-06-27T21:44:14"/>
    <n v="31"/>
    <b v="0"/>
    <n v="5"/>
    <n v="12.196620583717358"/>
    <n v="79.400000000000006"/>
    <b v="0"/>
    <s v="theater/plays"/>
    <x v="1"/>
    <x v="6"/>
  </r>
  <r>
    <n v="3939"/>
    <s v="'Potter.' Funding 2015"/>
    <s v="'Potter.' is a parody of the popular Harry Potter series allowing aspiring actors a chance to work in a professional production."/>
    <n v="5000"/>
    <x v="139"/>
    <x v="2"/>
    <x v="2"/>
    <x v="2"/>
    <n v="1412656200"/>
    <n v="1412328979"/>
    <x v="3939"/>
    <d v="2014-10-07T04:30:00"/>
    <n v="3.7872800925906631"/>
    <b v="0"/>
    <n v="1"/>
    <n v="0.1"/>
    <n v="5"/>
    <b v="0"/>
    <s v="theater/plays"/>
    <x v="1"/>
    <x v="6"/>
  </r>
  <r>
    <n v="3940"/>
    <s v="Attraction"/>
    <s v="A Stage Play that will bring you to the edge of your seat , leave you thinkin and will also have you laughing while enjoyin the talent"/>
    <n v="5000"/>
    <x v="143"/>
    <x v="2"/>
    <x v="0"/>
    <x v="0"/>
    <n v="1420199351"/>
    <n v="1416311351"/>
    <x v="3940"/>
    <d v="2015-01-02T11:49:11"/>
    <n v="45"/>
    <b v="0"/>
    <n v="2"/>
    <n v="0.22"/>
    <n v="5.5"/>
    <b v="0"/>
    <s v="theater/plays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x v="155"/>
    <x v="2"/>
    <x v="0"/>
    <x v="0"/>
    <n v="1416877200"/>
    <n v="1414505137"/>
    <x v="3941"/>
    <d v="2014-11-25T01:00:00"/>
    <n v="27.454432870377786"/>
    <b v="0"/>
    <n v="2"/>
    <n v="0.90909090909090906"/>
    <n v="25"/>
    <b v="0"/>
    <s v="theater/plays"/>
    <x v="1"/>
    <x v="6"/>
  </r>
  <r>
    <n v="3942"/>
    <s v="Epic Proportions"/>
    <s v="In the 30's, two brothers, Benny and Phil, who go to the Arizona desert to be extras in a huge Biblical epic. Riotous comedy!"/>
    <n v="1200"/>
    <x v="117"/>
    <x v="2"/>
    <x v="0"/>
    <x v="0"/>
    <n v="1434490914"/>
    <n v="1429306914"/>
    <x v="3942"/>
    <d v="2015-06-16T21:41:54"/>
    <n v="60"/>
    <b v="0"/>
    <n v="0"/>
    <n v="0"/>
    <e v="#DIV/0!"/>
    <b v="0"/>
    <s v="theater/plays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x v="2513"/>
    <x v="2"/>
    <x v="0"/>
    <x v="0"/>
    <n v="1446483000"/>
    <n v="1443811268"/>
    <x v="3943"/>
    <d v="2015-11-02T16:50:00"/>
    <n v="30.922824074077653"/>
    <b v="0"/>
    <n v="13"/>
    <n v="35.64"/>
    <n v="137.07692307692307"/>
    <b v="0"/>
    <s v="theater/plays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x v="117"/>
    <x v="2"/>
    <x v="0"/>
    <x v="0"/>
    <n v="1440690875"/>
    <n v="1438098875"/>
    <x v="3944"/>
    <d v="2015-08-27T15:54:35"/>
    <n v="30"/>
    <b v="0"/>
    <n v="0"/>
    <n v="0"/>
    <e v="#DIV/0!"/>
    <b v="0"/>
    <s v="theater/plays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x v="139"/>
    <x v="2"/>
    <x v="0"/>
    <x v="0"/>
    <n v="1431717268"/>
    <n v="1429125268"/>
    <x v="3945"/>
    <d v="2015-05-15T19:14:28"/>
    <n v="30"/>
    <b v="0"/>
    <n v="1"/>
    <n v="0.25"/>
    <n v="5"/>
    <b v="0"/>
    <s v="theater/plays"/>
    <x v="1"/>
    <x v="6"/>
  </r>
  <r>
    <n v="3946"/>
    <s v="DR. Mecurio's Mythical Marvels &amp; Beastiry"/>
    <s v="Dr. Mecurio's is an original work of fantasy designed and written for the stage."/>
    <n v="6000"/>
    <x v="666"/>
    <x v="2"/>
    <x v="0"/>
    <x v="0"/>
    <n v="1425110400"/>
    <n v="1422388822"/>
    <x v="3946"/>
    <d v="2015-02-28T08:00:00"/>
    <n v="31.499745370369055"/>
    <b v="0"/>
    <n v="5"/>
    <n v="3.25"/>
    <n v="39"/>
    <b v="0"/>
    <s v="theater/plays"/>
    <x v="1"/>
    <x v="6"/>
  </r>
  <r>
    <n v="3947"/>
    <s v="Tell'em I'm Gonna Make It"/>
    <s v="Soon to be known as one of the greatest gospel stage plays of all times. Great hit in New England and now we want to take  it on tour"/>
    <n v="3000"/>
    <x v="462"/>
    <x v="2"/>
    <x v="0"/>
    <x v="0"/>
    <n v="1475378744"/>
    <n v="1472786744"/>
    <x v="3947"/>
    <d v="2016-10-02T03:25:44"/>
    <n v="30"/>
    <b v="0"/>
    <n v="2"/>
    <n v="3.3666666666666663"/>
    <n v="50.5"/>
    <b v="0"/>
    <s v="theater/plays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x v="117"/>
    <x v="2"/>
    <x v="2"/>
    <x v="2"/>
    <n v="1410076123"/>
    <n v="1404892123"/>
    <x v="3948"/>
    <d v="2014-09-07T07:48:43"/>
    <n v="60"/>
    <b v="0"/>
    <n v="0"/>
    <n v="0"/>
    <e v="#DIV/0!"/>
    <b v="0"/>
    <s v="theater/plays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x v="2514"/>
    <x v="2"/>
    <x v="2"/>
    <x v="2"/>
    <n v="1423623221"/>
    <n v="1421031221"/>
    <x v="3949"/>
    <d v="2015-02-11T02:53:41"/>
    <n v="30"/>
    <b v="0"/>
    <n v="32"/>
    <n v="15.770000000000001"/>
    <n v="49.28125"/>
    <b v="0"/>
    <s v="theater/plays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x v="379"/>
    <x v="2"/>
    <x v="0"/>
    <x v="0"/>
    <n v="1460140500"/>
    <n v="1457628680"/>
    <x v="3950"/>
    <d v="2016-04-08T18:35:00"/>
    <n v="29.071990740740148"/>
    <b v="0"/>
    <n v="1"/>
    <n v="0.625"/>
    <n v="25"/>
    <b v="0"/>
    <s v="theater/plays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x v="116"/>
    <x v="2"/>
    <x v="17"/>
    <x v="3"/>
    <n v="1462301342"/>
    <n v="1457120942"/>
    <x v="3951"/>
    <d v="2016-05-03T18:49:02"/>
    <n v="59.958333333328483"/>
    <b v="0"/>
    <n v="1"/>
    <n v="5.0000000000000001E-4"/>
    <n v="1"/>
    <b v="0"/>
    <s v="theater/plays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x v="379"/>
    <x v="2"/>
    <x v="0"/>
    <x v="0"/>
    <n v="1445885890"/>
    <n v="1440701890"/>
    <x v="3952"/>
    <d v="2015-10-26T18:58:10"/>
    <n v="60"/>
    <b v="0"/>
    <n v="1"/>
    <n v="9.6153846153846159E-2"/>
    <n v="25"/>
    <b v="0"/>
    <s v="theater/plays"/>
    <x v="1"/>
    <x v="6"/>
  </r>
  <r>
    <n v="3953"/>
    <s v="A Time Pirate's Love"/>
    <s v="Actors and actresses are needed to help me create a stage play. A stage play needs to be adapted from the book I wrote."/>
    <n v="17600"/>
    <x v="117"/>
    <x v="2"/>
    <x v="0"/>
    <x v="0"/>
    <n v="1469834940"/>
    <n v="1467162586"/>
    <x v="3953"/>
    <d v="2016-07-29T23:29:00"/>
    <n v="30.930023148146574"/>
    <b v="0"/>
    <n v="0"/>
    <n v="0"/>
    <e v="#DIV/0!"/>
    <b v="0"/>
    <s v="theater/plays"/>
    <x v="1"/>
    <x v="6"/>
  </r>
  <r>
    <n v="3954"/>
    <s v="City of Joy"/>
    <s v="Despite hunger and conditions of a Calcutta slum, the people there know that life is precious. They have named it â€˜City of Joy.â€™"/>
    <n v="25000"/>
    <x v="117"/>
    <x v="2"/>
    <x v="5"/>
    <x v="5"/>
    <n v="1405352264"/>
    <n v="1400168264"/>
    <x v="3954"/>
    <d v="2014-07-14T15:37:44"/>
    <n v="60"/>
    <b v="0"/>
    <n v="0"/>
    <n v="0"/>
    <e v="#DIV/0!"/>
    <b v="0"/>
    <s v="theater/plays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x v="94"/>
    <x v="2"/>
    <x v="0"/>
    <x v="0"/>
    <n v="1448745741"/>
    <n v="1446150141"/>
    <x v="3955"/>
    <d v="2015-11-28T21:22:21"/>
    <n v="30.041666666664241"/>
    <b v="0"/>
    <n v="8"/>
    <n v="24.285714285714285"/>
    <n v="53.125"/>
    <b v="0"/>
    <s v="theater/plays"/>
    <x v="1"/>
    <x v="6"/>
  </r>
  <r>
    <n v="3956"/>
    <s v="The Woman in Me"/>
    <s v="This saucy stage play chronicles the highs and lows of my life involving gangs, drugs and prison. The story is a transforming ministry."/>
    <n v="5500"/>
    <x v="117"/>
    <x v="2"/>
    <x v="0"/>
    <x v="0"/>
    <n v="1461543600"/>
    <n v="1459203727"/>
    <x v="3956"/>
    <d v="2016-04-25T00:20:00"/>
    <n v="27.081863425926713"/>
    <b v="0"/>
    <n v="0"/>
    <n v="0"/>
    <e v="#DIV/0!"/>
    <b v="0"/>
    <s v="theater/plays"/>
    <x v="1"/>
    <x v="6"/>
  </r>
  <r>
    <n v="3957"/>
    <s v="Yada.Yada.Yada. An Unauthorized Seinfeld Event. 9 in 90"/>
    <s v="A play about something, or maybe nothing. Four actors depicting all 9 seasons of Seinfeld in 90 minutes."/>
    <n v="28000"/>
    <x v="1001"/>
    <x v="2"/>
    <x v="0"/>
    <x v="0"/>
    <n v="1468020354"/>
    <n v="1464045954"/>
    <x v="3957"/>
    <d v="2016-07-08T23:25:54"/>
    <n v="46"/>
    <b v="0"/>
    <n v="1"/>
    <n v="2.5000000000000001E-2"/>
    <n v="7"/>
    <b v="0"/>
    <s v="theater/plays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x v="762"/>
    <x v="2"/>
    <x v="0"/>
    <x v="0"/>
    <n v="1406988000"/>
    <n v="1403822912"/>
    <x v="3958"/>
    <d v="2014-08-02T14:00:00"/>
    <n v="36.632962962961756"/>
    <b v="0"/>
    <n v="16"/>
    <n v="32.049999999999997"/>
    <n v="40.0625"/>
    <b v="0"/>
    <s v="theater/plays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x v="2515"/>
    <x v="2"/>
    <x v="0"/>
    <x v="0"/>
    <n v="1411930556"/>
    <n v="1409338556"/>
    <x v="3959"/>
    <d v="2014-09-28T18:55:56"/>
    <n v="30"/>
    <b v="0"/>
    <n v="12"/>
    <n v="24.333333333333336"/>
    <n v="24.333333333333332"/>
    <b v="0"/>
    <s v="theater/plays"/>
    <x v="1"/>
    <x v="6"/>
  </r>
  <r>
    <n v="3960"/>
    <s v="In The Time of New York"/>
    <s v="You are closer to your dreams than what you expect, your demons will always wait for you to realize them, theyâ€™ll torture you Manny."/>
    <n v="3000"/>
    <x v="372"/>
    <x v="2"/>
    <x v="0"/>
    <x v="0"/>
    <n v="1451852256"/>
    <n v="1449260256"/>
    <x v="3960"/>
    <d v="2016-01-03T20:17:36"/>
    <n v="30"/>
    <b v="0"/>
    <n v="4"/>
    <n v="1.5"/>
    <n v="11.25"/>
    <b v="0"/>
    <s v="theater/plays"/>
    <x v="1"/>
    <x v="6"/>
  </r>
  <r>
    <n v="3961"/>
    <s v="New Edinburgh play"/>
    <s v="I've written a fun new play exploring the reality of gay stereotypes in 2014 - with accommodation and venue hire it needs some dough :)"/>
    <n v="5000"/>
    <x v="577"/>
    <x v="2"/>
    <x v="1"/>
    <x v="1"/>
    <n v="1399584210"/>
    <n v="1397683410"/>
    <x v="3961"/>
    <d v="2014-05-08T21:23:30"/>
    <n v="22"/>
    <b v="0"/>
    <n v="2"/>
    <n v="0.42"/>
    <n v="10.5"/>
    <b v="0"/>
    <s v="theater/plays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x v="372"/>
    <x v="2"/>
    <x v="1"/>
    <x v="1"/>
    <n v="1448722494"/>
    <n v="1446562494"/>
    <x v="3962"/>
    <d v="2015-11-28T14:54:54"/>
    <n v="25"/>
    <b v="0"/>
    <n v="3"/>
    <n v="3.214285714285714"/>
    <n v="15"/>
    <b v="0"/>
    <s v="theater/plays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x v="117"/>
    <x v="2"/>
    <x v="5"/>
    <x v="5"/>
    <n v="1447821717"/>
    <n v="1445226117"/>
    <x v="3963"/>
    <d v="2015-11-18T04:41:57"/>
    <n v="30.041666666664241"/>
    <b v="0"/>
    <n v="0"/>
    <n v="0"/>
    <e v="#DIV/0!"/>
    <b v="0"/>
    <s v="theater/plays"/>
    <x v="1"/>
    <x v="6"/>
  </r>
  <r>
    <n v="3964"/>
    <s v="MAMA'Z BA-B: The StagePlay"/>
    <s v="&quot;MAMA'Z BA-B&quot; is the story of Marcus Williams who struggles to find a place for himself as a young black male."/>
    <n v="2000"/>
    <x v="691"/>
    <x v="2"/>
    <x v="0"/>
    <x v="0"/>
    <n v="1429460386"/>
    <n v="1424279986"/>
    <x v="3964"/>
    <d v="2015-04-19T16:19:46"/>
    <n v="59.958333333328483"/>
    <b v="0"/>
    <n v="3"/>
    <n v="6.3"/>
    <n v="42"/>
    <b v="0"/>
    <s v="theater/plays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x v="2516"/>
    <x v="2"/>
    <x v="0"/>
    <x v="0"/>
    <n v="1460608780"/>
    <n v="1455428380"/>
    <x v="3965"/>
    <d v="2016-04-14T04:39:40"/>
    <n v="59.958333333328483"/>
    <b v="0"/>
    <n v="4"/>
    <n v="14.249999999999998"/>
    <n v="71.25"/>
    <b v="0"/>
    <s v="theater/plays"/>
    <x v="1"/>
    <x v="6"/>
  </r>
  <r>
    <n v="3966"/>
    <s v="Moroccan National Debate Team"/>
    <s v="MNDT will be the first Moroccan Team in history to participate in the WSDC. the worldâ€™s biggest high school debate tournament."/>
    <n v="7500"/>
    <x v="372"/>
    <x v="2"/>
    <x v="0"/>
    <x v="0"/>
    <n v="1406170740"/>
    <n v="1402506278"/>
    <x v="3966"/>
    <d v="2014-07-24T02:59:00"/>
    <n v="42.41275462962949"/>
    <b v="0"/>
    <n v="2"/>
    <n v="0.6"/>
    <n v="22.5"/>
    <b v="0"/>
    <s v="theater/plays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x v="22"/>
    <x v="2"/>
    <x v="0"/>
    <x v="0"/>
    <n v="1488783507"/>
    <n v="1486191507"/>
    <x v="3967"/>
    <d v="2017-03-06T06:58:27"/>
    <n v="30"/>
    <b v="0"/>
    <n v="10"/>
    <n v="24.117647058823529"/>
    <n v="41"/>
    <b v="0"/>
    <s v="theater/plays"/>
    <x v="1"/>
    <x v="6"/>
  </r>
  <r>
    <n v="3968"/>
    <s v="Scarlet Letters (a play with songs)"/>
    <s v="&quot;On the breast of her gown, in fine red cloth, appeared the letter A.&quot; But what about the rest of the alphabet?"/>
    <n v="5000"/>
    <x v="2517"/>
    <x v="2"/>
    <x v="0"/>
    <x v="0"/>
    <n v="1463945673"/>
    <n v="1458761673"/>
    <x v="3968"/>
    <d v="2016-05-22T19:34:33"/>
    <n v="60"/>
    <b v="0"/>
    <n v="11"/>
    <n v="10.54"/>
    <n v="47.909090909090907"/>
    <b v="0"/>
    <s v="theater/plays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x v="2518"/>
    <x v="2"/>
    <x v="0"/>
    <x v="0"/>
    <n v="1472442900"/>
    <n v="1471638646"/>
    <x v="3969"/>
    <d v="2016-08-29T03:55:00"/>
    <n v="9.3084953703728388"/>
    <b v="0"/>
    <n v="6"/>
    <n v="7.4690265486725664"/>
    <n v="35.166666666666664"/>
    <b v="0"/>
    <s v="theater/plays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x v="143"/>
    <x v="2"/>
    <x v="0"/>
    <x v="0"/>
    <n v="1460925811"/>
    <n v="1458333811"/>
    <x v="3970"/>
    <d v="2016-04-17T20:43:31"/>
    <n v="30"/>
    <b v="0"/>
    <n v="2"/>
    <n v="7.3333333333333334E-2"/>
    <n v="5.5"/>
    <b v="0"/>
    <s v="theater/plays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x v="2519"/>
    <x v="2"/>
    <x v="0"/>
    <x v="0"/>
    <n v="1405947126"/>
    <n v="1403355126"/>
    <x v="3971"/>
    <d v="2014-07-21T12:52:06"/>
    <n v="30"/>
    <b v="0"/>
    <n v="6"/>
    <n v="0.97142857142857131"/>
    <n v="22.666666666666668"/>
    <b v="0"/>
    <s v="theater/plays"/>
    <x v="1"/>
    <x v="6"/>
  </r>
  <r>
    <n v="3972"/>
    <s v="Valkyrie Theatre Company"/>
    <s v="We're a horror based theatre company in Oklahoma City beginning our first season of shows."/>
    <n v="1000"/>
    <x v="2518"/>
    <x v="2"/>
    <x v="0"/>
    <x v="0"/>
    <n v="1423186634"/>
    <n v="1418002634"/>
    <x v="3972"/>
    <d v="2015-02-06T01:37:14"/>
    <n v="60"/>
    <b v="0"/>
    <n v="8"/>
    <n v="21.099999999999998"/>
    <n v="26.375"/>
    <b v="0"/>
    <s v="theater/plays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x v="2520"/>
    <x v="2"/>
    <x v="0"/>
    <x v="0"/>
    <n v="1462766400"/>
    <n v="1460219110"/>
    <x v="3973"/>
    <d v="2016-05-09T04:00:00"/>
    <n v="29.482523148151813"/>
    <b v="0"/>
    <n v="37"/>
    <n v="78.100000000000009"/>
    <n v="105.54054054054055"/>
    <b v="0"/>
    <s v="theater/plays"/>
    <x v="1"/>
    <x v="6"/>
  </r>
  <r>
    <n v="3974"/>
    <s v="The Taming of the Shrew"/>
    <s v="We are performing Shakespeare's &quot;The Taming of the Shrew&quot; in its original Elizabethan setting at the Oxford Shakespeare Festival."/>
    <n v="1000"/>
    <x v="1002"/>
    <x v="2"/>
    <x v="1"/>
    <x v="1"/>
    <n v="1464872848"/>
    <n v="1462280848"/>
    <x v="3974"/>
    <d v="2016-06-02T13:07:28"/>
    <n v="30"/>
    <b v="0"/>
    <n v="11"/>
    <n v="32"/>
    <n v="29.09090909090909"/>
    <b v="0"/>
    <s v="theater/plays"/>
    <x v="1"/>
    <x v="6"/>
  </r>
  <r>
    <n v="3975"/>
    <s v="Moon Over Mangroves"/>
    <s v="Four homeless Key West men are to be given a boat, but fates twist until only the moon and mangroves witness their earthly demise."/>
    <n v="678"/>
    <x v="117"/>
    <x v="2"/>
    <x v="0"/>
    <x v="0"/>
    <n v="1468442898"/>
    <n v="1465850898"/>
    <x v="3975"/>
    <d v="2016-07-13T20:48:18"/>
    <n v="30"/>
    <b v="0"/>
    <n v="0"/>
    <n v="0"/>
    <e v="#DIV/0!"/>
    <b v="0"/>
    <s v="theater/plays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x v="972"/>
    <x v="2"/>
    <x v="0"/>
    <x v="0"/>
    <n v="1406876400"/>
    <n v="1405024561"/>
    <x v="3976"/>
    <d v="2014-08-01T07:00:00"/>
    <n v="21.433321759257524"/>
    <b v="0"/>
    <n v="10"/>
    <n v="47.692307692307693"/>
    <n v="62"/>
    <b v="0"/>
    <s v="theater/plays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x v="2521"/>
    <x v="2"/>
    <x v="0"/>
    <x v="0"/>
    <n v="1469213732"/>
    <n v="1466621732"/>
    <x v="3977"/>
    <d v="2016-07-22T18:55:32"/>
    <n v="30"/>
    <b v="0"/>
    <n v="6"/>
    <n v="1.4500000000000002"/>
    <n v="217.5"/>
    <b v="0"/>
    <s v="theater/plays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x v="2522"/>
    <x v="2"/>
    <x v="0"/>
    <x v="0"/>
    <n v="1422717953"/>
    <n v="1417533953"/>
    <x v="3978"/>
    <d v="2015-01-31T15:25:53"/>
    <n v="60"/>
    <b v="0"/>
    <n v="8"/>
    <n v="10.7"/>
    <n v="26.75"/>
    <b v="0"/>
    <s v="theater/plays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x v="178"/>
    <x v="2"/>
    <x v="1"/>
    <x v="1"/>
    <n v="1427659200"/>
    <n v="1425678057"/>
    <x v="3979"/>
    <d v="2015-03-29T20:00:00"/>
    <n v="22.929895833323826"/>
    <b v="0"/>
    <n v="6"/>
    <n v="1.8333333333333333"/>
    <n v="18.333333333333332"/>
    <b v="0"/>
    <s v="theater/plays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x v="2202"/>
    <x v="2"/>
    <x v="0"/>
    <x v="0"/>
    <n v="1404570147"/>
    <n v="1401978147"/>
    <x v="3980"/>
    <d v="2014-07-05T14:22:27"/>
    <n v="30"/>
    <b v="0"/>
    <n v="7"/>
    <n v="18"/>
    <n v="64.285714285714292"/>
    <b v="0"/>
    <s v="theater/plays"/>
    <x v="1"/>
    <x v="6"/>
  </r>
  <r>
    <n v="3981"/>
    <s v="BEIRUT, LADY OF LEBANON"/>
    <s v="A Theatrical Production Celebrating the Lebanese Culture and the Human Spirit in Time of War."/>
    <n v="30000"/>
    <x v="1281"/>
    <x v="2"/>
    <x v="0"/>
    <x v="0"/>
    <n v="1468729149"/>
    <n v="1463545149"/>
    <x v="3981"/>
    <d v="2016-07-17T04:19:09"/>
    <n v="60"/>
    <b v="0"/>
    <n v="7"/>
    <n v="4.083333333333333"/>
    <n v="175"/>
    <b v="0"/>
    <s v="theater/plays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x v="575"/>
    <x v="2"/>
    <x v="1"/>
    <x v="1"/>
    <n v="1436297180"/>
    <n v="1431113180"/>
    <x v="3982"/>
    <d v="2015-07-07T19:26:20"/>
    <n v="60"/>
    <b v="0"/>
    <n v="5"/>
    <n v="20"/>
    <n v="34"/>
    <b v="0"/>
    <s v="theater/plays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x v="2523"/>
    <x v="2"/>
    <x v="0"/>
    <x v="0"/>
    <n v="1400569140"/>
    <n v="1397854356"/>
    <x v="3983"/>
    <d v="2014-05-20T06:59:00"/>
    <n v="31.421111111114442"/>
    <b v="0"/>
    <n v="46"/>
    <n v="34.802513464991023"/>
    <n v="84.282608695652172"/>
    <b v="0"/>
    <s v="theater/plays"/>
    <x v="1"/>
    <x v="6"/>
  </r>
  <r>
    <n v="3984"/>
    <s v="Fantastic Mr Fox - Novus Theatre"/>
    <s v="Novus Theatre bring you their new show 'Fantastic Mr Fox'. We hope to improve the pay for our cast and crew through Kickstarter."/>
    <n v="1500"/>
    <x v="483"/>
    <x v="2"/>
    <x v="1"/>
    <x v="1"/>
    <n v="1415404800"/>
    <n v="1412809644"/>
    <x v="3984"/>
    <d v="2014-11-08T00:00:00"/>
    <n v="30.036527777781885"/>
    <b v="0"/>
    <n v="10"/>
    <n v="6.3333333333333339"/>
    <n v="9.5"/>
    <b v="0"/>
    <s v="theater/plays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x v="762"/>
    <x v="2"/>
    <x v="0"/>
    <x v="0"/>
    <n v="1456002300"/>
    <n v="1454173120"/>
    <x v="3985"/>
    <d v="2016-02-20T21:05:00"/>
    <n v="21.171064814814599"/>
    <b v="0"/>
    <n v="19"/>
    <n v="32.049999999999997"/>
    <n v="33.736842105263158"/>
    <b v="0"/>
    <s v="theater/plays"/>
    <x v="1"/>
    <x v="6"/>
  </r>
  <r>
    <n v="3986"/>
    <s v="Hippolytos - Polish Tour"/>
    <s v="After a successful run at London's Cockpit Theatre, we are invited to perform in Gardzienice OPT and at Teatr Polski in Warsaw, Poland."/>
    <n v="5000"/>
    <x v="2524"/>
    <x v="2"/>
    <x v="1"/>
    <x v="1"/>
    <n v="1462539840"/>
    <n v="1460034594"/>
    <x v="3986"/>
    <d v="2016-05-06T13:04:00"/>
    <n v="28.995902777780429"/>
    <b v="0"/>
    <n v="13"/>
    <n v="9.76"/>
    <n v="37.53846153846154"/>
    <b v="0"/>
    <s v="theater/plays"/>
    <x v="1"/>
    <x v="6"/>
  </r>
  <r>
    <n v="3987"/>
    <s v="Write Now 5"/>
    <s v="Write Now 5 is a new writing festival in south east London promoting new work from emerging playwrights."/>
    <n v="400"/>
    <x v="118"/>
    <x v="2"/>
    <x v="1"/>
    <x v="1"/>
    <n v="1400278290"/>
    <n v="1399414290"/>
    <x v="3987"/>
    <d v="2014-05-16T22:11:30"/>
    <n v="10"/>
    <b v="0"/>
    <n v="13"/>
    <n v="37.75"/>
    <n v="11.615384615384615"/>
    <b v="0"/>
    <s v="theater/plays"/>
    <x v="1"/>
    <x v="6"/>
  </r>
  <r>
    <n v="3988"/>
    <s v="Folk-Tales: What Stories Do Your Folks Tell?"/>
    <s v="An evening of of stories based both in myth and truth."/>
    <n v="1500"/>
    <x v="573"/>
    <x v="2"/>
    <x v="0"/>
    <x v="0"/>
    <n v="1440813413"/>
    <n v="1439517413"/>
    <x v="3988"/>
    <d v="2015-08-29T01:56:53"/>
    <n v="15"/>
    <b v="0"/>
    <n v="4"/>
    <n v="2.1333333333333333"/>
    <n v="8"/>
    <b v="0"/>
    <s v="theater/plays"/>
    <x v="1"/>
    <x v="6"/>
  </r>
  <r>
    <n v="3989"/>
    <s v="A Gentleman, A Lady and A Thug"/>
    <s v="I love to write. I have written and published my first book and everyone that read it enjoyed it. My dream is to one day write movies"/>
    <n v="3000"/>
    <x v="117"/>
    <x v="2"/>
    <x v="0"/>
    <x v="0"/>
    <n v="1447009181"/>
    <n v="1444413581"/>
    <x v="3989"/>
    <d v="2015-11-08T18:59:41"/>
    <n v="30.041666666671517"/>
    <b v="0"/>
    <n v="0"/>
    <n v="0"/>
    <e v="#DIV/0!"/>
    <b v="0"/>
    <s v="theater/plays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x v="2525"/>
    <x v="2"/>
    <x v="1"/>
    <x v="1"/>
    <n v="1456934893"/>
    <n v="1454342893"/>
    <x v="3990"/>
    <d v="2016-03-02T16:08:13"/>
    <n v="30"/>
    <b v="0"/>
    <n v="3"/>
    <n v="4.1818181818181817"/>
    <n v="23"/>
    <b v="0"/>
    <s v="theater/plays"/>
    <x v="1"/>
    <x v="6"/>
  </r>
  <r>
    <n v="3991"/>
    <s v="NTACTheatre - North Texas Actor's Collaborative Theatre"/>
    <s v="North Texas first actor-driven theatre company needs your help"/>
    <n v="500"/>
    <x v="173"/>
    <x v="2"/>
    <x v="0"/>
    <x v="0"/>
    <n v="1433086082"/>
    <n v="1430494082"/>
    <x v="3991"/>
    <d v="2015-05-31T15:28:02"/>
    <n v="30"/>
    <b v="0"/>
    <n v="1"/>
    <n v="20"/>
    <n v="100"/>
    <b v="0"/>
    <s v="theater/plays"/>
    <x v="1"/>
    <x v="6"/>
  </r>
  <r>
    <n v="3992"/>
    <s v="Tearing Down Cabrini-Green, a dynamic social commentary."/>
    <s v="A richly textured and intellectually powerful social commentary about family, community and America."/>
    <n v="10000"/>
    <x v="2526"/>
    <x v="2"/>
    <x v="0"/>
    <x v="0"/>
    <n v="1449876859"/>
    <n v="1444689259"/>
    <x v="3992"/>
    <d v="2015-12-11T23:34:19"/>
    <n v="60.041666666671517"/>
    <b v="0"/>
    <n v="9"/>
    <n v="5.41"/>
    <n v="60.111111111111114"/>
    <b v="0"/>
    <s v="theater/plays"/>
    <x v="1"/>
    <x v="6"/>
  </r>
  <r>
    <n v="3993"/>
    <s v="Invincible Diamonds: A Survivor's Guide"/>
    <s v="I am seeking to turn my collection of urban poetry into a stage play. My desire is to inspire victims to heal."/>
    <n v="50000"/>
    <x v="158"/>
    <x v="2"/>
    <x v="0"/>
    <x v="0"/>
    <n v="1431549912"/>
    <n v="1428957912"/>
    <x v="3993"/>
    <d v="2015-05-13T20:45:12"/>
    <n v="30"/>
    <b v="0"/>
    <n v="1"/>
    <n v="6.0000000000000001E-3"/>
    <n v="3"/>
    <b v="0"/>
    <s v="theater/plays"/>
    <x v="1"/>
    <x v="6"/>
  </r>
  <r>
    <n v="3994"/>
    <s v="Poles Apart - A Play in 2 Acts"/>
    <s v="Is Henson willing to dare risk a theatrical speaking tour of his North Pole adventures...and more?"/>
    <n v="2000"/>
    <x v="139"/>
    <x v="2"/>
    <x v="0"/>
    <x v="0"/>
    <n v="1405761690"/>
    <n v="1403169690"/>
    <x v="3994"/>
    <d v="2014-07-19T09:21:30"/>
    <n v="30"/>
    <b v="0"/>
    <n v="1"/>
    <n v="0.25"/>
    <n v="5"/>
    <b v="0"/>
    <s v="theater/plays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x v="119"/>
    <x v="2"/>
    <x v="1"/>
    <x v="1"/>
    <n v="1423913220"/>
    <n v="1421339077"/>
    <x v="3995"/>
    <d v="2015-02-14T11:27:00"/>
    <n v="29.793321759258106"/>
    <b v="0"/>
    <n v="4"/>
    <n v="35"/>
    <n v="17.5"/>
    <b v="0"/>
    <s v="theater/plays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x v="2527"/>
    <x v="2"/>
    <x v="0"/>
    <x v="0"/>
    <n v="1416499440"/>
    <n v="1415341464"/>
    <x v="3996"/>
    <d v="2014-11-20T16:04:00"/>
    <n v="13.402500000003783"/>
    <b v="0"/>
    <n v="17"/>
    <n v="16.566666666666666"/>
    <n v="29.235294117647058"/>
    <b v="0"/>
    <s v="theater/plays"/>
    <x v="1"/>
    <x v="6"/>
  </r>
  <r>
    <n v="3997"/>
    <s v="'Working Play Title'"/>
    <s v="We aim to produce a Professional Published Play for two days in October 2015 on Fri 30th &amp; Sat 31st with three performances in total."/>
    <n v="3000"/>
    <x v="117"/>
    <x v="2"/>
    <x v="1"/>
    <x v="1"/>
    <n v="1428222221"/>
    <n v="1425633821"/>
    <x v="3997"/>
    <d v="2015-04-05T08:23:41"/>
    <n v="29.958333333343035"/>
    <b v="0"/>
    <n v="0"/>
    <n v="0"/>
    <e v="#DIV/0!"/>
    <b v="0"/>
    <s v="theater/plays"/>
    <x v="1"/>
    <x v="6"/>
  </r>
  <r>
    <n v="3998"/>
    <s v="Forsaken Angels-A New Play"/>
    <s v="Forsaken Angels, a powerful new play by William Leary, author of DCMTA's Best Of 2014 Play Masquerade."/>
    <n v="1250"/>
    <x v="526"/>
    <x v="2"/>
    <x v="0"/>
    <x v="0"/>
    <n v="1427580426"/>
    <n v="1424992026"/>
    <x v="3998"/>
    <d v="2015-03-28T22:07:06"/>
    <n v="29.958333333335759"/>
    <b v="0"/>
    <n v="12"/>
    <n v="57.199999999999996"/>
    <n v="59.583333333333336"/>
    <b v="0"/>
    <s v="theater/plays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x v="2528"/>
    <x v="2"/>
    <x v="0"/>
    <x v="0"/>
    <n v="1409514709"/>
    <n v="1406058798"/>
    <x v="3999"/>
    <d v="2014-08-31T19:51:49"/>
    <n v="39.998969907406718"/>
    <b v="0"/>
    <n v="14"/>
    <n v="16.514285714285716"/>
    <n v="82.571428571428569"/>
    <b v="0"/>
    <s v="theater/plays"/>
    <x v="1"/>
    <x v="6"/>
  </r>
  <r>
    <n v="4000"/>
    <s v="The Escorts"/>
    <s v="An Enticing Trip into the World of Assisted Dying"/>
    <n v="8000"/>
    <x v="115"/>
    <x v="2"/>
    <x v="0"/>
    <x v="0"/>
    <n v="1462631358"/>
    <n v="1457450958"/>
    <x v="4000"/>
    <d v="2016-05-07T14:29:18"/>
    <n v="59.958333333335759"/>
    <b v="0"/>
    <n v="1"/>
    <n v="0.125"/>
    <n v="10"/>
    <b v="0"/>
    <s v="theater/plays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x v="2508"/>
    <x v="2"/>
    <x v="1"/>
    <x v="1"/>
    <n v="1488394800"/>
    <n v="1486681708"/>
    <x v="4001"/>
    <d v="2017-03-01T19:00:00"/>
    <n v="19.827453703706851"/>
    <b v="0"/>
    <n v="14"/>
    <n v="37.75"/>
    <n v="32.357142857142854"/>
    <b v="0"/>
    <s v="theater/plays"/>
    <x v="1"/>
    <x v="6"/>
  </r>
  <r>
    <n v="4002"/>
    <s v="Terry Pratchett's Wyrd Sisters"/>
    <s v="Bring Wyrd Sisters, a comedy of Shakespearean proportions, to small-town Texas. Loosely parodies the â€œScottish Play.â€"/>
    <n v="1250"/>
    <x v="1937"/>
    <x v="2"/>
    <x v="0"/>
    <x v="0"/>
    <n v="1411779761"/>
    <n v="1409187761"/>
    <x v="4002"/>
    <d v="2014-09-27T01:02:41"/>
    <n v="30"/>
    <b v="0"/>
    <n v="4"/>
    <n v="1.8399999999999999"/>
    <n v="5.75"/>
    <b v="0"/>
    <s v="theater/plays"/>
    <x v="1"/>
    <x v="6"/>
  </r>
  <r>
    <n v="4003"/>
    <s v="MAMA BA-B: The Stage Play"/>
    <s v="&quot;MAMA'Z BA-B&quot; is the story of Marcus Williams who struggles to find a place for himself as a young black male."/>
    <n v="2000"/>
    <x v="1671"/>
    <x v="2"/>
    <x v="0"/>
    <x v="0"/>
    <n v="1424009147"/>
    <n v="1421417147"/>
    <x v="4003"/>
    <d v="2015-02-15T14:05:47"/>
    <n v="30"/>
    <b v="0"/>
    <n v="2"/>
    <n v="10.050000000000001"/>
    <n v="100.5"/>
    <b v="0"/>
    <s v="theater/plays"/>
    <x v="1"/>
    <x v="6"/>
  </r>
  <r>
    <n v="4004"/>
    <s v="South Florida Tours"/>
    <s v="Help Launch The Queen Into South Florida!"/>
    <n v="500"/>
    <x v="116"/>
    <x v="2"/>
    <x v="0"/>
    <x v="0"/>
    <n v="1412740457"/>
    <n v="1410148457"/>
    <x v="4004"/>
    <d v="2014-10-08T03:54:17"/>
    <n v="30"/>
    <b v="0"/>
    <n v="1"/>
    <n v="0.2"/>
    <n v="1"/>
    <b v="0"/>
    <s v="theater/plays"/>
    <x v="1"/>
    <x v="6"/>
  </r>
  <r>
    <n v="4005"/>
    <s v="Bringing more Art to the Community"/>
    <s v="Help us bring more Art to the Community. It's our second production, Fences by August Wilson. Help us make it a success!"/>
    <n v="3000"/>
    <x v="130"/>
    <x v="2"/>
    <x v="0"/>
    <x v="0"/>
    <n v="1413832985"/>
    <n v="1408648985"/>
    <x v="4005"/>
    <d v="2014-10-20T19:23:05"/>
    <n v="60"/>
    <b v="0"/>
    <n v="2"/>
    <n v="1.3333333333333335"/>
    <n v="20"/>
    <b v="0"/>
    <s v="theater/plays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x v="369"/>
    <x v="2"/>
    <x v="0"/>
    <x v="0"/>
    <n v="1455647587"/>
    <n v="1453487587"/>
    <x v="4006"/>
    <d v="2016-02-16T18:33:07"/>
    <n v="25"/>
    <b v="0"/>
    <n v="1"/>
    <n v="6.6666666666666671E-3"/>
    <n v="2"/>
    <b v="0"/>
    <s v="theater/plays"/>
    <x v="1"/>
    <x v="6"/>
  </r>
  <r>
    <n v="4007"/>
    <s v="POLES APART - A PLAY IN 2 ACTS"/>
    <s v="Is the public ready to hear Matt's story? Is he willing to risk public speaking and the waning reputation among his own race?"/>
    <n v="2000"/>
    <x v="139"/>
    <x v="2"/>
    <x v="0"/>
    <x v="0"/>
    <n v="1409070480"/>
    <n v="1406572381"/>
    <x v="4007"/>
    <d v="2014-08-26T16:28:00"/>
    <n v="28.913182870375749"/>
    <b v="0"/>
    <n v="1"/>
    <n v="0.25"/>
    <n v="5"/>
    <b v="0"/>
    <s v="theater/plays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x v="177"/>
    <x v="2"/>
    <x v="1"/>
    <x v="1"/>
    <n v="1437606507"/>
    <n v="1435014507"/>
    <x v="4008"/>
    <d v="2015-07-22T23:08:27"/>
    <n v="30"/>
    <b v="0"/>
    <n v="4"/>
    <n v="6"/>
    <n v="15"/>
    <b v="0"/>
    <s v="theater/plays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x v="735"/>
    <x v="2"/>
    <x v="1"/>
    <x v="1"/>
    <n v="1410281360"/>
    <n v="1406825360"/>
    <x v="4009"/>
    <d v="2014-09-09T16:49:20"/>
    <n v="40"/>
    <b v="0"/>
    <n v="3"/>
    <n v="3.8860103626943006"/>
    <n v="25"/>
    <b v="0"/>
    <s v="theater/plays"/>
    <x v="1"/>
    <x v="6"/>
  </r>
  <r>
    <n v="4010"/>
    <s v="The Connection Play 2014"/>
    <s v="JUNTO Productions is proud to present our first production, the premiere of The Connection, a play by Jeffrey Paul."/>
    <n v="7200"/>
    <x v="2529"/>
    <x v="2"/>
    <x v="0"/>
    <x v="0"/>
    <n v="1414348166"/>
    <n v="1412879366"/>
    <x v="4010"/>
    <d v="2014-10-26T18:29:26"/>
    <n v="17"/>
    <b v="0"/>
    <n v="38"/>
    <n v="24.194444444444443"/>
    <n v="45.842105263157897"/>
    <b v="0"/>
    <s v="theater/plays"/>
    <x v="1"/>
    <x v="6"/>
  </r>
  <r>
    <n v="4011"/>
    <s v="Just Bryan, a radio drama"/>
    <s v="Radio drama about a failed comedian with the help of his Dictaphone friend Alan, tries to become a success whilst fighting his demons."/>
    <n v="250"/>
    <x v="1820"/>
    <x v="2"/>
    <x v="1"/>
    <x v="1"/>
    <n v="1422450278"/>
    <n v="1419858278"/>
    <x v="4011"/>
    <d v="2015-01-28T13:04:38"/>
    <n v="30"/>
    <b v="0"/>
    <n v="4"/>
    <n v="7.6"/>
    <n v="4.75"/>
    <b v="0"/>
    <s v="theater/plays"/>
    <x v="1"/>
    <x v="6"/>
  </r>
  <r>
    <n v="4012"/>
    <s v="The Butterfly Catcher"/>
    <s v="LEELA IS A 14 YEAR OLD GIRL. JONAH IS A 56 YEAR OLD MAN. IT'S BEEN GOING ON FOR 3 YEARS. HERE COMES THE NIGHT OF VIOLENT RECKONING."/>
    <n v="575"/>
    <x v="117"/>
    <x v="2"/>
    <x v="1"/>
    <x v="1"/>
    <n v="1430571849"/>
    <n v="1427979849"/>
    <x v="4012"/>
    <d v="2015-05-02T13:04:09"/>
    <n v="30"/>
    <b v="0"/>
    <n v="0"/>
    <n v="0"/>
    <e v="#DIV/0!"/>
    <b v="0"/>
    <s v="theater/plays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x v="375"/>
    <x v="2"/>
    <x v="0"/>
    <x v="0"/>
    <n v="1424070823"/>
    <n v="1421478823"/>
    <x v="4013"/>
    <d v="2015-02-16T07:13:43"/>
    <n v="30"/>
    <b v="0"/>
    <n v="2"/>
    <n v="1.3"/>
    <n v="13"/>
    <b v="0"/>
    <s v="theater/plays"/>
    <x v="1"/>
    <x v="6"/>
  </r>
  <r>
    <n v="4014"/>
    <s v="Ministry theater"/>
    <s v="I am trying to put together a ministry theater company for junior / high schoolers that which puts on free shows in the SoCal area."/>
    <n v="9000"/>
    <x v="117"/>
    <x v="2"/>
    <x v="0"/>
    <x v="0"/>
    <n v="1457157269"/>
    <n v="1455861269"/>
    <x v="4014"/>
    <d v="2016-03-05T05:54:29"/>
    <n v="15"/>
    <b v="0"/>
    <n v="0"/>
    <n v="0"/>
    <e v="#DIV/0!"/>
    <b v="0"/>
    <s v="theater/plays"/>
    <x v="1"/>
    <x v="6"/>
  </r>
  <r>
    <n v="4015"/>
    <s v="Shakespeare In The Park"/>
    <s v="FREE Shakespeare In the Park in Bergen County, NJ on July 24, 25, 31, and August 1. We need your support to help keep our show FREE"/>
    <n v="7000"/>
    <x v="116"/>
    <x v="2"/>
    <x v="0"/>
    <x v="0"/>
    <n v="1437331463"/>
    <n v="1434739463"/>
    <x v="4015"/>
    <d v="2015-07-19T18:44:23"/>
    <n v="30"/>
    <b v="0"/>
    <n v="1"/>
    <n v="1.4285714285714287E-2"/>
    <n v="1"/>
    <b v="0"/>
    <s v="theater/plays"/>
    <x v="1"/>
    <x v="6"/>
  </r>
  <r>
    <n v="4016"/>
    <s v="MENTAL Play"/>
    <s v="A new play and project exploring challenges faced by young adults struggling with mental health issues in contemporary Britain."/>
    <n v="500"/>
    <x v="119"/>
    <x v="2"/>
    <x v="1"/>
    <x v="1"/>
    <n v="1410987400"/>
    <n v="1408395400"/>
    <x v="4016"/>
    <d v="2014-09-17T20:56:40"/>
    <n v="30"/>
    <b v="0"/>
    <n v="7"/>
    <n v="14.000000000000002"/>
    <n v="10"/>
    <b v="0"/>
    <s v="theater/plays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x v="522"/>
    <x v="2"/>
    <x v="0"/>
    <x v="0"/>
    <n v="1409846874"/>
    <n v="1407254874"/>
    <x v="4017"/>
    <d v="2014-09-04T16:07:54"/>
    <n v="30"/>
    <b v="0"/>
    <n v="2"/>
    <n v="1.05"/>
    <n v="52.5"/>
    <b v="0"/>
    <s v="theater/plays"/>
    <x v="1"/>
    <x v="6"/>
  </r>
  <r>
    <n v="4018"/>
    <s v="Time Please Fringe"/>
    <s v="Funding for a production of Time Please at the Brighton Fringe 2017... and beyond."/>
    <n v="1500"/>
    <x v="176"/>
    <x v="2"/>
    <x v="1"/>
    <x v="1"/>
    <n v="1475877108"/>
    <n v="1473285108"/>
    <x v="4018"/>
    <d v="2016-10-07T21:51:48"/>
    <n v="30"/>
    <b v="0"/>
    <n v="4"/>
    <n v="8.6666666666666679"/>
    <n v="32.5"/>
    <b v="0"/>
    <s v="theater/plays"/>
    <x v="1"/>
    <x v="6"/>
  </r>
  <r>
    <n v="4019"/>
    <s v="We Don't Play Fight"/>
    <s v="Finally a crossover of the arts takes place! Theater &amp; LIVE Pro Wrestling. A unique story featuring TV Pro Wrestling without the TV."/>
    <n v="3500"/>
    <x v="792"/>
    <x v="2"/>
    <x v="0"/>
    <x v="0"/>
    <n v="1460737680"/>
    <n v="1455725596"/>
    <x v="4019"/>
    <d v="2016-04-15T16:28:00"/>
    <n v="58.010231481472147"/>
    <b v="0"/>
    <n v="4"/>
    <n v="0.82857142857142851"/>
    <n v="7.25"/>
    <b v="0"/>
    <s v="theater/plays"/>
    <x v="1"/>
    <x v="6"/>
  </r>
  <r>
    <n v="4020"/>
    <s v="Those That Fly"/>
    <s v="Having lived her whole life in the midst of a civil war, 11 year old Leyla dreams of being a pilot so she may fly her family to safety."/>
    <n v="600"/>
    <x v="173"/>
    <x v="2"/>
    <x v="0"/>
    <x v="0"/>
    <n v="1427168099"/>
    <n v="1424579699"/>
    <x v="4020"/>
    <d v="2015-03-24T03:34:59"/>
    <n v="29.958333333328483"/>
    <b v="0"/>
    <n v="3"/>
    <n v="16.666666666666664"/>
    <n v="33.333333333333336"/>
    <b v="0"/>
    <s v="theater/plays"/>
    <x v="1"/>
    <x v="6"/>
  </r>
  <r>
    <n v="4021"/>
    <s v="Angels in Houston"/>
    <s v="Help a group of actors end bigotry in Houston, TX by supporting a  full production of Angels in America."/>
    <n v="15000"/>
    <x v="366"/>
    <x v="2"/>
    <x v="0"/>
    <x v="0"/>
    <n v="1414360358"/>
    <n v="1409176358"/>
    <x v="4021"/>
    <d v="2014-10-26T21:52:38"/>
    <n v="60"/>
    <b v="0"/>
    <n v="2"/>
    <n v="0.83333333333333337"/>
    <n v="62.5"/>
    <b v="0"/>
    <s v="theater/plays"/>
    <x v="1"/>
    <x v="6"/>
  </r>
  <r>
    <n v="4022"/>
    <s v="The Merchant of Venice as Shakespeare Heard It"/>
    <s v="Help us produce a video of the first Original Pronunciation Merchant of Venice."/>
    <n v="18000"/>
    <x v="2530"/>
    <x v="2"/>
    <x v="0"/>
    <x v="0"/>
    <n v="1422759240"/>
    <n v="1418824867"/>
    <x v="4022"/>
    <d v="2015-02-01T02:54:00"/>
    <n v="45.536724537043483"/>
    <b v="0"/>
    <n v="197"/>
    <n v="69.561111111111103"/>
    <n v="63.558375634517766"/>
    <b v="0"/>
    <s v="theater/plays"/>
    <x v="1"/>
    <x v="6"/>
  </r>
  <r>
    <n v="4023"/>
    <s v="Forgive &amp; Forget"/>
    <s v="An original gospel stage play that explores the pain and hurt caused by those who struggle to forgive others!"/>
    <n v="7000"/>
    <x v="117"/>
    <x v="2"/>
    <x v="0"/>
    <x v="0"/>
    <n v="1458860363"/>
    <n v="1454975963"/>
    <x v="4023"/>
    <d v="2016-03-24T22:59:23"/>
    <n v="44.958333333343035"/>
    <b v="0"/>
    <n v="0"/>
    <n v="0"/>
    <e v="#DIV/0!"/>
    <b v="0"/>
    <s v="theater/plays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x v="115"/>
    <x v="2"/>
    <x v="0"/>
    <x v="0"/>
    <n v="1441037097"/>
    <n v="1438445097"/>
    <x v="4024"/>
    <d v="2015-08-31T16:04:57"/>
    <n v="30"/>
    <b v="0"/>
    <n v="1"/>
    <n v="1.25"/>
    <n v="10"/>
    <b v="0"/>
    <s v="theater/plays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x v="156"/>
    <x v="2"/>
    <x v="6"/>
    <x v="3"/>
    <n v="1437889336"/>
    <n v="1432705336"/>
    <x v="4025"/>
    <d v="2015-07-26T05:42:16"/>
    <n v="60"/>
    <b v="0"/>
    <n v="4"/>
    <n v="5"/>
    <n v="62.5"/>
    <b v="0"/>
    <s v="theater/plays"/>
    <x v="1"/>
    <x v="6"/>
  </r>
  <r>
    <n v="4026"/>
    <s v="Speak to my Soul: A Montage of Voices"/>
    <s v="This is a play that voices that stories of the black experience in America using spoken word, song and dance."/>
    <n v="4000"/>
    <x v="117"/>
    <x v="2"/>
    <x v="0"/>
    <x v="0"/>
    <n v="1449247439"/>
    <n v="1444059839"/>
    <x v="4026"/>
    <d v="2015-12-04T16:43:59"/>
    <n v="60.041666666664241"/>
    <b v="0"/>
    <n v="0"/>
    <n v="0"/>
    <e v="#DIV/0!"/>
    <b v="0"/>
    <s v="theater/plays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x v="394"/>
    <x v="2"/>
    <x v="0"/>
    <x v="0"/>
    <n v="1487811600"/>
    <n v="1486077481"/>
    <x v="4027"/>
    <d v="2017-02-23T01:00:00"/>
    <n v="20.070821759261889"/>
    <b v="0"/>
    <n v="7"/>
    <n v="7.166666666666667"/>
    <n v="30.714285714285715"/>
    <b v="0"/>
    <s v="theater/plays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x v="2531"/>
    <x v="2"/>
    <x v="0"/>
    <x v="0"/>
    <n v="1402007500"/>
    <n v="1399415500"/>
    <x v="4028"/>
    <d v="2014-06-05T22:31:40"/>
    <n v="30"/>
    <b v="0"/>
    <n v="11"/>
    <n v="28.050000000000004"/>
    <n v="51"/>
    <b v="0"/>
    <s v="theater/plays"/>
    <x v="1"/>
    <x v="6"/>
  </r>
  <r>
    <n v="4029"/>
    <s v="Next 2 the Stage"/>
    <s v="A theater complex that educates as we entertain.  We will provide shows that inspire and theater classes that motivate."/>
    <n v="20000"/>
    <x v="117"/>
    <x v="2"/>
    <x v="0"/>
    <x v="0"/>
    <n v="1450053370"/>
    <n v="1447461370"/>
    <x v="4029"/>
    <d v="2015-12-14T00:36:10"/>
    <n v="30"/>
    <b v="0"/>
    <n v="0"/>
    <n v="0"/>
    <e v="#DIV/0!"/>
    <b v="0"/>
    <s v="theater/plays"/>
    <x v="1"/>
    <x v="6"/>
  </r>
  <r>
    <n v="4030"/>
    <s v="The Martin and Lewis Tribute Show"/>
    <s v="The world's best and only tribute to Dean Martin and Jerry Lewis_x000a_ bringing back the Music, Laughter and the Love."/>
    <n v="2500"/>
    <x v="402"/>
    <x v="2"/>
    <x v="0"/>
    <x v="0"/>
    <n v="1454525340"/>
    <n v="1452008599"/>
    <x v="4030"/>
    <d v="2016-02-03T18:49:00"/>
    <n v="29.128946759257815"/>
    <b v="0"/>
    <n v="6"/>
    <n v="16"/>
    <n v="66.666666666666671"/>
    <b v="0"/>
    <s v="theater/plays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x v="117"/>
    <x v="2"/>
    <x v="0"/>
    <x v="0"/>
    <n v="1418914964"/>
    <n v="1414591364"/>
    <x v="4031"/>
    <d v="2014-12-18T15:02:44"/>
    <n v="50.041666666664241"/>
    <b v="0"/>
    <n v="0"/>
    <n v="0"/>
    <e v="#DIV/0!"/>
    <b v="0"/>
    <s v="theater/plays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x v="2532"/>
    <x v="2"/>
    <x v="0"/>
    <x v="0"/>
    <n v="1450211116"/>
    <n v="1445023516"/>
    <x v="4032"/>
    <d v="2015-12-15T20:25:16"/>
    <n v="60.041666666664241"/>
    <b v="0"/>
    <n v="7"/>
    <n v="6.8287037037037033"/>
    <n v="59"/>
    <b v="0"/>
    <s v="theater/plays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x v="2533"/>
    <x v="2"/>
    <x v="1"/>
    <x v="1"/>
    <n v="1475398800"/>
    <n v="1472711224"/>
    <x v="4033"/>
    <d v="2016-10-02T09:00:00"/>
    <n v="31.106203703704523"/>
    <b v="0"/>
    <n v="94"/>
    <n v="25.698702928870294"/>
    <n v="65.340319148936175"/>
    <b v="0"/>
    <s v="theater/plays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x v="148"/>
    <x v="2"/>
    <x v="0"/>
    <x v="0"/>
    <n v="1428097450"/>
    <n v="1425509050"/>
    <x v="4034"/>
    <d v="2015-04-03T21:44:10"/>
    <n v="29.958333333328483"/>
    <b v="0"/>
    <n v="2"/>
    <n v="1.4814814814814816"/>
    <n v="100"/>
    <b v="0"/>
    <s v="theater/plays"/>
    <x v="1"/>
    <x v="6"/>
  </r>
  <r>
    <n v="4035"/>
    <s v="The Lost Boy"/>
    <s v="&quot;Stories are where you go to look for the truth of your own life.&quot; (Frank Delaney)"/>
    <n v="10000"/>
    <x v="2534"/>
    <x v="2"/>
    <x v="0"/>
    <x v="0"/>
    <n v="1413925887"/>
    <n v="1411333887"/>
    <x v="4035"/>
    <d v="2014-10-21T21:11:27"/>
    <n v="30"/>
    <b v="0"/>
    <n v="25"/>
    <n v="36.85"/>
    <n v="147.4"/>
    <b v="0"/>
    <s v="theater/plays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x v="2535"/>
    <x v="2"/>
    <x v="0"/>
    <x v="0"/>
    <n v="1404253800"/>
    <n v="1402784964"/>
    <x v="4036"/>
    <d v="2014-07-01T22:30:00"/>
    <n v="17.00041666666948"/>
    <b v="0"/>
    <n v="17"/>
    <n v="47.05"/>
    <n v="166.05882352941177"/>
    <b v="0"/>
    <s v="theater/plays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x v="439"/>
    <x v="2"/>
    <x v="0"/>
    <x v="0"/>
    <n v="1464099900"/>
    <n v="1462585315"/>
    <x v="4037"/>
    <d v="2016-05-24T14:25:00"/>
    <n v="17.52991898147593"/>
    <b v="0"/>
    <n v="2"/>
    <n v="11.428571428571429"/>
    <n v="40"/>
    <b v="0"/>
    <s v="theater/plays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x v="356"/>
    <x v="2"/>
    <x v="0"/>
    <x v="0"/>
    <n v="1413573010"/>
    <n v="1408389010"/>
    <x v="4038"/>
    <d v="2014-10-17T19:10:10"/>
    <n v="60"/>
    <b v="0"/>
    <n v="4"/>
    <n v="12.04"/>
    <n v="75.25"/>
    <b v="0"/>
    <s v="theater/plays"/>
    <x v="1"/>
    <x v="6"/>
  </r>
  <r>
    <n v="4039"/>
    <s v="Defiant Entertainment presents: The Park Bench"/>
    <s v="Help stage an original One Act Play that brings awareness to Alzheimer's in its debut performance."/>
    <n v="500"/>
    <x v="452"/>
    <x v="2"/>
    <x v="0"/>
    <x v="0"/>
    <n v="1448949540"/>
    <n v="1446048367"/>
    <x v="4039"/>
    <d v="2015-12-01T05:59:00"/>
    <n v="33.578391203700448"/>
    <b v="0"/>
    <n v="5"/>
    <n v="60"/>
    <n v="60"/>
    <b v="0"/>
    <s v="theater/plays"/>
    <x v="1"/>
    <x v="6"/>
  </r>
  <r>
    <n v="4040"/>
    <s v="The Last Encore Musical"/>
    <s v="This nationally published book, set in the 70â€™s, tells the untold story of singers and a friendly reunion visit turning bad."/>
    <n v="8000"/>
    <x v="911"/>
    <x v="2"/>
    <x v="0"/>
    <x v="0"/>
    <n v="1437188400"/>
    <n v="1432100004"/>
    <x v="4040"/>
    <d v="2015-07-18T03:00:00"/>
    <n v="58.893472222218406"/>
    <b v="0"/>
    <n v="2"/>
    <n v="31.25"/>
    <n v="1250"/>
    <b v="0"/>
    <s v="theater/plays"/>
    <x v="1"/>
    <x v="6"/>
  </r>
  <r>
    <n v="4041"/>
    <s v="In the Land of Gold"/>
    <s v="A bold, colouful, vibrant play centred around the last remaining monarchy of Africa."/>
    <n v="5000"/>
    <x v="577"/>
    <x v="2"/>
    <x v="1"/>
    <x v="1"/>
    <n v="1473160954"/>
    <n v="1467976954"/>
    <x v="4041"/>
    <d v="2016-09-06T11:22:34"/>
    <n v="60"/>
    <b v="0"/>
    <n v="2"/>
    <n v="0.42"/>
    <n v="10.5"/>
    <b v="0"/>
    <s v="theater/plays"/>
    <x v="1"/>
    <x v="6"/>
  </r>
  <r>
    <n v="4042"/>
    <s v="Messages"/>
    <s v="Acting group and production for inner city youth, about inner city youth. The problems and stuation that they see everyday."/>
    <n v="10000"/>
    <x v="577"/>
    <x v="2"/>
    <x v="0"/>
    <x v="0"/>
    <n v="1421781360"/>
    <n v="1419213664"/>
    <x v="4042"/>
    <d v="2015-01-20T19:16:00"/>
    <n v="29.718703703700157"/>
    <b v="0"/>
    <n v="3"/>
    <n v="0.21"/>
    <n v="7"/>
    <b v="0"/>
    <s v="theater/plays"/>
    <x v="1"/>
    <x v="6"/>
  </r>
  <r>
    <n v="4043"/>
    <s v="Not making potato salad here!"/>
    <s v="This could be my last play, need to bring my son out to see it before it's over.  Need to fly him here from BC"/>
    <n v="300"/>
    <x v="117"/>
    <x v="2"/>
    <x v="5"/>
    <x v="5"/>
    <n v="1416524325"/>
    <n v="1415228325"/>
    <x v="4043"/>
    <d v="2014-11-20T22:58:45"/>
    <n v="15"/>
    <b v="0"/>
    <n v="0"/>
    <n v="0"/>
    <e v="#DIV/0!"/>
    <b v="0"/>
    <s v="theater/plays"/>
    <x v="1"/>
    <x v="6"/>
  </r>
  <r>
    <n v="4044"/>
    <s v="Cielito Lindo (Pretty Little One)"/>
    <s v="A bilingual play in The New Works Festival at UT that crosses cultures and explores what it means to be confident with who you are."/>
    <n v="600"/>
    <x v="1175"/>
    <x v="2"/>
    <x v="0"/>
    <x v="0"/>
    <n v="1428642000"/>
    <n v="1426050982"/>
    <x v="4044"/>
    <d v="2015-04-10T05:00:00"/>
    <n v="29.98863425925083"/>
    <b v="0"/>
    <n v="4"/>
    <n v="37.5"/>
    <n v="56.25"/>
    <b v="0"/>
    <s v="theater/plays"/>
    <x v="1"/>
    <x v="6"/>
  </r>
  <r>
    <n v="4045"/>
    <s v="The Hostages"/>
    <s v="&quot;The Hostages&quot; is about a bank robbery gone wrong, as we learn more about each characters, we question who are the actually hostages..."/>
    <n v="5000"/>
    <x v="116"/>
    <x v="2"/>
    <x v="2"/>
    <x v="2"/>
    <n v="1408596589"/>
    <n v="1406004589"/>
    <x v="4045"/>
    <d v="2014-08-21T04:49:49"/>
    <n v="30"/>
    <b v="0"/>
    <n v="1"/>
    <n v="0.02"/>
    <n v="1"/>
    <b v="0"/>
    <s v="theater/plays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x v="75"/>
    <x v="2"/>
    <x v="0"/>
    <x v="0"/>
    <n v="1413992210"/>
    <n v="1411400210"/>
    <x v="4046"/>
    <d v="2014-10-22T15:36:50"/>
    <n v="30"/>
    <b v="0"/>
    <n v="12"/>
    <n v="8.2142857142857135"/>
    <n v="38.333333333333336"/>
    <b v="0"/>
    <s v="theater/plays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x v="178"/>
    <x v="2"/>
    <x v="0"/>
    <x v="0"/>
    <n v="1420938000"/>
    <n v="1418862743"/>
    <x v="4047"/>
    <d v="2015-01-11T01:00:00"/>
    <n v="24.01917824074917"/>
    <b v="0"/>
    <n v="4"/>
    <n v="2.1999999999999997"/>
    <n v="27.5"/>
    <b v="0"/>
    <s v="theater/plays"/>
    <x v="1"/>
    <x v="6"/>
  </r>
  <r>
    <n v="4048"/>
    <s v="Speechless"/>
    <s v="The unspoken story of growing up disabled with cerebral palsy and no speech. This inclusive company fights ignorance using dark humour."/>
    <n v="17000"/>
    <x v="2536"/>
    <x v="2"/>
    <x v="1"/>
    <x v="1"/>
    <n v="1460373187"/>
    <n v="1457352787"/>
    <x v="4048"/>
    <d v="2016-04-11T11:13:07"/>
    <n v="34.958333333335759"/>
    <b v="0"/>
    <n v="91"/>
    <n v="17.652941176470588"/>
    <n v="32.978021978021978"/>
    <b v="0"/>
    <s v="theater/plays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x v="1486"/>
    <x v="2"/>
    <x v="0"/>
    <x v="0"/>
    <n v="1436914815"/>
    <n v="1434322815"/>
    <x v="4049"/>
    <d v="2015-07-14T23:00:15"/>
    <n v="30"/>
    <b v="0"/>
    <n v="1"/>
    <n v="0.08"/>
    <n v="16"/>
    <b v="0"/>
    <s v="theater/plays"/>
    <x v="1"/>
    <x v="6"/>
  </r>
  <r>
    <n v="4050"/>
    <s v="Ø¢Ù…ÙŠÙ† (Amen)"/>
    <s v="Amen is an important jarring story about the repercussions of reporting the war from the front lines and the war that follows them home"/>
    <n v="1500"/>
    <x v="116"/>
    <x v="2"/>
    <x v="0"/>
    <x v="0"/>
    <n v="1414077391"/>
    <n v="1411485391"/>
    <x v="4050"/>
    <d v="2014-10-23T15:16:31"/>
    <n v="30"/>
    <b v="0"/>
    <n v="1"/>
    <n v="6.6666666666666666E-2"/>
    <n v="1"/>
    <b v="0"/>
    <s v="theater/plays"/>
    <x v="1"/>
    <x v="6"/>
  </r>
  <r>
    <n v="4051"/>
    <s v="Phantom of the Kun Opera"/>
    <s v="It is a heart-breaking life story of Wu family who tries to preserve the gem of Chinese Kun Opera through generations."/>
    <n v="500"/>
    <x v="117"/>
    <x v="2"/>
    <x v="0"/>
    <x v="0"/>
    <n v="1399618380"/>
    <n v="1399058797"/>
    <x v="4051"/>
    <d v="2014-05-09T06:53:00"/>
    <n v="6.4766550925924093"/>
    <b v="0"/>
    <n v="0"/>
    <n v="0"/>
    <e v="#DIV/0!"/>
    <b v="0"/>
    <s v="theater/plays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x v="1673"/>
    <x v="2"/>
    <x v="0"/>
    <x v="0"/>
    <n v="1413234316"/>
    <n v="1408050316"/>
    <x v="4052"/>
    <d v="2014-10-13T21:05:16"/>
    <n v="60"/>
    <b v="0"/>
    <n v="13"/>
    <n v="37.533333333333339"/>
    <n v="86.615384615384613"/>
    <b v="0"/>
    <s v="theater/plays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x v="178"/>
    <x v="2"/>
    <x v="1"/>
    <x v="1"/>
    <n v="1416081600"/>
    <n v="1413477228"/>
    <x v="4053"/>
    <d v="2014-11-15T20:00:00"/>
    <n v="30.143194444441178"/>
    <b v="0"/>
    <n v="2"/>
    <n v="22"/>
    <n v="55"/>
    <b v="0"/>
    <s v="theater/plays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x v="117"/>
    <x v="2"/>
    <x v="0"/>
    <x v="0"/>
    <n v="1475294400"/>
    <n v="1472674285"/>
    <x v="4054"/>
    <d v="2016-10-01T04:00:00"/>
    <n v="30.325405092597066"/>
    <b v="0"/>
    <n v="0"/>
    <n v="0"/>
    <e v="#DIV/0!"/>
    <b v="0"/>
    <s v="theater/plays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x v="695"/>
    <x v="2"/>
    <x v="1"/>
    <x v="1"/>
    <n v="1403192031"/>
    <n v="1400600031"/>
    <x v="4055"/>
    <d v="2014-06-19T15:33:51"/>
    <n v="30"/>
    <b v="0"/>
    <n v="21"/>
    <n v="17.62"/>
    <n v="41.952380952380949"/>
    <b v="0"/>
    <s v="theater/plays"/>
    <x v="1"/>
    <x v="6"/>
  </r>
  <r>
    <n v="4056"/>
    <s v="American Pride"/>
    <s v="American Pride is a play centered on the Poetry of one Iraq War veteran, and follows her journey through war and back home."/>
    <n v="1500"/>
    <x v="1955"/>
    <x v="2"/>
    <x v="0"/>
    <x v="0"/>
    <n v="1467575940"/>
    <n v="1465856639"/>
    <x v="4056"/>
    <d v="2016-07-03T19:59:00"/>
    <n v="19.899317129624251"/>
    <b v="0"/>
    <n v="9"/>
    <n v="53"/>
    <n v="88.333333333333329"/>
    <b v="0"/>
    <s v="theater/plays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x v="2537"/>
    <x v="2"/>
    <x v="1"/>
    <x v="1"/>
    <n v="1448492400"/>
    <n v="1446506080"/>
    <x v="4057"/>
    <d v="2015-11-25T23:00:00"/>
    <n v="22.989814814805868"/>
    <b v="0"/>
    <n v="6"/>
    <n v="22.142857142857142"/>
    <n v="129.16666666666666"/>
    <b v="0"/>
    <s v="theater/plays"/>
    <x v="1"/>
    <x v="6"/>
  </r>
  <r>
    <n v="4058"/>
    <s v="Secret of Shahrazad (World Premier)"/>
    <s v="Help reveal the beauty of Islamic culture by launching this new adventure play celebrating Persian music, dance, and lore."/>
    <n v="3750"/>
    <x v="483"/>
    <x v="2"/>
    <x v="0"/>
    <x v="0"/>
    <n v="1459483140"/>
    <n v="1458178044"/>
    <x v="4058"/>
    <d v="2016-04-01T03:59:00"/>
    <n v="15.105277777780429"/>
    <b v="0"/>
    <n v="4"/>
    <n v="2.5333333333333332"/>
    <n v="23.75"/>
    <b v="0"/>
    <s v="theater/plays"/>
    <x v="1"/>
    <x v="6"/>
  </r>
  <r>
    <n v="4059"/>
    <s v="The Million Dollar Shot"/>
    <s v="A very Canadian children's play inspired by the tradition of British pantomimes like Aladdin, and the Nutcracker."/>
    <n v="10000"/>
    <x v="156"/>
    <x v="2"/>
    <x v="5"/>
    <x v="5"/>
    <n v="1410836400"/>
    <n v="1408116152"/>
    <x v="4059"/>
    <d v="2014-09-16T03:00:00"/>
    <n v="31.484351851853717"/>
    <b v="0"/>
    <n v="7"/>
    <n v="2.5"/>
    <n v="35.714285714285715"/>
    <b v="0"/>
    <s v="theater/plays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x v="2516"/>
    <x v="2"/>
    <x v="5"/>
    <x v="5"/>
    <n v="1403539200"/>
    <n v="1400604056"/>
    <x v="4060"/>
    <d v="2014-06-23T16:00:00"/>
    <n v="33.971574074072123"/>
    <b v="0"/>
    <n v="5"/>
    <n v="2.85"/>
    <n v="57"/>
    <b v="0"/>
    <s v="theater/plays"/>
    <x v="1"/>
    <x v="6"/>
  </r>
  <r>
    <n v="4061"/>
    <s v="PRODUCE the Stage Play SKYLAR'S SYNDROME by Gavin Kayner"/>
    <s v="SKYLAR'S SYNDROME is a tremendous psychodrama by master playwright Gavin Kayner!"/>
    <n v="525"/>
    <x v="117"/>
    <x v="2"/>
    <x v="0"/>
    <x v="0"/>
    <n v="1461205423"/>
    <n v="1456025023"/>
    <x v="4061"/>
    <d v="2016-04-21T02:23:43"/>
    <n v="59.958333333328483"/>
    <b v="0"/>
    <n v="0"/>
    <n v="0"/>
    <e v="#DIV/0!"/>
    <b v="0"/>
    <s v="theater/plays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x v="2538"/>
    <x v="2"/>
    <x v="0"/>
    <x v="0"/>
    <n v="1467481468"/>
    <n v="1464889468"/>
    <x v="4062"/>
    <d v="2016-07-02T17:44:28"/>
    <n v="30"/>
    <b v="0"/>
    <n v="3"/>
    <n v="2.4500000000000002"/>
    <n v="163.33333333333334"/>
    <b v="0"/>
    <s v="theater/plays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x v="2503"/>
    <x v="2"/>
    <x v="1"/>
    <x v="1"/>
    <n v="1403886084"/>
    <n v="1401294084"/>
    <x v="4063"/>
    <d v="2014-06-27T16:21:24"/>
    <n v="30"/>
    <b v="0"/>
    <n v="9"/>
    <n v="1.4210526315789473"/>
    <n v="15"/>
    <b v="0"/>
    <s v="theater/plays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x v="2285"/>
    <x v="2"/>
    <x v="2"/>
    <x v="2"/>
    <n v="1430316426"/>
    <n v="1427724426"/>
    <x v="4064"/>
    <d v="2015-04-29T14:07:06"/>
    <n v="30"/>
    <b v="0"/>
    <n v="6"/>
    <n v="19.25"/>
    <n v="64.166666666666671"/>
    <b v="0"/>
    <s v="theater/plays"/>
    <x v="1"/>
    <x v="6"/>
  </r>
  <r>
    <n v="4065"/>
    <s v="A Midsummer's Night's Dream"/>
    <s v="A classical/ fantasy version of midsummers done by professionally trained actors in Tulsa!"/>
    <n v="4000"/>
    <x v="2539"/>
    <x v="2"/>
    <x v="0"/>
    <x v="0"/>
    <n v="1407883811"/>
    <n v="1405291811"/>
    <x v="4065"/>
    <d v="2014-08-12T22:50:11"/>
    <n v="30"/>
    <b v="0"/>
    <n v="4"/>
    <n v="0.67500000000000004"/>
    <n v="6.75"/>
    <b v="0"/>
    <s v="theater/plays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x v="379"/>
    <x v="2"/>
    <x v="0"/>
    <x v="0"/>
    <n v="1463619388"/>
    <n v="1461027388"/>
    <x v="4066"/>
    <d v="2016-05-19T00:56:28"/>
    <n v="30"/>
    <b v="0"/>
    <n v="1"/>
    <n v="0.16666666666666669"/>
    <n v="25"/>
    <b v="0"/>
    <s v="theater/plays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x v="631"/>
    <x v="2"/>
    <x v="0"/>
    <x v="0"/>
    <n v="1443408550"/>
    <n v="1439952550"/>
    <x v="4067"/>
    <d v="2015-09-28T02:49:10"/>
    <n v="40"/>
    <b v="0"/>
    <n v="17"/>
    <n v="60.9"/>
    <n v="179.11764705882354"/>
    <b v="0"/>
    <s v="theater/plays"/>
    <x v="1"/>
    <x v="6"/>
  </r>
  <r>
    <n v="4068"/>
    <s v="Produce BELLE DAME SANS MERCI a stage play"/>
    <s v="Be a PRODUCER of the Original stage play BELLE DAME SANS MERCI by Michael Fenlason! :-) :-( !"/>
    <n v="3495"/>
    <x v="2540"/>
    <x v="2"/>
    <x v="0"/>
    <x v="0"/>
    <n v="1484348700"/>
    <n v="1481756855"/>
    <x v="4068"/>
    <d v="2017-01-13T23:05:00"/>
    <n v="29.998206018521159"/>
    <b v="0"/>
    <n v="1"/>
    <n v="1"/>
    <n v="34.950000000000003"/>
    <b v="0"/>
    <s v="theater/plays"/>
    <x v="1"/>
    <x v="6"/>
  </r>
  <r>
    <n v="4069"/>
    <s v="The Pendulum Swings"/>
    <s v="'The Pendulum Swings' is a three-act dark comedy that sees Frank and Michael await their execution on Death Row."/>
    <n v="1250"/>
    <x v="357"/>
    <x v="2"/>
    <x v="1"/>
    <x v="1"/>
    <n v="1425124800"/>
    <n v="1421596356"/>
    <x v="4069"/>
    <d v="2015-02-28T12:00:00"/>
    <n v="40.838472222225391"/>
    <b v="0"/>
    <n v="13"/>
    <n v="34.4"/>
    <n v="33.07692307692308"/>
    <b v="0"/>
    <s v="theater/plays"/>
    <x v="1"/>
    <x v="6"/>
  </r>
  <r>
    <n v="4070"/>
    <s v="Southern Utah University: V-Day 2015"/>
    <s v="V-Day Southern Utah University 2015 and Second Studio Players presents: The Vagina Monologues"/>
    <n v="1000"/>
    <x v="785"/>
    <x v="2"/>
    <x v="0"/>
    <x v="0"/>
    <n v="1425178800"/>
    <n v="1422374420"/>
    <x v="4070"/>
    <d v="2015-03-01T03:00:00"/>
    <n v="32.458101851851097"/>
    <b v="0"/>
    <n v="6"/>
    <n v="16.5"/>
    <n v="27.5"/>
    <b v="0"/>
    <s v="theater/plays"/>
    <x v="1"/>
    <x v="6"/>
  </r>
  <r>
    <n v="4071"/>
    <s v="ATEMPORAL"/>
    <s v="ExÃ¡men final de alumnos del Centro de CapacitaciÃ³n de la ANDA. Son extractos de obras: El JardÃ­n de los CerezoS, Madre Coraje y Casa"/>
    <n v="20000"/>
    <x v="117"/>
    <x v="2"/>
    <x v="14"/>
    <x v="10"/>
    <n v="1482779931"/>
    <n v="1480187931"/>
    <x v="4071"/>
    <d v="2016-12-26T19:18:51"/>
    <n v="30"/>
    <b v="0"/>
    <n v="0"/>
    <n v="0"/>
    <e v="#DIV/0!"/>
    <b v="0"/>
    <s v="theater/plays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x v="460"/>
    <x v="2"/>
    <x v="1"/>
    <x v="1"/>
    <n v="1408646111"/>
    <n v="1403462111"/>
    <x v="4072"/>
    <d v="2014-08-21T18:35:11"/>
    <n v="60"/>
    <b v="0"/>
    <n v="2"/>
    <n v="0.4"/>
    <n v="2"/>
    <b v="0"/>
    <s v="theater/plays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x v="2541"/>
    <x v="2"/>
    <x v="0"/>
    <x v="0"/>
    <n v="1431144000"/>
    <n v="1426407426"/>
    <x v="4073"/>
    <d v="2015-05-09T04:00:00"/>
    <n v="54.821458333331975"/>
    <b v="0"/>
    <n v="2"/>
    <n v="1.0571428571428572"/>
    <n v="18.5"/>
    <b v="0"/>
    <s v="theater/plays"/>
    <x v="1"/>
    <x v="6"/>
  </r>
  <r>
    <n v="4074"/>
    <s v="The Free Man - the story of Hurr"/>
    <s v="A performance to inspire people, regardless of their faith, to visualise the repentance of Hurr and the forgiveness of Imam Hussain"/>
    <n v="2750"/>
    <x v="2542"/>
    <x v="2"/>
    <x v="1"/>
    <x v="1"/>
    <n v="1446732975"/>
    <n v="1444137375"/>
    <x v="4074"/>
    <d v="2015-11-05T14:16:15"/>
    <n v="30.041666666664241"/>
    <b v="0"/>
    <n v="21"/>
    <n v="26.727272727272727"/>
    <n v="35"/>
    <b v="0"/>
    <s v="theater/plays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x v="2543"/>
    <x v="2"/>
    <x v="1"/>
    <x v="1"/>
    <n v="1404149280"/>
    <n v="1400547969"/>
    <x v="4075"/>
    <d v="2014-06-30T17:28:00"/>
    <n v="41.681840277778974"/>
    <b v="0"/>
    <n v="13"/>
    <n v="28.799999999999997"/>
    <n v="44.307692307692307"/>
    <b v="0"/>
    <s v="theater/plays"/>
    <x v="1"/>
    <x v="6"/>
  </r>
  <r>
    <n v="4076"/>
    <s v="The Walls of Jericho ( A Voice for Warrior Families)"/>
    <s v="A play to raise awareness about the effects of mental illness on a military family in the Cold War area."/>
    <n v="700"/>
    <x v="117"/>
    <x v="2"/>
    <x v="0"/>
    <x v="0"/>
    <n v="1413921060"/>
    <n v="1411499149"/>
    <x v="4076"/>
    <d v="2014-10-21T19:51:00"/>
    <n v="28.031377314808196"/>
    <b v="0"/>
    <n v="0"/>
    <n v="0"/>
    <e v="#DIV/0!"/>
    <b v="0"/>
    <s v="theater/plays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x v="2544"/>
    <x v="2"/>
    <x v="0"/>
    <x v="0"/>
    <n v="1482339794"/>
    <n v="1479747794"/>
    <x v="4077"/>
    <d v="2016-12-21T17:03:14"/>
    <n v="30"/>
    <b v="0"/>
    <n v="6"/>
    <n v="8.9"/>
    <n v="222.5"/>
    <b v="0"/>
    <s v="theater/plays"/>
    <x v="1"/>
    <x v="6"/>
  </r>
  <r>
    <n v="4078"/>
    <s v="Theatre Memoire"/>
    <s v="Theatre Memoire are a High Wycombe based theatre company. Performing plays about multi-culturalism and interconectedness."/>
    <n v="250"/>
    <x v="117"/>
    <x v="2"/>
    <x v="1"/>
    <x v="1"/>
    <n v="1485543242"/>
    <n v="1482951242"/>
    <x v="4078"/>
    <d v="2017-01-27T18:54:02"/>
    <n v="30"/>
    <b v="0"/>
    <n v="0"/>
    <n v="0"/>
    <e v="#DIV/0!"/>
    <b v="0"/>
    <s v="theater/plays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x v="139"/>
    <x v="2"/>
    <x v="0"/>
    <x v="0"/>
    <n v="1466375521"/>
    <n v="1463783521"/>
    <x v="4079"/>
    <d v="2016-06-19T22:32:01"/>
    <n v="30"/>
    <b v="0"/>
    <n v="1"/>
    <n v="0.16666666666666669"/>
    <n v="5"/>
    <b v="0"/>
    <s v="theater/plays"/>
    <x v="1"/>
    <x v="6"/>
  </r>
  <r>
    <n v="4080"/>
    <s v="Uncommonnotions"/>
    <s v="&quot;Uncommonnotion&quot;. is a collections of short humors stories, I want to develop into plays, interest has been shown in this idea."/>
    <n v="3000"/>
    <x v="117"/>
    <x v="2"/>
    <x v="0"/>
    <x v="0"/>
    <n v="1465930440"/>
    <n v="1463849116"/>
    <x v="4080"/>
    <d v="2016-06-14T18:54:00"/>
    <n v="24.089398148149485"/>
    <b v="0"/>
    <n v="0"/>
    <n v="0"/>
    <e v="#DIV/0!"/>
    <b v="0"/>
    <s v="theater/plays"/>
    <x v="1"/>
    <x v="6"/>
  </r>
  <r>
    <n v="4081"/>
    <s v="AU Theatre Wing (Pygmalion Sound and Lighting Fees)"/>
    <s v="AUTheatreWing is a student theatre association fostering the development of the dramatic arts at our university."/>
    <n v="2224"/>
    <x v="457"/>
    <x v="2"/>
    <x v="0"/>
    <x v="0"/>
    <n v="1425819425"/>
    <n v="1423231025"/>
    <x v="4081"/>
    <d v="2015-03-08T12:57:05"/>
    <n v="29.958333333343035"/>
    <b v="0"/>
    <n v="12"/>
    <n v="15.737410071942445"/>
    <n v="29.166666666666668"/>
    <b v="0"/>
    <s v="theater/plays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x v="158"/>
    <x v="2"/>
    <x v="0"/>
    <x v="0"/>
    <n v="1447542000"/>
    <n v="1446179553"/>
    <x v="4082"/>
    <d v="2015-11-14T23:00:00"/>
    <n v="15.769062499995925"/>
    <b v="0"/>
    <n v="2"/>
    <n v="2"/>
    <n v="1.5"/>
    <b v="0"/>
    <s v="theater/plays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x v="2545"/>
    <x v="2"/>
    <x v="0"/>
    <x v="0"/>
    <n v="1452795416"/>
    <n v="1450203416"/>
    <x v="4083"/>
    <d v="2016-01-14T18:16:56"/>
    <n v="30"/>
    <b v="0"/>
    <n v="6"/>
    <n v="21.685714285714287"/>
    <n v="126.5"/>
    <b v="0"/>
    <s v="theater/plays"/>
    <x v="1"/>
    <x v="6"/>
  </r>
  <r>
    <n v="4084"/>
    <s v="WANTS (We Are Not The Same)"/>
    <s v="WANTS deals with diversity in all its various facets._x000a_The drama is set in a futuristic society where no diversity si accepted."/>
    <n v="3000"/>
    <x v="115"/>
    <x v="2"/>
    <x v="13"/>
    <x v="3"/>
    <n v="1476008906"/>
    <n v="1473416906"/>
    <x v="4084"/>
    <d v="2016-10-09T10:28:26"/>
    <n v="30"/>
    <b v="0"/>
    <n v="1"/>
    <n v="0.33333333333333337"/>
    <n v="10"/>
    <b v="0"/>
    <s v="theater/plays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x v="115"/>
    <x v="2"/>
    <x v="0"/>
    <x v="0"/>
    <n v="1427169540"/>
    <n v="1424701775"/>
    <x v="4085"/>
    <d v="2015-03-24T03:59:00"/>
    <n v="28.5620949074073"/>
    <b v="0"/>
    <n v="1"/>
    <n v="0.2857142857142857"/>
    <n v="10"/>
    <b v="0"/>
    <s v="theater/plays"/>
    <x v="1"/>
    <x v="6"/>
  </r>
  <r>
    <n v="4086"/>
    <s v="Carpe Diem Theater Troupe"/>
    <s v="Our theater troupe needs your help to put on a unique production of Hamlet! Pledge to help young actors learn and refine their skills!"/>
    <n v="1000"/>
    <x v="779"/>
    <x v="2"/>
    <x v="0"/>
    <x v="0"/>
    <n v="1448078400"/>
    <n v="1445985299"/>
    <x v="4086"/>
    <d v="2015-11-21T04:00:00"/>
    <n v="24.225706018522033"/>
    <b v="0"/>
    <n v="5"/>
    <n v="4.7"/>
    <n v="9.4"/>
    <b v="0"/>
    <s v="theater/plays"/>
    <x v="1"/>
    <x v="6"/>
  </r>
  <r>
    <n v="4087"/>
    <s v="Stage Production &quot;The Nail Shop&quot;"/>
    <s v="Comedy Stage Play"/>
    <n v="9600"/>
    <x v="117"/>
    <x v="2"/>
    <x v="0"/>
    <x v="0"/>
    <n v="1468777786"/>
    <n v="1466185786"/>
    <x v="4087"/>
    <d v="2016-07-17T17:49:46"/>
    <n v="30"/>
    <b v="0"/>
    <n v="0"/>
    <n v="0"/>
    <e v="#DIV/0!"/>
    <b v="0"/>
    <s v="theater/plays"/>
    <x v="1"/>
    <x v="6"/>
  </r>
  <r>
    <n v="4088"/>
    <s v="Community Theatre Project-Children's Show (Arthur)"/>
    <s v="Young persons theatre company working in deprived area seeking funding for children's theatrical production."/>
    <n v="2000"/>
    <x v="1168"/>
    <x v="2"/>
    <x v="1"/>
    <x v="1"/>
    <n v="1421403960"/>
    <n v="1418827324"/>
    <x v="4088"/>
    <d v="2015-01-16T10:26:00"/>
    <n v="29.822175925932243"/>
    <b v="0"/>
    <n v="3"/>
    <n v="10.8"/>
    <n v="72"/>
    <b v="0"/>
    <s v="theater/plays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x v="739"/>
    <x v="2"/>
    <x v="0"/>
    <x v="0"/>
    <n v="1433093700"/>
    <n v="1430242488"/>
    <x v="4089"/>
    <d v="2015-05-31T17:35:00"/>
    <n v="33.000138888892252"/>
    <b v="0"/>
    <n v="8"/>
    <n v="4.8"/>
    <n v="30"/>
    <b v="0"/>
    <s v="theater/plays"/>
    <x v="1"/>
    <x v="6"/>
  </r>
  <r>
    <n v="4090"/>
    <s v="&quot; Sweet O'l Mama &quot; Theater Production"/>
    <s v="A gripping re-enactment of a true breast cancer survival story, highlighted with inspiration and laughter!"/>
    <n v="1000"/>
    <x v="573"/>
    <x v="2"/>
    <x v="0"/>
    <x v="0"/>
    <n v="1438959600"/>
    <n v="1437754137"/>
    <x v="4090"/>
    <d v="2015-08-07T15:00:00"/>
    <n v="13.952118055560277"/>
    <b v="0"/>
    <n v="3"/>
    <n v="3.2"/>
    <n v="10.666666666666666"/>
    <b v="0"/>
    <s v="theater/plays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x v="2546"/>
    <x v="2"/>
    <x v="0"/>
    <x v="0"/>
    <n v="1421410151"/>
    <n v="1418818151"/>
    <x v="4091"/>
    <d v="2015-01-16T12:09:11"/>
    <n v="30"/>
    <b v="0"/>
    <n v="8"/>
    <n v="12.75"/>
    <n v="25.5"/>
    <b v="0"/>
    <s v="theater/plays"/>
    <x v="1"/>
    <x v="6"/>
  </r>
  <r>
    <n v="4092"/>
    <s v="A CRY FOR HELP"/>
    <s v="&quot;A Cry for Help is Riveting, Inspiring, and Mesmerizing. You will laugh, cry, and be thinking about your own Cry for Help&quot;"/>
    <n v="110000"/>
    <x v="170"/>
    <x v="2"/>
    <x v="0"/>
    <x v="0"/>
    <n v="1428205247"/>
    <n v="1423024847"/>
    <x v="4092"/>
    <d v="2015-04-05T03:40:47"/>
    <n v="59.958333333343035"/>
    <b v="0"/>
    <n v="1"/>
    <n v="1.8181818181818181E-2"/>
    <n v="20"/>
    <b v="0"/>
    <s v="theater/plays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x v="177"/>
    <x v="2"/>
    <x v="1"/>
    <x v="1"/>
    <n v="1440272093"/>
    <n v="1435088093"/>
    <x v="4093"/>
    <d v="2015-08-22T19:34:53"/>
    <n v="60"/>
    <b v="0"/>
    <n v="4"/>
    <n v="2.4"/>
    <n v="15"/>
    <b v="0"/>
    <s v="theater/plays"/>
    <x v="1"/>
    <x v="6"/>
  </r>
  <r>
    <n v="4094"/>
    <s v="Live at the Speakeasy with Ryan Anderson"/>
    <s v="Live at the Speakeasy with Ryan Anderson is a local talk show! Showcasing local artist, special guest, and talented bands."/>
    <n v="2000"/>
    <x v="655"/>
    <x v="2"/>
    <x v="0"/>
    <x v="0"/>
    <n v="1413953940"/>
    <n v="1410141900"/>
    <x v="4094"/>
    <d v="2014-10-22T04:59:00"/>
    <n v="44.120833333334303"/>
    <b v="0"/>
    <n v="8"/>
    <n v="36.5"/>
    <n v="91.25"/>
    <b v="0"/>
    <s v="theater/plays"/>
    <x v="1"/>
    <x v="6"/>
  </r>
  <r>
    <n v="4095"/>
    <s v="LOPE ENAMORADO"/>
    <s v="Proyecto teatral dirigido por MartÃ­n Acosta que habla y reflexiona sobre el amor y su naturaleza."/>
    <n v="30000"/>
    <x v="25"/>
    <x v="2"/>
    <x v="14"/>
    <x v="10"/>
    <n v="1482108350"/>
    <n v="1479516350"/>
    <x v="4095"/>
    <d v="2016-12-19T00:45:50"/>
    <n v="30"/>
    <b v="0"/>
    <n v="1"/>
    <n v="2.666666666666667"/>
    <n v="800"/>
    <b v="0"/>
    <s v="theater/plays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x v="402"/>
    <x v="2"/>
    <x v="1"/>
    <x v="1"/>
    <n v="1488271860"/>
    <n v="1484484219"/>
    <x v="4096"/>
    <d v="2017-02-28T08:51:00"/>
    <n v="43.838437499995052"/>
    <b v="0"/>
    <n v="5"/>
    <n v="11.428571428571429"/>
    <n v="80"/>
    <b v="0"/>
    <s v="theater/plays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x v="117"/>
    <x v="2"/>
    <x v="1"/>
    <x v="1"/>
    <n v="1454284500"/>
    <n v="1449431237"/>
    <x v="4097"/>
    <d v="2016-01-31T23:55:00"/>
    <n v="56.172025462961756"/>
    <b v="0"/>
    <n v="0"/>
    <n v="0"/>
    <e v="#DIV/0!"/>
    <b v="0"/>
    <s v="theater/plays"/>
    <x v="1"/>
    <x v="6"/>
  </r>
  <r>
    <n v="4098"/>
    <s v="Life is simple"/>
    <s v="Community Youth play, written by and performed by the youth about finding joy in the simple things in life"/>
    <n v="75000"/>
    <x v="117"/>
    <x v="2"/>
    <x v="0"/>
    <x v="0"/>
    <n v="1465060797"/>
    <n v="1462468797"/>
    <x v="4098"/>
    <d v="2016-06-04T17:19:57"/>
    <n v="30"/>
    <b v="0"/>
    <n v="0"/>
    <n v="0"/>
    <e v="#DIV/0!"/>
    <b v="0"/>
    <s v="theater/plays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x v="155"/>
    <x v="2"/>
    <x v="0"/>
    <x v="0"/>
    <n v="1472847873"/>
    <n v="1468959873"/>
    <x v="4099"/>
    <d v="2016-09-02T20:24:33"/>
    <n v="45"/>
    <b v="0"/>
    <n v="1"/>
    <n v="1.1111111111111112"/>
    <n v="50"/>
    <b v="0"/>
    <s v="theater/plays"/>
    <x v="1"/>
    <x v="6"/>
  </r>
  <r>
    <n v="4100"/>
    <s v="America is at the Mall: A Play in Three Acts"/>
    <s v="How does war change a family?  A peek into one family's kitchen as their soldier fights in Iraq."/>
    <n v="270"/>
    <x v="117"/>
    <x v="2"/>
    <x v="0"/>
    <x v="0"/>
    <n v="1414205990"/>
    <n v="1413341990"/>
    <x v="4100"/>
    <d v="2014-10-25T02:59:50"/>
    <n v="10"/>
    <b v="0"/>
    <n v="0"/>
    <n v="0"/>
    <e v="#DIV/0!"/>
    <b v="0"/>
    <s v="theater/plays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x v="117"/>
    <x v="2"/>
    <x v="0"/>
    <x v="0"/>
    <n v="1485380482"/>
    <n v="1482788482"/>
    <x v="4101"/>
    <d v="2017-01-25T21:41:22"/>
    <n v="30"/>
    <b v="0"/>
    <n v="0"/>
    <n v="0"/>
    <e v="#DIV/0!"/>
    <b v="0"/>
    <s v="theater/plays"/>
    <x v="1"/>
    <x v="6"/>
  </r>
  <r>
    <n v="4102"/>
    <s v="4th Wall Theatre Project"/>
    <s v="Local Community theater to get up and running in the Idaho Falls area. Something new, something different!"/>
    <n v="500"/>
    <x v="2547"/>
    <x v="2"/>
    <x v="0"/>
    <x v="0"/>
    <n v="1463343673"/>
    <n v="1460751673"/>
    <x v="4102"/>
    <d v="2016-05-15T20:21:13"/>
    <n v="30"/>
    <b v="0"/>
    <n v="6"/>
    <n v="27.400000000000002"/>
    <n v="22.833333333333332"/>
    <b v="0"/>
    <s v="theater/plays"/>
    <x v="1"/>
    <x v="6"/>
  </r>
  <r>
    <n v="4103"/>
    <s v="Weather Men"/>
    <s v="Weather Men is a play, written by Nathan Black.  A comedy/drama that explores the question of 'why people stay together?'"/>
    <n v="1000"/>
    <x v="173"/>
    <x v="2"/>
    <x v="0"/>
    <x v="0"/>
    <n v="1440613920"/>
    <n v="1435953566"/>
    <x v="4103"/>
    <d v="2015-08-26T18:32:00"/>
    <n v="53.939282407402061"/>
    <b v="0"/>
    <n v="6"/>
    <n v="10"/>
    <n v="16.666666666666668"/>
    <b v="0"/>
    <s v="theater/plays"/>
    <x v="1"/>
    <x v="6"/>
  </r>
  <r>
    <n v="4104"/>
    <s v="PETER PAN - a new play by Ebony Rattle"/>
    <s v="PETER PAN, written by Ebony Rattle, is a new retelling of the classic play by J.M. Barrie about a boy who refused to grow up."/>
    <n v="3000"/>
    <x v="762"/>
    <x v="2"/>
    <x v="2"/>
    <x v="2"/>
    <n v="1477550434"/>
    <n v="1474958434"/>
    <x v="4104"/>
    <d v="2016-10-27T06:40:34"/>
    <n v="30"/>
    <b v="0"/>
    <n v="14"/>
    <n v="21.366666666666667"/>
    <n v="45.785714285714285"/>
    <b v="0"/>
    <s v="theater/plays"/>
    <x v="1"/>
    <x v="6"/>
  </r>
  <r>
    <n v="4105"/>
    <s v="Â¡LlÃ©vame!"/>
    <s v="Buscamos finalizar el proceso de producciÃ³n de un espectÃ¡culo de payaso y con Ã©l, activar espacios pÃºblicos para la escena clown."/>
    <n v="33000"/>
    <x v="2094"/>
    <x v="2"/>
    <x v="14"/>
    <x v="10"/>
    <n v="1482711309"/>
    <n v="1479860109"/>
    <x v="4105"/>
    <d v="2016-12-26T00:15:09"/>
    <n v="33"/>
    <b v="0"/>
    <n v="6"/>
    <n v="6.9696969696969706"/>
    <n v="383.33333333333331"/>
    <b v="0"/>
    <s v="theater/plays"/>
    <x v="1"/>
    <x v="6"/>
  </r>
  <r>
    <n v="4106"/>
    <s v="David Facer, Paradox Magic"/>
    <s v="No magic show has ever integrated theatre arts like this.  World of Paradox is designed for all audiences and is interactive in nature."/>
    <n v="5000"/>
    <x v="2404"/>
    <x v="2"/>
    <x v="0"/>
    <x v="0"/>
    <n v="1427936400"/>
    <n v="1424221866"/>
    <x v="4106"/>
    <d v="2015-04-02T01:00:00"/>
    <n v="42.992291666669189"/>
    <b v="0"/>
    <n v="33"/>
    <n v="70.599999999999994"/>
    <n v="106.96969696969697"/>
    <b v="0"/>
    <s v="theater/plays"/>
    <x v="1"/>
    <x v="6"/>
  </r>
  <r>
    <n v="4107"/>
    <s v="Sacrifice"/>
    <s v="A new dramatic comedy dealing with a father's unwillingness to let go of his past causes major problems for the future of his daughter."/>
    <n v="2000"/>
    <x v="781"/>
    <x v="2"/>
    <x v="0"/>
    <x v="0"/>
    <n v="1411596001"/>
    <n v="1409608801"/>
    <x v="4107"/>
    <d v="2014-09-24T22:00:01"/>
    <n v="23"/>
    <b v="0"/>
    <n v="4"/>
    <n v="2.0500000000000003"/>
    <n v="10.25"/>
    <b v="0"/>
    <s v="theater/plays"/>
    <x v="1"/>
    <x v="6"/>
  </r>
  <r>
    <n v="4108"/>
    <s v="The Black Woman's Attitude Stage Play"/>
    <s v="We are producing and directing a stage play that will focus on relationships and the stereotypes/truths that prohibit growth."/>
    <n v="3000"/>
    <x v="1765"/>
    <x v="2"/>
    <x v="0"/>
    <x v="0"/>
    <n v="1488517200"/>
    <n v="1485909937"/>
    <x v="4108"/>
    <d v="2017-03-03T05:00:00"/>
    <n v="30.176655092582223"/>
    <b v="0"/>
    <n v="1"/>
    <n v="1.9666666666666666"/>
    <n v="59"/>
    <b v="0"/>
    <s v="theater/plays"/>
    <x v="1"/>
    <x v="6"/>
  </r>
  <r>
    <n v="4109"/>
    <s v="Jack the Lad"/>
    <s v="Jack the Lad - a new play that explores how far the boundaries of friendship will stretch when morality and loyalties clash."/>
    <n v="500"/>
    <x v="117"/>
    <x v="2"/>
    <x v="1"/>
    <x v="1"/>
    <n v="1448805404"/>
    <n v="1446209804"/>
    <x v="4109"/>
    <d v="2015-11-29T13:56:44"/>
    <n v="30.041666666671517"/>
    <b v="0"/>
    <n v="0"/>
    <n v="0"/>
    <e v="#DIV/0!"/>
    <b v="0"/>
    <s v="theater/plays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x v="1726"/>
    <x v="2"/>
    <x v="1"/>
    <x v="1"/>
    <n v="1469113351"/>
    <n v="1463929351"/>
    <x v="4110"/>
    <d v="2016-07-21T15:02:31"/>
    <n v="60"/>
    <b v="0"/>
    <n v="6"/>
    <n v="28.666666666666668"/>
    <n v="14.333333333333334"/>
    <b v="0"/>
    <s v="theater/plays"/>
    <x v="1"/>
    <x v="6"/>
  </r>
  <r>
    <n v="4111"/>
    <s v="REBORN IN LOVE"/>
    <s v="REBORN IN LOVE is the sequel to REBORN FROM ABOVE: A Tale of Eternal Love.  This is part two, of a One-Act play series."/>
    <n v="3000"/>
    <x v="1077"/>
    <x v="2"/>
    <x v="0"/>
    <x v="0"/>
    <n v="1424747740"/>
    <n v="1422155740"/>
    <x v="4111"/>
    <d v="2015-02-24T03:15:40"/>
    <n v="30"/>
    <b v="0"/>
    <n v="6"/>
    <n v="3.1333333333333333"/>
    <n v="15.666666666666666"/>
    <b v="0"/>
    <s v="theater/plays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x v="116"/>
    <x v="2"/>
    <x v="17"/>
    <x v="3"/>
    <n v="1456617600"/>
    <n v="1454280186"/>
    <x v="4112"/>
    <d v="2016-02-28T00:00:00"/>
    <n v="27.053402777775773"/>
    <b v="0"/>
    <n v="1"/>
    <n v="0.04"/>
    <n v="1"/>
    <b v="0"/>
    <s v="theater/plays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x v="158"/>
    <x v="2"/>
    <x v="0"/>
    <x v="0"/>
    <n v="1452234840"/>
    <n v="1450619123"/>
    <x v="4113"/>
    <d v="2016-01-08T06:34:00"/>
    <n v="18.700428240743349"/>
    <b v="0"/>
    <n v="3"/>
    <n v="0.2"/>
    <n v="1"/>
    <b v="0"/>
    <s v="theater/plays"/>
    <x v="1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650ABE2-C2B5-4072-A7C7-48953AF5BFE3}" name="PivotTable1" cacheId="2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23">
    <pivotField showAll="0"/>
    <pivotField showAll="0"/>
    <pivotField showAll="0"/>
    <pivotField numFmtId="43" showAll="0"/>
    <pivotField numFmtId="43"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numFmtId="2" showAll="0"/>
    <pivotField showAll="0"/>
    <pivotField showAll="0"/>
    <pivotField numFmtId="9"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9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6480E9C-9E78-49B1-AE75-BF43793327D3}" name="PivotTable2" cacheId="2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23">
    <pivotField showAll="0"/>
    <pivotField showAll="0"/>
    <pivotField showAll="0"/>
    <pivotField numFmtId="43" showAll="0"/>
    <pivotField numFmtId="43"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numFmtId="2" showAll="0"/>
    <pivotField showAll="0"/>
    <pivotField showAll="0"/>
    <pivotField numFmtId="9"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20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9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C02DCED-118D-40D8-9A8E-C46FF3ED506C}" name="PivotTable1" cacheId="2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3">
    <pivotField showAll="0"/>
    <pivotField showAll="0"/>
    <pivotField showAll="0"/>
    <pivotField numFmtId="43" showAll="0"/>
    <pivotField numFmtId="43" showAll="0"/>
    <pivotField axis="axisCol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numFmtId="2" showAll="0"/>
    <pivotField showAll="0"/>
    <pivotField showAll="0"/>
    <pivotField numFmtId="43" showAll="0"/>
    <pivotField showAll="0"/>
    <pivotField showAll="0"/>
    <pivotField showAll="0"/>
    <pivotField axis="axisPage" multipleItemSelectionAllowe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dataField="1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0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9" hier="-1"/>
    <pageField fld="22" hier="-1"/>
  </pageFields>
  <dataFields count="1">
    <dataField name="Count of Sub-Category" fld="20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75E3060-7702-4B19-92DC-0B1C06071D58}" name="PivotTable2" cacheId="2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compact="0" compactData="0" multipleFieldFilters="0" chartFormat="1">
  <location ref="A4:D40" firstHeaderRow="0" firstDataRow="1" firstDataCol="2" rowPageCount="1" colPageCount="1"/>
  <pivotFields count="23">
    <pivotField compact="0" outline="0" showAll="0"/>
    <pivotField compact="0" outline="0" showAll="0"/>
    <pivotField compact="0" outline="0" showAll="0"/>
    <pivotField dataField="1" compact="0" numFmtId="43" outline="0" showAll="0"/>
    <pivotField dataField="1" compact="0" numFmtId="43" outline="0" showAll="0"/>
    <pivotField axis="axisRow" compact="0" outline="0" showAll="0">
      <items count="5">
        <item x="1"/>
        <item x="2"/>
        <item x="3"/>
        <item x="0"/>
        <item t="default"/>
      </items>
    </pivotField>
    <pivotField compact="0" outline="0" showAll="0"/>
    <pivotField axis="axisPage" compact="0" outline="0" showAll="0">
      <items count="14">
        <item x="2"/>
        <item x="5"/>
        <item x="11"/>
        <item x="7"/>
        <item x="3"/>
        <item x="1"/>
        <item x="6"/>
        <item x="10"/>
        <item x="8"/>
        <item x="4"/>
        <item x="9"/>
        <item x="12"/>
        <item x="0"/>
        <item t="default"/>
      </items>
    </pivotField>
    <pivotField compact="0" outline="0" showAll="0"/>
    <pivotField compact="0" outline="0" showAll="0"/>
    <pivotField compact="0" numFmtId="14" outline="0" showAll="0"/>
    <pivotField compact="0" numFmtId="14" outline="0" showAll="0"/>
    <pivotField compact="0" numFmtId="2" outline="0" showAll="0"/>
    <pivotField compact="0" outline="0" showAll="0"/>
    <pivotField compact="0" outline="0" showAll="0"/>
    <pivotField compact="0" numFmtId="43" outline="0" showAll="0"/>
    <pivotField compact="0" outline="0" showAll="0"/>
    <pivotField compact="0" outline="0" showAll="0"/>
    <pivotField compact="0" outline="0" showAll="0"/>
    <pivotField axis="axisRow" compact="0" outline="0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compact="0" outline="0" showAll="0"/>
    <pivotField compact="0" outline="0" showAll="0" defaultSubtotal="0"/>
    <pivotField compact="0" outline="0" showAll="0" defaultSubtotal="0"/>
  </pivotFields>
  <rowFields count="2">
    <field x="19"/>
    <field x="5"/>
  </rowFields>
  <rowItems count="36">
    <i>
      <x/>
      <x/>
    </i>
    <i r="1">
      <x v="1"/>
    </i>
    <i r="1">
      <x v="3"/>
    </i>
    <i t="default">
      <x/>
    </i>
    <i>
      <x v="1"/>
      <x/>
    </i>
    <i r="1">
      <x v="1"/>
    </i>
    <i r="1">
      <x v="2"/>
    </i>
    <i r="1">
      <x v="3"/>
    </i>
    <i t="default">
      <x v="1"/>
    </i>
    <i>
      <x v="2"/>
      <x v="1"/>
    </i>
    <i r="1">
      <x v="3"/>
    </i>
    <i t="default">
      <x v="2"/>
    </i>
    <i>
      <x v="3"/>
      <x/>
    </i>
    <i t="default">
      <x v="3"/>
    </i>
    <i>
      <x v="4"/>
      <x/>
    </i>
    <i r="1">
      <x v="1"/>
    </i>
    <i r="1">
      <x v="2"/>
    </i>
    <i r="1">
      <x v="3"/>
    </i>
    <i t="default">
      <x v="4"/>
    </i>
    <i>
      <x v="5"/>
      <x v="1"/>
    </i>
    <i r="1">
      <x v="3"/>
    </i>
    <i t="default">
      <x v="5"/>
    </i>
    <i>
      <x v="6"/>
      <x/>
    </i>
    <i r="1">
      <x v="1"/>
    </i>
    <i r="1">
      <x v="3"/>
    </i>
    <i t="default">
      <x v="6"/>
    </i>
    <i>
      <x v="7"/>
      <x/>
    </i>
    <i r="1">
      <x v="1"/>
    </i>
    <i r="1">
      <x v="3"/>
    </i>
    <i t="default">
      <x v="7"/>
    </i>
    <i>
      <x v="8"/>
      <x/>
    </i>
    <i r="1">
      <x v="1"/>
    </i>
    <i r="1">
      <x v="2"/>
    </i>
    <i r="1">
      <x v="3"/>
    </i>
    <i t="default">
      <x v="8"/>
    </i>
    <i t="grand">
      <x/>
    </i>
  </rowItems>
  <colFields count="1">
    <field x="-2"/>
  </colFields>
  <colItems count="2">
    <i>
      <x/>
    </i>
    <i i="1">
      <x v="1"/>
    </i>
  </colItems>
  <pageFields count="1">
    <pageField fld="7" item="12" hier="-1"/>
  </pageFields>
  <dataFields count="2">
    <dataField name="Sum of goal" fld="3" baseField="0" baseItem="0"/>
    <dataField name="Sum of pledged" fld="4" baseField="0" baseItem="0"/>
  </dataFields>
  <formats count="2">
    <format dxfId="7">
      <pivotArea outline="0" collapsedLevelsAreSubtotals="1" fieldPosition="0"/>
    </format>
    <format dxfId="4">
      <pivotArea dataOnly="0" outline="0" fieldPosition="0">
        <references count="2">
          <reference field="7" count="1" selected="0">
            <x v="12"/>
          </reference>
          <reference field="19" count="0" defaultSubtotal="1"/>
        </references>
      </pivotArea>
    </format>
  </format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>
      <pivotArea type="data" outline="0" fieldPosition="0">
        <references count="3">
          <reference field="4294967294" count="1" selected="0">
            <x v="1"/>
          </reference>
          <reference field="5" count="1" selected="0">
            <x v="3"/>
          </reference>
          <reference field="19" count="1" selected="0">
            <x v="7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07AC0A4-30DB-45DD-80F0-C4A721917423}" name="PivotTable3" cacheId="26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compact="0" compactData="0" multipleFieldFilters="0" chartFormat="1">
  <location ref="A4:B13" firstHeaderRow="1" firstDataRow="1" firstDataCol="1" rowPageCount="2" colPageCount="1"/>
  <pivotFields count="23">
    <pivotField compact="0" outline="0" showAll="0" defaultSubtotal="0"/>
    <pivotField compact="0" outline="0" showAll="0" defaultSubtotal="0"/>
    <pivotField compact="0" outline="0" showAll="0" defaultSubtotal="0"/>
    <pivotField compact="0" numFmtId="43" outline="0" showAll="0" defaultSubtotal="0"/>
    <pivotField axis="axisPage" compact="0" numFmtId="43" outline="0" multipleItemSelectionAllowed="1" showAll="0" defaultSubtotal="0">
      <items count="2548">
        <item h="1" x="117"/>
        <item x="116"/>
        <item x="369"/>
        <item x="158"/>
        <item x="460"/>
        <item x="139"/>
        <item x="360"/>
        <item x="1001"/>
        <item x="138"/>
        <item x="426"/>
        <item x="115"/>
        <item x="143"/>
        <item x="433"/>
        <item x="31"/>
        <item x="441"/>
        <item x="355"/>
        <item x="493"/>
        <item x="1486"/>
        <item x="157"/>
        <item x="461"/>
        <item x="1820"/>
        <item x="170"/>
        <item x="577"/>
        <item x="1178"/>
        <item x="1937"/>
        <item x="363"/>
        <item x="379"/>
        <item x="375"/>
        <item x="1843"/>
        <item x="2539"/>
        <item x="920"/>
        <item x="792"/>
        <item x="134"/>
        <item x="395"/>
        <item x="573"/>
        <item x="1172"/>
        <item x="2540"/>
        <item x="428"/>
        <item x="1275"/>
        <item x="2541"/>
        <item x="2495"/>
        <item x="1665"/>
        <item x="130"/>
        <item x="781"/>
        <item x="809"/>
        <item x="775"/>
        <item x="372"/>
        <item x="779"/>
        <item x="1489"/>
        <item x="1031"/>
        <item x="155"/>
        <item x="152"/>
        <item x="401"/>
        <item x="500"/>
        <item x="434"/>
        <item x="443"/>
        <item x="1033"/>
        <item x="1765"/>
        <item x="177"/>
        <item x="377"/>
        <item x="653"/>
        <item x="1933"/>
        <item x="541"/>
        <item x="654"/>
        <item x="1078"/>
        <item x="427"/>
        <item x="2525"/>
        <item x="1227"/>
        <item x="119"/>
        <item x="1840"/>
        <item x="662"/>
        <item x="799"/>
        <item x="1838"/>
        <item x="735"/>
        <item x="382"/>
        <item x="1009"/>
        <item x="1367"/>
        <item x="439"/>
        <item x="136"/>
        <item x="376"/>
        <item x="371"/>
        <item x="790"/>
        <item x="1079"/>
        <item x="1726"/>
        <item x="456"/>
        <item x="1818"/>
        <item x="131"/>
        <item x="1085"/>
        <item x="1077"/>
        <item x="483"/>
        <item x="2068"/>
        <item x="173"/>
        <item x="462"/>
        <item x="1301"/>
        <item x="1487"/>
        <item x="522"/>
        <item x="437"/>
        <item x="1220"/>
        <item x="1651"/>
        <item x="791"/>
        <item x="178"/>
        <item x="658"/>
        <item x="399"/>
        <item x="129"/>
        <item x="851"/>
        <item x="1497"/>
        <item x="678"/>
        <item x="430"/>
        <item x="1811"/>
        <item x="366"/>
        <item x="691"/>
        <item x="1491"/>
        <item x="1949"/>
        <item x="176"/>
        <item x="449"/>
        <item x="849"/>
        <item x="361"/>
        <item x="2503"/>
        <item x="2519"/>
        <item x="2547"/>
        <item x="381"/>
        <item x="133"/>
        <item x="385"/>
        <item x="436"/>
        <item x="1011"/>
        <item x="1927"/>
        <item x="392"/>
        <item x="403"/>
        <item x="118"/>
        <item x="358"/>
        <item x="1196"/>
        <item x="484"/>
        <item x="669"/>
        <item x="2066"/>
        <item x="785"/>
        <item x="575"/>
        <item x="2504"/>
        <item x="442"/>
        <item x="571"/>
        <item x="853"/>
        <item x="789"/>
        <item x="147"/>
        <item x="1935"/>
        <item x="797"/>
        <item x="1202"/>
        <item x="801"/>
        <item x="2492"/>
        <item x="121"/>
        <item x="528"/>
        <item x="666"/>
        <item x="670"/>
        <item x="523"/>
        <item x="148"/>
        <item x="1671"/>
        <item x="1672"/>
        <item x="359"/>
        <item x="2546"/>
        <item x="82"/>
        <item x="852"/>
        <item x="2518"/>
        <item x="719"/>
        <item x="2522"/>
        <item x="394"/>
        <item x="1168"/>
        <item x="734"/>
        <item x="445"/>
        <item x="1175"/>
        <item x="706"/>
        <item x="398"/>
        <item x="694"/>
        <item x="731"/>
        <item x="569"/>
        <item x="1369"/>
        <item x="1303"/>
        <item x="739"/>
        <item x="854"/>
        <item x="782"/>
        <item x="435"/>
        <item x="156"/>
        <item x="2345"/>
        <item x="800"/>
        <item x="787"/>
        <item x="2069"/>
        <item x="440"/>
        <item x="92"/>
        <item x="453"/>
        <item x="160"/>
        <item x="1942"/>
        <item x="764"/>
        <item x="795"/>
        <item x="1932"/>
        <item x="1914"/>
        <item x="687"/>
        <item x="1836"/>
        <item x="1766"/>
        <item x="2055"/>
        <item x="161"/>
        <item x="668"/>
        <item x="1725"/>
        <item x="1482"/>
        <item x="2516"/>
        <item x="686"/>
        <item x="683"/>
        <item x="817"/>
        <item x="2515"/>
        <item x="501"/>
        <item x="452"/>
        <item x="356"/>
        <item x="659"/>
        <item x="527"/>
        <item x="622"/>
        <item x="1925"/>
        <item x="2304"/>
        <item x="1938"/>
        <item x="1549"/>
        <item x="1002"/>
        <item x="144"/>
        <item x="1668"/>
        <item x="676"/>
        <item x="675"/>
        <item x="2041"/>
        <item x="400"/>
        <item x="128"/>
        <item x="2303"/>
        <item x="454"/>
        <item x="154"/>
        <item x="438"/>
        <item x="457"/>
        <item x="574"/>
        <item x="1806"/>
        <item x="2415"/>
        <item x="1812"/>
        <item x="135"/>
        <item x="175"/>
        <item x="1273"/>
        <item x="2441"/>
        <item x="1088"/>
        <item x="2342"/>
        <item x="2001"/>
        <item x="672"/>
        <item x="308"/>
        <item x="700"/>
        <item x="163"/>
        <item x="1363"/>
        <item x="2285"/>
        <item x="1748"/>
        <item x="373"/>
        <item x="2512"/>
        <item x="402"/>
        <item x="1709"/>
        <item x="149"/>
        <item x="2465"/>
        <item x="124"/>
        <item x="1496"/>
        <item x="935"/>
        <item x="2424"/>
        <item x="22"/>
        <item x="708"/>
        <item x="2532"/>
        <item x="364"/>
        <item x="1646"/>
        <item x="1926"/>
        <item x="1005"/>
        <item x="2433"/>
        <item x="1537"/>
        <item x="94"/>
        <item x="446"/>
        <item x="2442"/>
        <item x="357"/>
        <item x="1296"/>
        <item x="140"/>
        <item x="1946"/>
        <item x="1901"/>
        <item x="1003"/>
        <item x="2202"/>
        <item x="2036"/>
        <item x="2497"/>
        <item x="2508"/>
        <item x="2467"/>
        <item x="75"/>
        <item x="1501"/>
        <item x="720"/>
        <item x="2355"/>
        <item x="2047"/>
        <item x="1488"/>
        <item x="374"/>
        <item x="517"/>
        <item x="2254"/>
        <item x="1922"/>
        <item x="931"/>
        <item x="1171"/>
        <item x="2524"/>
        <item x="2538"/>
        <item x="1807"/>
        <item x="2527"/>
        <item x="83"/>
        <item x="2480"/>
        <item x="89"/>
        <item x="927"/>
        <item x="424"/>
        <item x="1929"/>
        <item x="2294"/>
        <item x="1082"/>
        <item x="1238"/>
        <item x="1717"/>
        <item x="1120"/>
        <item x="624"/>
        <item x="2062"/>
        <item x="2"/>
        <item x="2517"/>
        <item x="2356"/>
        <item x="798"/>
        <item x="2481"/>
        <item x="2199"/>
        <item x="2065"/>
        <item x="2526"/>
        <item x="2500"/>
        <item x="614"/>
        <item x="1691"/>
        <item x="1100"/>
        <item x="988"/>
        <item x="503"/>
        <item x="1611"/>
        <item x="2191"/>
        <item x="1289"/>
        <item x="145"/>
        <item x="2531"/>
        <item x="1140"/>
        <item x="73"/>
        <item x="1941"/>
        <item x="365"/>
        <item x="2543"/>
        <item x="2377"/>
        <item x="793"/>
        <item x="997"/>
        <item x="2038"/>
        <item x="510"/>
        <item x="448"/>
        <item x="1234"/>
        <item x="2237"/>
        <item x="2331"/>
        <item x="566"/>
        <item x="1595"/>
        <item x="49"/>
        <item x="321"/>
        <item x="898"/>
        <item x="2422"/>
        <item x="1493"/>
        <item x="904"/>
        <item x="1945"/>
        <item x="1443"/>
        <item x="2258"/>
        <item x="972"/>
        <item x="742"/>
        <item x="1940"/>
        <item x="1370"/>
        <item x="1436"/>
        <item x="9"/>
        <item x="2291"/>
        <item x="110"/>
        <item x="1508"/>
        <item x="1163"/>
        <item x="69"/>
        <item x="1300"/>
        <item x="2067"/>
        <item x="141"/>
        <item x="762"/>
        <item x="657"/>
        <item x="2043"/>
        <item x="1084"/>
        <item x="1208"/>
        <item x="1368"/>
        <item x="1943"/>
        <item x="2283"/>
        <item x="2337"/>
        <item x="2176"/>
        <item x="1898"/>
        <item x="682"/>
        <item x="1667"/>
        <item x="1948"/>
        <item x="815"/>
        <item x="362"/>
        <item x="1076"/>
        <item x="770"/>
        <item x="1123"/>
        <item x="1724"/>
        <item x="1286"/>
        <item x="344"/>
        <item x="458"/>
        <item x="2293"/>
        <item x="485"/>
        <item x="1034"/>
        <item x="2286"/>
        <item x="2179"/>
        <item x="699"/>
        <item x="2447"/>
        <item x="2401"/>
        <item x="526"/>
        <item x="2341"/>
        <item x="2180"/>
        <item x="2013"/>
        <item x="150"/>
        <item x="1747"/>
        <item x="723"/>
        <item x="986"/>
        <item x="655"/>
        <item x="1881"/>
        <item x="786"/>
        <item x="2542"/>
        <item x="2033"/>
        <item x="164"/>
        <item x="661"/>
        <item x="2393"/>
        <item x="1543"/>
        <item x="1108"/>
        <item x="2545"/>
        <item x="1158"/>
        <item x="67"/>
        <item x="960"/>
        <item x="370"/>
        <item x="2350"/>
        <item x="2537"/>
        <item x="1911"/>
        <item x="2249"/>
        <item x="1760"/>
        <item x="1670"/>
        <item x="2316"/>
        <item x="1955"/>
        <item x="2050"/>
        <item x="1713"/>
        <item x="25"/>
        <item x="1688"/>
        <item x="1007"/>
        <item x="1329"/>
        <item x="1010"/>
        <item x="1629"/>
        <item x="1242"/>
        <item x="1553"/>
        <item x="552"/>
        <item x="1266"/>
        <item x="1465"/>
        <item x="378"/>
        <item x="565"/>
        <item x="2469"/>
        <item x="2035"/>
        <item x="1805"/>
        <item x="1882"/>
        <item x="516"/>
        <item x="2171"/>
        <item x="2491"/>
        <item x="447"/>
        <item x="1483"/>
        <item x="1177"/>
        <item x="1205"/>
        <item x="1548"/>
        <item x="386"/>
        <item x="1236"/>
        <item x="2279"/>
        <item x="2487"/>
        <item x="983"/>
        <item x="926"/>
        <item x="701"/>
        <item x="2382"/>
        <item x="695"/>
        <item x="1197"/>
        <item x="807"/>
        <item x="1763"/>
        <item x="494"/>
        <item x="1032"/>
        <item x="1528"/>
        <item x="72"/>
        <item x="582"/>
        <item x="486"/>
        <item x="1217"/>
        <item x="711"/>
        <item x="2052"/>
        <item x="608"/>
        <item x="991"/>
        <item x="1622"/>
        <item x="1894"/>
        <item x="1796"/>
        <item x="1727"/>
        <item x="2292"/>
        <item x="1931"/>
        <item x="2265"/>
        <item x="1795"/>
        <item x="1979"/>
        <item x="518"/>
        <item x="805"/>
        <item x="1255"/>
        <item x="1802"/>
        <item x="942"/>
        <item x="1209"/>
        <item x="1222"/>
        <item x="325"/>
        <item x="2471"/>
        <item x="2385"/>
        <item x="1099"/>
        <item x="1253"/>
        <item x="1885"/>
        <item x="1141"/>
        <item x="1276"/>
        <item x="2025"/>
        <item x="1626"/>
        <item x="2373"/>
        <item x="836"/>
        <item x="1101"/>
        <item x="1542"/>
        <item x="806"/>
        <item x="760"/>
        <item x="581"/>
        <item x="772"/>
        <item x="1249"/>
        <item x="1702"/>
        <item x="831"/>
        <item x="1469"/>
        <item x="578"/>
        <item x="247"/>
        <item x="2413"/>
        <item x="2231"/>
        <item x="1279"/>
        <item x="1884"/>
        <item x="1121"/>
        <item x="1628"/>
        <item x="2257"/>
        <item x="468"/>
        <item x="1722"/>
        <item x="1834"/>
        <item x="848"/>
        <item x="2322"/>
        <item x="2474"/>
        <item x="2489"/>
        <item x="579"/>
        <item x="1761"/>
        <item x="2190"/>
        <item x="1586"/>
        <item x="1962"/>
        <item x="2300"/>
        <item x="2280"/>
        <item x="1144"/>
        <item x="1203"/>
        <item x="876"/>
        <item x="2427"/>
        <item x="2358"/>
        <item x="2227"/>
        <item x="963"/>
        <item x="1963"/>
        <item x="2488"/>
        <item x="1742"/>
        <item x="1666"/>
        <item x="2509"/>
        <item x="2230"/>
        <item x="91"/>
        <item x="497"/>
        <item x="2359"/>
        <item x="1322"/>
        <item x="2196"/>
        <item x="2410"/>
        <item x="2273"/>
        <item x="1319"/>
        <item x="2346"/>
        <item x="1673"/>
        <item x="932"/>
        <item x="917"/>
        <item x="1541"/>
        <item x="1936"/>
        <item x="1288"/>
        <item x="1193"/>
        <item x="1206"/>
        <item x="1900"/>
        <item x="802"/>
        <item x="2528"/>
        <item x="681"/>
        <item x="1565"/>
        <item x="2205"/>
        <item x="1769"/>
        <item x="774"/>
        <item x="1156"/>
        <item x="1109"/>
        <item x="2051"/>
        <item x="1699"/>
        <item x="1890"/>
        <item x="647"/>
        <item x="652"/>
        <item x="351"/>
        <item x="1096"/>
        <item x="2290"/>
        <item x="1272"/>
        <item x="1967"/>
        <item x="2087"/>
        <item x="1677"/>
        <item x="1281"/>
        <item x="19"/>
        <item x="2499"/>
        <item x="459"/>
        <item x="2431"/>
        <item x="380"/>
        <item x="1711"/>
        <item x="2482"/>
        <item x="2200"/>
        <item x="2343"/>
        <item x="1698"/>
        <item x="1312"/>
        <item x="2020"/>
        <item x="610"/>
        <item x="2315"/>
        <item x="2391"/>
        <item x="1958"/>
        <item x="345"/>
        <item x="1707"/>
        <item x="656"/>
        <item x="2016"/>
        <item x="126"/>
        <item x="2044"/>
        <item x="146"/>
        <item x="166"/>
        <item x="1264"/>
        <item x="1170"/>
        <item x="2521"/>
        <item x="508"/>
        <item x="2127"/>
        <item x="2510"/>
        <item x="1887"/>
        <item x="1135"/>
        <item x="1965"/>
        <item x="2445"/>
        <item x="2452"/>
        <item x="414"/>
        <item x="929"/>
        <item x="1819"/>
        <item x="2544"/>
        <item x="954"/>
        <item x="640"/>
        <item x="1674"/>
        <item x="1480"/>
        <item x="77"/>
        <item x="1467"/>
        <item x="1762"/>
        <item x="1947"/>
        <item x="1701"/>
        <item x="2282"/>
        <item x="432"/>
        <item x="100"/>
        <item x="584"/>
        <item x="1990"/>
        <item x="1153"/>
        <item x="677"/>
        <item x="2403"/>
        <item x="2506"/>
        <item x="120"/>
        <item x="525"/>
        <item x="1612"/>
        <item x="623"/>
        <item x="1174"/>
        <item x="1294"/>
        <item x="2483"/>
        <item x="688"/>
        <item x="1166"/>
        <item x="1730"/>
        <item x="431"/>
        <item x="1212"/>
        <item x="1364"/>
        <item x="350"/>
        <item x="784"/>
        <item x="1793"/>
        <item x="618"/>
        <item x="2100"/>
        <item x="794"/>
        <item x="1291"/>
        <item x="204"/>
        <item x="2457"/>
        <item x="450"/>
        <item x="159"/>
        <item x="1800"/>
        <item x="495"/>
        <item x="80"/>
        <item x="714"/>
        <item x="1498"/>
        <item x="646"/>
        <item x="2366"/>
        <item x="1714"/>
        <item x="1616"/>
        <item x="1090"/>
        <item x="1624"/>
        <item x="2423"/>
        <item x="84"/>
        <item x="17"/>
        <item x="192"/>
        <item x="1719"/>
        <item x="2328"/>
        <item x="679"/>
        <item x="1259"/>
        <item x="2201"/>
        <item x="1004"/>
        <item x="2349"/>
        <item x="482"/>
        <item x="2284"/>
        <item x="1218"/>
        <item x="2217"/>
        <item x="317"/>
        <item x="2247"/>
        <item x="1461"/>
        <item x="1609"/>
        <item x="680"/>
        <item x="2462"/>
        <item x="551"/>
        <item x="1455"/>
        <item x="970"/>
        <item x="2245"/>
        <item x="1373"/>
        <item x="1619"/>
        <item x="955"/>
        <item x="415"/>
        <item x="76"/>
        <item x="1669"/>
        <item x="162"/>
        <item x="607"/>
        <item x="1105"/>
        <item x="2514"/>
        <item x="1086"/>
        <item x="2248"/>
        <item x="96"/>
        <item x="2206"/>
        <item x="547"/>
        <item x="1964"/>
        <item x="2126"/>
        <item x="1618"/>
        <item x="1516"/>
        <item x="1909"/>
        <item x="2276"/>
        <item x="2379"/>
        <item x="897"/>
        <item x="1492"/>
        <item x="1970"/>
        <item x="1219"/>
        <item x="2138"/>
        <item x="2214"/>
        <item x="2330"/>
        <item x="78"/>
        <item x="1308"/>
        <item x="572"/>
        <item x="1827"/>
        <item x="1451"/>
        <item x="35"/>
        <item x="2436"/>
        <item x="2336"/>
        <item x="1040"/>
        <item x="718"/>
        <item x="472"/>
        <item x="2320"/>
        <item x="856"/>
        <item x="1230"/>
        <item x="1837"/>
        <item x="105"/>
        <item x="2262"/>
        <item x="933"/>
        <item x="1240"/>
        <item x="412"/>
        <item x="2053"/>
        <item x="93"/>
        <item x="648"/>
        <item x="1846"/>
        <item x="2529"/>
        <item x="934"/>
        <item x="1512"/>
        <item x="1883"/>
        <item x="1547"/>
        <item x="2054"/>
        <item x="2389"/>
        <item x="2233"/>
        <item x="1728"/>
        <item x="1161"/>
        <item x="1479"/>
        <item x="1097"/>
        <item x="702"/>
        <item x="2513"/>
        <item x="137"/>
        <item x="2496"/>
        <item x="2472"/>
        <item x="1122"/>
        <item x="780"/>
        <item x="2165"/>
        <item x="1023"/>
        <item x="2426"/>
        <item x="771"/>
        <item x="1767"/>
        <item x="2468"/>
        <item x="2056"/>
        <item x="390"/>
        <item x="2362"/>
        <item x="2428"/>
        <item x="1378"/>
        <item x="1252"/>
        <item x="2278"/>
        <item x="586"/>
        <item x="2440"/>
        <item x="487"/>
        <item x="122"/>
        <item x="902"/>
        <item x="1921"/>
        <item x="1804"/>
        <item x="367"/>
        <item x="1020"/>
        <item x="1643"/>
        <item x="1787"/>
        <item x="716"/>
        <item x="1833"/>
        <item x="1934"/>
        <item x="397"/>
        <item x="1720"/>
        <item x="2306"/>
        <item x="1151"/>
        <item x="850"/>
        <item x="26"/>
        <item x="625"/>
        <item x="2161"/>
        <item x="2242"/>
        <item x="1173"/>
        <item x="1790"/>
        <item x="671"/>
        <item x="1215"/>
        <item x="1540"/>
        <item x="41"/>
        <item x="1091"/>
        <item x="660"/>
        <item x="2081"/>
        <item x="20"/>
        <item x="557"/>
        <item x="1474"/>
        <item x="1118"/>
        <item x="1150"/>
        <item x="1132"/>
        <item x="895"/>
        <item x="874"/>
        <item x="40"/>
        <item x="922"/>
        <item x="1944"/>
        <item x="342"/>
        <item x="896"/>
        <item x="1256"/>
        <item x="585"/>
        <item x="2301"/>
        <item x="2485"/>
        <item x="2122"/>
        <item x="420"/>
        <item x="1305"/>
        <item x="1254"/>
        <item x="910"/>
        <item x="613"/>
        <item x="2498"/>
        <item x="2169"/>
        <item x="2340"/>
        <item x="318"/>
        <item x="127"/>
        <item x="803"/>
        <item x="2238"/>
        <item x="563"/>
        <item x="857"/>
        <item x="63"/>
        <item x="1886"/>
        <item x="2187"/>
        <item x="2374"/>
        <item x="907"/>
        <item x="2357"/>
        <item x="1636"/>
        <item x="1740"/>
        <item x="1244"/>
        <item x="2083"/>
        <item x="2046"/>
        <item x="1975"/>
        <item x="2321"/>
        <item x="894"/>
        <item x="1485"/>
        <item x="2494"/>
        <item x="1075"/>
        <item x="2470"/>
        <item x="2149"/>
        <item x="2493"/>
        <item x="167"/>
        <item x="15"/>
        <item x="2307"/>
        <item x="469"/>
        <item x="2256"/>
        <item x="1136"/>
        <item x="1700"/>
        <item x="2473"/>
        <item x="1621"/>
        <item x="1759"/>
        <item x="619"/>
        <item x="778"/>
        <item x="1471"/>
        <item x="1915"/>
        <item x="1199"/>
        <item x="47"/>
        <item x="2420"/>
        <item x="2181"/>
        <item x="2270"/>
        <item x="1179"/>
        <item x="761"/>
        <item x="1226"/>
        <item x="1539"/>
        <item x="2271"/>
        <item x="104"/>
        <item x="1176"/>
        <item x="1029"/>
        <item x="153"/>
        <item x="2408"/>
        <item x="1127"/>
        <item x="2222"/>
        <item x="2397"/>
        <item x="580"/>
        <item x="169"/>
        <item x="598"/>
        <item x="70"/>
        <item x="2092"/>
        <item x="524"/>
        <item x="2305"/>
        <item x="1466"/>
        <item x="62"/>
        <item x="1791"/>
        <item x="597"/>
        <item x="1201"/>
        <item x="2361"/>
        <item x="2507"/>
        <item x="1083"/>
        <item x="705"/>
        <item x="746"/>
        <item x="1584"/>
        <item x="2094"/>
        <item x="2281"/>
        <item x="1306"/>
        <item x="511"/>
        <item x="2193"/>
        <item x="66"/>
        <item x="2076"/>
        <item x="1757"/>
        <item x="2455"/>
        <item x="1366"/>
        <item x="859"/>
        <item x="629"/>
        <item x="1229"/>
        <item x="2466"/>
        <item x="663"/>
        <item x="2073"/>
        <item x="101"/>
        <item x="1924"/>
        <item x="23"/>
        <item x="65"/>
        <item x="71"/>
        <item x="2215"/>
        <item x="1165"/>
        <item x="609"/>
        <item x="1162"/>
        <item x="858"/>
        <item x="422"/>
        <item x="1313"/>
        <item x="2177"/>
        <item x="664"/>
        <item x="845"/>
        <item x="1550"/>
        <item x="507"/>
        <item x="2058"/>
        <item x="685"/>
        <item x="2511"/>
        <item x="1828"/>
        <item x="911"/>
        <item x="1247"/>
        <item x="1676"/>
        <item x="1514"/>
        <item x="1257"/>
        <item x="958"/>
        <item x="589"/>
        <item x="2197"/>
        <item x="2381"/>
        <item x="570"/>
        <item x="2501"/>
        <item x="2198"/>
        <item x="1167"/>
        <item x="1985"/>
        <item x="535"/>
        <item x="855"/>
        <item x="650"/>
        <item x="2371"/>
        <item x="564"/>
        <item x="905"/>
        <item x="567"/>
        <item x="948"/>
        <item x="1904"/>
        <item x="1644"/>
        <item x="1956"/>
        <item x="2156"/>
        <item x="2098"/>
        <item x="1041"/>
        <item x="1745"/>
        <item x="2325"/>
        <item x="311"/>
        <item x="961"/>
        <item x="1287"/>
        <item x="2275"/>
        <item x="872"/>
        <item x="709"/>
        <item x="636"/>
        <item x="643"/>
        <item x="86"/>
        <item x="2394"/>
        <item x="1705"/>
        <item x="2348"/>
        <item x="1310"/>
        <item x="2204"/>
        <item x="838"/>
        <item x="2141"/>
        <item x="2477"/>
        <item x="1605"/>
        <item x="1917"/>
        <item x="2086"/>
        <item x="1293"/>
        <item x="615"/>
        <item x="2324"/>
        <item x="1152"/>
        <item x="824"/>
        <item x="651"/>
        <item x="1905"/>
        <item x="1089"/>
        <item x="1317"/>
        <item x="1692"/>
        <item x="1495"/>
        <item x="444"/>
        <item x="2106"/>
        <item x="999"/>
        <item x="1292"/>
        <item x="529"/>
        <item x="406"/>
        <item x="2338"/>
        <item x="38"/>
        <item x="2210"/>
        <item x="1271"/>
        <item x="1149"/>
        <item x="1794"/>
        <item x="2289"/>
        <item x="2155"/>
        <item x="2535"/>
        <item x="590"/>
        <item x="1131"/>
        <item x="337"/>
        <item x="600"/>
        <item x="1829"/>
        <item x="989"/>
        <item x="740"/>
        <item x="2311"/>
        <item x="2125"/>
        <item x="2459"/>
        <item x="1919"/>
        <item x="2367"/>
        <item x="804"/>
        <item x="2145"/>
        <item x="2439"/>
        <item x="1129"/>
        <item x="1390"/>
        <item x="710"/>
        <item x="632"/>
        <item x="1920"/>
        <item x="2425"/>
        <item x="243"/>
        <item x="2264"/>
        <item x="1309"/>
        <item x="1506"/>
        <item x="2097"/>
        <item x="816"/>
        <item x="1889"/>
        <item x="2252"/>
        <item x="727"/>
        <item x="1299"/>
        <item x="783"/>
        <item x="1604"/>
        <item x="2505"/>
        <item x="396"/>
        <item x="142"/>
        <item x="2536"/>
        <item x="1243"/>
        <item x="1764"/>
        <item x="2378"/>
        <item x="1457"/>
        <item x="542"/>
        <item x="474"/>
        <item x="10"/>
        <item x="341"/>
        <item x="481"/>
        <item x="1261"/>
        <item x="1613"/>
        <item x="168"/>
        <item x="2095"/>
        <item x="1891"/>
        <item x="274"/>
        <item x="340"/>
        <item x="631"/>
        <item x="2405"/>
        <item x="2172"/>
        <item x="987"/>
        <item x="2221"/>
        <item x="738"/>
        <item x="1145"/>
        <item x="2398"/>
        <item x="1518"/>
        <item x="956"/>
        <item x="2329"/>
        <item x="2372"/>
        <item x="2363"/>
        <item x="2402"/>
        <item x="109"/>
        <item x="2090"/>
        <item x="2119"/>
        <item x="1188"/>
        <item x="1160"/>
        <item x="887"/>
        <item x="2239"/>
        <item x="1989"/>
        <item x="2133"/>
        <item x="2386"/>
        <item x="602"/>
        <item x="1815"/>
        <item x="1798"/>
        <item x="1892"/>
        <item x="1808"/>
        <item x="347"/>
        <item x="1365"/>
        <item x="2299"/>
        <item x="2229"/>
        <item x="2390"/>
        <item x="744"/>
        <item x="2327"/>
        <item x="1756"/>
        <item x="667"/>
        <item x="1715"/>
        <item x="1974"/>
        <item x="1311"/>
        <item x="728"/>
        <item x="1262"/>
        <item x="549"/>
        <item x="1588"/>
        <item x="2027"/>
        <item x="594"/>
        <item x="1648"/>
        <item x="1641"/>
        <item x="1452"/>
        <item x="2259"/>
        <item x="1681"/>
        <item x="2103"/>
        <item x="2484"/>
        <item x="2267"/>
        <item x="1980"/>
        <item x="52"/>
        <item x="2384"/>
        <item x="776"/>
        <item x="1503"/>
        <item x="1770"/>
        <item x="2153"/>
        <item x="943"/>
        <item x="555"/>
        <item x="1830"/>
        <item x="1918"/>
        <item x="1697"/>
        <item x="2399"/>
        <item x="1282"/>
        <item x="959"/>
        <item x="313"/>
        <item x="1706"/>
        <item x="1902"/>
        <item x="2334"/>
        <item x="1024"/>
        <item x="1241"/>
        <item x="1278"/>
        <item x="2409"/>
        <item x="1477"/>
        <item x="1841"/>
        <item x="34"/>
        <item x="2120"/>
        <item x="1783"/>
        <item x="114"/>
        <item x="95"/>
        <item x="1939"/>
        <item x="767"/>
        <item x="1081"/>
        <item x="1835"/>
        <item x="937"/>
        <item x="1092"/>
        <item x="1307"/>
        <item x="409"/>
        <item x="1844"/>
        <item x="2434"/>
        <item x="1277"/>
        <item x="1154"/>
        <item x="2368"/>
        <item x="1456"/>
        <item x="1505"/>
        <item x="2354"/>
        <item x="2089"/>
        <item x="2184"/>
        <item x="471"/>
        <item x="98"/>
        <item x="8"/>
        <item x="2244"/>
        <item x="2005"/>
        <item x="208"/>
        <item x="2075"/>
        <item x="2241"/>
        <item x="2404"/>
        <item x="1957"/>
        <item x="2074"/>
        <item x="1551"/>
        <item x="504"/>
        <item x="560"/>
        <item x="703"/>
        <item x="1908"/>
        <item x="617"/>
        <item x="2430"/>
        <item x="576"/>
        <item x="87"/>
        <item x="2313"/>
        <item x="291"/>
        <item x="1615"/>
        <item x="2218"/>
        <item x="2475"/>
        <item x="2207"/>
        <item x="416"/>
        <item x="644"/>
        <item x="1758"/>
        <item x="2534"/>
        <item x="29"/>
        <item x="1973"/>
        <item x="2234"/>
        <item x="2319"/>
        <item x="278"/>
        <item x="1635"/>
        <item x="1746"/>
        <item x="1952"/>
        <item x="873"/>
        <item x="2418"/>
        <item x="2109"/>
        <item x="1755"/>
        <item x="429"/>
        <item x="1398"/>
        <item x="861"/>
        <item x="2449"/>
        <item x="900"/>
        <item x="411"/>
        <item x="1130"/>
        <item x="251"/>
        <item x="1061"/>
        <item x="2523"/>
        <item x="2412"/>
        <item x="1923"/>
        <item x="421"/>
        <item x="2520"/>
        <item x="1750"/>
        <item x="2376"/>
        <item x="1751"/>
        <item x="992"/>
        <item x="1631"/>
        <item x="1852"/>
        <item x="1270"/>
        <item x="1464"/>
        <item x="554"/>
        <item x="111"/>
        <item x="183"/>
        <item x="1210"/>
        <item x="417"/>
        <item x="2317"/>
        <item x="81"/>
        <item x="2375"/>
        <item x="2185"/>
        <item x="2419"/>
        <item x="1450"/>
        <item x="2129"/>
        <item x="899"/>
        <item x="595"/>
        <item x="1147"/>
        <item x="1454"/>
        <item x="2432"/>
        <item x="2263"/>
        <item x="1112"/>
        <item x="74"/>
        <item x="1037"/>
        <item x="909"/>
        <item x="30"/>
        <item x="1959"/>
        <item x="1116"/>
        <item x="2490"/>
        <item x="976"/>
        <item x="2387"/>
        <item x="1658"/>
        <item x="2189"/>
        <item x="1734"/>
        <item x="2240"/>
        <item x="1087"/>
        <item x="1000"/>
        <item x="1511"/>
        <item x="240"/>
        <item x="1650"/>
        <item x="1065"/>
        <item x="2118"/>
        <item x="884"/>
        <item x="2213"/>
        <item x="2309"/>
        <item x="606"/>
        <item x="1283"/>
        <item x="877"/>
        <item x="2411"/>
        <item x="1712"/>
        <item x="1146"/>
        <item x="649"/>
        <item x="1224"/>
        <item x="604"/>
        <item x="2323"/>
        <item x="1462"/>
        <item x="1880"/>
        <item x="2008"/>
        <item x="1509"/>
        <item x="1910"/>
        <item x="2224"/>
        <item x="1473"/>
        <item x="860"/>
        <item x="611"/>
        <item x="1735"/>
        <item x="2163"/>
        <item x="1304"/>
        <item x="2456"/>
        <item x="1427"/>
        <item x="1825"/>
        <item x="1148"/>
        <item x="383"/>
        <item x="1620"/>
        <item x="908"/>
        <item x="1013"/>
        <item x="981"/>
        <item x="455"/>
        <item x="901"/>
        <item x="1435"/>
        <item x="1785"/>
        <item x="5"/>
        <item x="190"/>
        <item x="2021"/>
        <item x="2194"/>
        <item x="2438"/>
        <item x="2450"/>
        <item x="2157"/>
        <item x="2250"/>
        <item x="2297"/>
        <item x="1544"/>
        <item x="151"/>
        <item x="605"/>
        <item x="1721"/>
        <item x="1903"/>
        <item x="1710"/>
        <item x="1733"/>
        <item x="112"/>
        <item x="1059"/>
        <item x="1133"/>
        <item x="2406"/>
        <item x="2332"/>
        <item x="2448"/>
        <item x="559"/>
        <item x="912"/>
        <item x="1494"/>
        <item x="2082"/>
        <item x="2479"/>
        <item x="2437"/>
        <item x="2102"/>
        <item x="515"/>
        <item x="673"/>
        <item x="1689"/>
        <item x="61"/>
        <item x="59"/>
        <item x="2312"/>
        <item x="1119"/>
        <item x="1274"/>
        <item x="722"/>
        <item x="980"/>
        <item x="1716"/>
        <item x="2002"/>
        <item x="125"/>
        <item x="747"/>
        <item x="2261"/>
        <item x="2099"/>
        <item x="641"/>
        <item x="228"/>
        <item x="1596"/>
        <item x="865"/>
        <item x="995"/>
        <item x="1216"/>
        <item x="1606"/>
        <item x="388"/>
        <item x="1545"/>
        <item x="2302"/>
        <item x="387"/>
        <item x="930"/>
        <item x="2461"/>
        <item x="1297"/>
        <item x="939"/>
        <item x="758"/>
        <item x="97"/>
        <item x="1704"/>
        <item x="596"/>
        <item x="2370"/>
        <item x="488"/>
        <item x="2416"/>
        <item x="2209"/>
        <item x="2360"/>
        <item x="102"/>
        <item x="1969"/>
        <item x="2435"/>
        <item x="1749"/>
        <item x="1738"/>
        <item x="630"/>
        <item x="2111"/>
        <item x="2451"/>
        <item x="766"/>
        <item x="1502"/>
        <item x="2219"/>
        <item x="759"/>
        <item x="635"/>
        <item x="1896"/>
        <item x="1449"/>
        <item x="1470"/>
        <item x="2084"/>
        <item x="1592"/>
        <item x="568"/>
        <item x="1977"/>
        <item x="1982"/>
        <item x="407"/>
        <item x="553"/>
        <item x="2296"/>
        <item x="1102"/>
        <item x="1821"/>
        <item x="1981"/>
        <item x="2446"/>
        <item x="2107"/>
        <item x="2443"/>
        <item x="184"/>
        <item x="2232"/>
        <item x="107"/>
        <item x="951"/>
        <item x="1169"/>
        <item x="2011"/>
        <item x="862"/>
        <item x="538"/>
        <item x="408"/>
        <item x="1813"/>
        <item x="1888"/>
        <item x="1476"/>
        <item x="1128"/>
        <item x="1913"/>
        <item x="2071"/>
        <item x="2166"/>
        <item x="329"/>
        <item x="90"/>
        <item x="2277"/>
        <item x="338"/>
        <item x="2478"/>
        <item x="2414"/>
        <item x="2396"/>
        <item x="2274"/>
        <item x="1069"/>
        <item x="883"/>
        <item x="2031"/>
        <item x="1280"/>
        <item x="210"/>
        <item x="2061"/>
        <item x="1194"/>
        <item x="1510"/>
        <item x="2318"/>
        <item x="978"/>
        <item x="2310"/>
        <item x="1517"/>
        <item x="33"/>
        <item x="2208"/>
        <item x="2220"/>
        <item x="2464"/>
        <item x="46"/>
        <item x="211"/>
        <item x="1231"/>
        <item x="1430"/>
        <item x="1617"/>
        <item x="106"/>
        <item x="1608"/>
        <item x="1213"/>
        <item x="2167"/>
        <item x="1006"/>
        <item x="1649"/>
        <item x="1098"/>
        <item x="536"/>
        <item x="1232"/>
        <item x="264"/>
        <item x="2152"/>
        <item x="984"/>
        <item x="532"/>
        <item x="2096"/>
        <item x="1966"/>
        <item x="1569"/>
        <item x="601"/>
        <item x="2476"/>
        <item x="2182"/>
        <item x="1603"/>
        <item x="2458"/>
        <item x="2216"/>
        <item x="2421"/>
        <item x="968"/>
        <item x="1126"/>
        <item x="203"/>
        <item x="1675"/>
        <item x="206"/>
        <item x="467"/>
        <item x="621"/>
        <item x="561"/>
        <item x="13"/>
        <item x="2079"/>
        <item x="2173"/>
        <item x="1314"/>
        <item x="1817"/>
        <item x="2344"/>
        <item x="256"/>
        <item x="2314"/>
        <item x="1504"/>
        <item x="113"/>
        <item x="1191"/>
        <item x="315"/>
        <item x="1907"/>
        <item x="946"/>
        <item x="2352"/>
        <item x="2226"/>
        <item x="674"/>
        <item x="1972"/>
        <item x="2080"/>
        <item x="967"/>
        <item x="2288"/>
        <item x="916"/>
        <item x="2143"/>
        <item x="1192"/>
        <item x="2395"/>
        <item x="638"/>
        <item x="633"/>
        <item x="1897"/>
        <item x="2351"/>
        <item x="2048"/>
        <item x="756"/>
        <item x="808"/>
        <item x="1814"/>
        <item x="1237"/>
        <item x="214"/>
        <item x="1579"/>
        <item x="202"/>
        <item x="1432"/>
        <item x="2128"/>
        <item x="949"/>
        <item x="44"/>
        <item x="2243"/>
        <item x="229"/>
        <item x="2112"/>
        <item x="928"/>
        <item x="639"/>
        <item x="1463"/>
        <item x="11"/>
        <item x="2444"/>
        <item x="825"/>
        <item x="410"/>
        <item x="1526"/>
        <item x="1269"/>
        <item x="1093"/>
        <item x="1633"/>
        <item x="1647"/>
        <item x="14"/>
        <item x="1106"/>
        <item x="1842"/>
        <item x="868"/>
        <item x="1460"/>
        <item x="599"/>
        <item x="343"/>
        <item x="627"/>
        <item x="864"/>
        <item x="1753"/>
        <item x="514"/>
        <item x="546"/>
        <item x="925"/>
        <item x="2533"/>
        <item x="826"/>
        <item x="2364"/>
        <item x="1316"/>
        <item x="642"/>
        <item x="2134"/>
        <item x="1058"/>
        <item x="2268"/>
        <item x="957"/>
        <item x="1113"/>
        <item x="1124"/>
        <item x="212"/>
        <item x="1736"/>
        <item x="2057"/>
        <item x="540"/>
        <item x="1513"/>
        <item x="1930"/>
        <item x="323"/>
        <item x="834"/>
        <item x="1614"/>
        <item x="1080"/>
        <item x="773"/>
        <item x="1797"/>
        <item x="85"/>
        <item x="1638"/>
        <item x="993"/>
        <item x="276"/>
        <item x="1737"/>
        <item x="757"/>
        <item x="2192"/>
        <item x="1290"/>
        <item x="692"/>
        <item x="1180"/>
        <item x="1860"/>
        <item x="384"/>
        <item x="1754"/>
        <item x="733"/>
        <item x="1752"/>
        <item x="717"/>
        <item x="2168"/>
        <item x="219"/>
        <item x="2060"/>
        <item x="837"/>
        <item x="260"/>
        <item x="2463"/>
        <item x="684"/>
        <item x="1630"/>
        <item x="2037"/>
        <item x="368"/>
        <item x="1155"/>
        <item x="186"/>
        <item x="985"/>
        <item x="1225"/>
        <item x="2105"/>
        <item x="754"/>
        <item x="974"/>
        <item x="1546"/>
        <item x="88"/>
        <item x="707"/>
        <item x="404"/>
        <item x="750"/>
        <item x="556"/>
        <item x="1413"/>
        <item x="2335"/>
        <item x="1107"/>
        <item x="2010"/>
        <item x="108"/>
        <item x="1632"/>
        <item x="2101"/>
        <item x="583"/>
        <item x="305"/>
        <item x="2123"/>
        <item x="2042"/>
        <item x="1072"/>
        <item x="628"/>
        <item x="947"/>
        <item x="2380"/>
        <item x="1853"/>
        <item x="1623"/>
        <item x="1865"/>
        <item x="1876"/>
        <item x="1475"/>
        <item x="769"/>
        <item x="2150"/>
        <item x="533"/>
        <item x="1879"/>
        <item x="1453"/>
        <item x="60"/>
        <item x="1200"/>
        <item x="1410"/>
        <item x="971"/>
        <item x="1928"/>
        <item x="1578"/>
        <item x="965"/>
        <item x="1137"/>
        <item x="64"/>
        <item x="391"/>
        <item x="2070"/>
        <item x="2015"/>
        <item x="962"/>
        <item x="1781"/>
        <item x="1996"/>
        <item x="2093"/>
        <item x="1731"/>
        <item x="882"/>
        <item x="123"/>
        <item x="99"/>
        <item x="2178"/>
        <item x="103"/>
        <item x="293"/>
        <item x="300"/>
        <item x="751"/>
        <item x="892"/>
        <item x="389"/>
        <item x="1696"/>
        <item x="588"/>
        <item x="914"/>
        <item x="1591"/>
        <item x="2339"/>
        <item x="1870"/>
        <item x="665"/>
        <item x="310"/>
        <item x="2228"/>
        <item x="936"/>
        <item x="241"/>
        <item x="2158"/>
        <item x="2059"/>
        <item x="537"/>
        <item x="1139"/>
        <item x="2453"/>
        <item x="1181"/>
        <item x="309"/>
        <item x="2235"/>
        <item x="812"/>
        <item x="1978"/>
        <item x="637"/>
        <item x="1732"/>
        <item x="354"/>
        <item x="1245"/>
        <item x="612"/>
        <item x="1572"/>
        <item x="1481"/>
        <item x="1484"/>
        <item x="765"/>
        <item x="1094"/>
        <item x="2236"/>
        <item x="1678"/>
        <item x="1111"/>
        <item x="1142"/>
        <item x="1723"/>
        <item x="1552"/>
        <item x="2203"/>
        <item x="2400"/>
        <item x="2160"/>
        <item x="1385"/>
        <item x="875"/>
        <item x="1014"/>
        <item x="1953"/>
        <item x="1590"/>
        <item x="1008"/>
        <item x="1233"/>
        <item x="2369"/>
        <item x="1143"/>
        <item x="1895"/>
        <item x="2137"/>
        <item x="1960"/>
        <item x="2091"/>
        <item x="1768"/>
        <item x="1195"/>
        <item x="1739"/>
        <item x="1564"/>
        <item x="1324"/>
        <item x="393"/>
        <item x="2034"/>
        <item x="2212"/>
        <item x="979"/>
        <item x="603"/>
        <item x="1683"/>
        <item x="2018"/>
        <item x="591"/>
        <item x="1062"/>
        <item x="2039"/>
        <item x="6"/>
        <item x="36"/>
        <item x="763"/>
        <item x="194"/>
        <item x="1695"/>
        <item x="55"/>
        <item x="1839"/>
        <item x="1999"/>
        <item x="737"/>
        <item x="261"/>
        <item x="1682"/>
        <item x="1593"/>
        <item x="2186"/>
        <item x="1134"/>
        <item x="2006"/>
        <item x="2388"/>
        <item x="1159"/>
        <item x="272"/>
        <item x="1318"/>
        <item x="1976"/>
        <item x="45"/>
        <item x="1988"/>
        <item x="1642"/>
        <item x="1520"/>
        <item x="174"/>
        <item x="498"/>
        <item x="982"/>
        <item x="520"/>
        <item x="249"/>
        <item x="1583"/>
        <item x="1399"/>
        <item x="299"/>
        <item x="7"/>
        <item x="813"/>
        <item x="823"/>
        <item x="2225"/>
        <item x="1103"/>
        <item x="1263"/>
        <item x="2028"/>
        <item x="1458"/>
        <item x="191"/>
        <item x="1574"/>
        <item x="1053"/>
        <item x="975"/>
        <item x="1640"/>
        <item x="333"/>
        <item x="1190"/>
        <item x="1239"/>
        <item x="2078"/>
        <item x="1183"/>
        <item x="1228"/>
        <item x="1214"/>
        <item x="966"/>
        <item x="548"/>
        <item x="2272"/>
        <item x="1916"/>
        <item x="878"/>
        <item x="814"/>
        <item x="1018"/>
        <item x="242"/>
        <item x="2135"/>
        <item x="1877"/>
        <item x="796"/>
        <item x="1117"/>
        <item x="530"/>
        <item x="1251"/>
        <item x="1744"/>
        <item x="2175"/>
        <item x="1906"/>
        <item x="2255"/>
        <item x="2251"/>
        <item x="1164"/>
        <item x="1424"/>
        <item x="239"/>
        <item x="2287"/>
        <item x="2077"/>
        <item x="889"/>
        <item x="1186"/>
        <item x="413"/>
        <item x="2012"/>
        <item x="1954"/>
        <item x="53"/>
        <item x="2266"/>
        <item x="271"/>
        <item x="2365"/>
        <item x="593"/>
        <item x="2333"/>
        <item x="2183"/>
        <item x="1703"/>
        <item x="1708"/>
        <item x="950"/>
        <item x="990"/>
        <item x="2454"/>
        <item x="1187"/>
        <item x="57"/>
        <item x="2223"/>
        <item x="285"/>
        <item x="303"/>
        <item x="2295"/>
        <item x="1315"/>
        <item x="1993"/>
        <item x="3"/>
        <item x="1104"/>
        <item x="1421"/>
        <item x="1625"/>
        <item x="2326"/>
        <item x="973"/>
        <item x="352"/>
        <item x="266"/>
        <item x="745"/>
        <item x="1285"/>
        <item x="558"/>
        <item x="1912"/>
        <item x="1114"/>
        <item x="199"/>
        <item x="543"/>
        <item x="478"/>
        <item x="1684"/>
        <item x="1968"/>
        <item x="1561"/>
        <item x="1782"/>
        <item x="755"/>
        <item x="2502"/>
        <item x="1685"/>
        <item x="1594"/>
        <item x="330"/>
        <item x="492"/>
        <item x="1536"/>
        <item x="1223"/>
        <item x="1125"/>
        <item x="1862"/>
        <item x="1831"/>
        <item x="2383"/>
        <item x="1893"/>
        <item x="1321"/>
        <item x="54"/>
        <item x="68"/>
        <item x="2140"/>
        <item x="977"/>
        <item x="753"/>
        <item x="846"/>
        <item x="2045"/>
        <item x="335"/>
        <item x="1328"/>
        <item x="188"/>
        <item x="1585"/>
        <item x="2108"/>
        <item x="545"/>
        <item x="996"/>
        <item x="1971"/>
        <item x="1468"/>
        <item x="994"/>
        <item x="1581"/>
        <item x="2049"/>
        <item x="2246"/>
        <item x="924"/>
        <item x="881"/>
        <item x="1803"/>
        <item x="2429"/>
        <item x="1687"/>
        <item x="1656"/>
        <item x="1377"/>
        <item x="1235"/>
        <item x="51"/>
        <item x="0"/>
        <item x="1110"/>
        <item x="289"/>
        <item x="725"/>
        <item x="752"/>
        <item x="1559"/>
        <item x="1382"/>
        <item x="2195"/>
        <item x="477"/>
        <item x="1250"/>
        <item x="491"/>
        <item x="2308"/>
        <item x="1211"/>
        <item x="172"/>
        <item x="1607"/>
        <item x="1857"/>
        <item x="48"/>
        <item x="1047"/>
        <item x="286"/>
        <item x="16"/>
        <item x="634"/>
        <item x="28"/>
        <item x="2142"/>
        <item x="1774"/>
        <item x="1416"/>
        <item x="297"/>
        <item x="2298"/>
        <item x="1198"/>
        <item x="2115"/>
        <item x="2113"/>
        <item x="2014"/>
        <item x="418"/>
        <item x="2407"/>
        <item x="1412"/>
        <item x="1258"/>
        <item x="1185"/>
        <item x="998"/>
        <item x="921"/>
        <item x="2530"/>
        <item x="620"/>
        <item x="2154"/>
        <item x="1863"/>
        <item x="245"/>
        <item x="2136"/>
        <item x="1998"/>
        <item x="496"/>
        <item x="1899"/>
        <item x="562"/>
        <item x="2148"/>
        <item x="451"/>
        <item x="79"/>
        <item x="918"/>
        <item x="332"/>
        <item x="205"/>
        <item x="304"/>
        <item x="830"/>
        <item x="1347"/>
        <item x="2030"/>
        <item x="2147"/>
        <item x="811"/>
        <item x="1535"/>
        <item x="1661"/>
        <item x="550"/>
        <item x="732"/>
        <item x="867"/>
        <item x="829"/>
        <item x="348"/>
        <item x="1268"/>
        <item x="820"/>
        <item x="1571"/>
        <item x="1602"/>
        <item x="953"/>
        <item x="1729"/>
        <item x="425"/>
        <item x="1560"/>
        <item x="312"/>
        <item x="1204"/>
        <item x="1358"/>
        <item x="890"/>
        <item x="704"/>
        <item x="1391"/>
        <item x="50"/>
        <item x="255"/>
        <item x="1873"/>
        <item x="1490"/>
        <item x="938"/>
        <item x="587"/>
        <item x="2085"/>
        <item x="1095"/>
        <item x="505"/>
        <item x="1"/>
        <item x="181"/>
        <item x="1567"/>
        <item x="2032"/>
        <item x="626"/>
        <item x="423"/>
        <item x="2117"/>
        <item x="1662"/>
        <item x="1012"/>
        <item x="1248"/>
        <item x="1686"/>
        <item x="2174"/>
        <item x="185"/>
        <item x="1221"/>
        <item x="56"/>
        <item x="2159"/>
        <item x="1267"/>
        <item x="2211"/>
        <item x="903"/>
        <item x="512"/>
        <item x="238"/>
        <item x="2162"/>
        <item x="2130"/>
        <item x="842"/>
        <item x="833"/>
        <item x="2260"/>
        <item x="844"/>
        <item x="1115"/>
        <item x="301"/>
        <item x="2460"/>
        <item x="1645"/>
        <item x="592"/>
        <item x="1045"/>
        <item x="1341"/>
        <item x="2188"/>
        <item x="2003"/>
        <item x="419"/>
        <item x="2164"/>
        <item x="227"/>
        <item x="1519"/>
        <item x="1991"/>
        <item x="1786"/>
        <item x="913"/>
        <item x="1587"/>
        <item x="888"/>
        <item x="1826"/>
        <item x="1532"/>
        <item x="331"/>
        <item x="179"/>
        <item x="1044"/>
        <item x="1189"/>
        <item x="870"/>
        <item x="1414"/>
        <item x="2064"/>
        <item x="224"/>
        <item x="2253"/>
        <item x="2029"/>
        <item x="275"/>
        <item x="1039"/>
        <item x="891"/>
        <item x="828"/>
        <item x="1864"/>
        <item x="1354"/>
        <item x="693"/>
        <item x="283"/>
        <item x="253"/>
        <item x="1816"/>
        <item x="1472"/>
        <item x="1780"/>
        <item x="1016"/>
        <item x="1411"/>
        <item x="1284"/>
        <item x="1320"/>
        <item x="832"/>
        <item x="314"/>
        <item x="2104"/>
        <item x="616"/>
        <item x="1265"/>
        <item x="721"/>
        <item x="944"/>
        <item x="1074"/>
        <item x="1801"/>
        <item x="250"/>
        <item x="282"/>
        <item x="236"/>
        <item x="1776"/>
        <item x="1038"/>
        <item x="195"/>
        <item x="1824"/>
        <item x="2009"/>
        <item x="1634"/>
        <item x="1050"/>
        <item x="893"/>
        <item x="1054"/>
        <item x="1859"/>
        <item x="327"/>
        <item x="1589"/>
        <item x="1575"/>
        <item x="479"/>
        <item x="349"/>
        <item x="1063"/>
        <item x="689"/>
        <item x="1344"/>
        <item x="1577"/>
        <item x="696"/>
        <item x="499"/>
        <item x="1557"/>
        <item x="1046"/>
        <item x="690"/>
        <item x="1500"/>
        <item x="726"/>
        <item x="42"/>
        <item x="1566"/>
        <item x="2116"/>
        <item x="58"/>
        <item x="1246"/>
        <item x="534"/>
        <item x="2131"/>
        <item x="326"/>
        <item x="234"/>
        <item x="21"/>
        <item x="952"/>
        <item x="1743"/>
        <item x="2146"/>
        <item x="840"/>
        <item x="880"/>
        <item x="1558"/>
        <item x="1042"/>
        <item x="729"/>
        <item x="221"/>
        <item x="1554"/>
        <item x="1260"/>
        <item x="1741"/>
        <item x="248"/>
        <item x="1772"/>
        <item x="1823"/>
        <item x="1499"/>
        <item x="1207"/>
        <item x="743"/>
        <item x="257"/>
        <item x="1822"/>
        <item x="334"/>
        <item x="1295"/>
        <item x="246"/>
        <item x="200"/>
        <item x="2124"/>
        <item x="1071"/>
        <item x="1043"/>
        <item x="213"/>
        <item x="1459"/>
        <item x="2026"/>
        <item x="818"/>
        <item x="1789"/>
        <item x="1507"/>
        <item x="2139"/>
        <item x="906"/>
        <item x="1523"/>
        <item x="1832"/>
        <item x="847"/>
        <item x="1182"/>
        <item x="1036"/>
        <item x="27"/>
        <item x="879"/>
        <item x="319"/>
        <item x="353"/>
        <item x="1875"/>
        <item x="1525"/>
        <item x="1799"/>
        <item x="1995"/>
        <item x="810"/>
        <item x="1057"/>
        <item x="2007"/>
        <item x="1394"/>
        <item x="2072"/>
        <item x="1693"/>
        <item x="748"/>
        <item x="502"/>
        <item x="1345"/>
        <item x="1066"/>
        <item x="1051"/>
        <item x="1555"/>
        <item x="886"/>
        <item x="2151"/>
        <item x="244"/>
        <item x="1582"/>
        <item x="405"/>
        <item x="941"/>
        <item x="1563"/>
        <item x="1984"/>
        <item x="473"/>
        <item x="777"/>
        <item x="252"/>
        <item x="296"/>
        <item x="2144"/>
        <item x="237"/>
        <item x="1653"/>
        <item x="1659"/>
        <item x="871"/>
        <item x="182"/>
        <item x="697"/>
        <item x="1718"/>
        <item x="1950"/>
        <item x="843"/>
        <item x="294"/>
        <item x="316"/>
        <item x="1138"/>
        <item x="1447"/>
        <item x="1437"/>
        <item x="490"/>
        <item x="231"/>
        <item x="539"/>
        <item x="225"/>
        <item x="465"/>
        <item x="1654"/>
        <item x="320"/>
        <item x="1657"/>
        <item x="1048"/>
        <item x="217"/>
        <item x="259"/>
        <item x="841"/>
        <item x="2023"/>
        <item x="1073"/>
        <item x="2110"/>
        <item x="1986"/>
        <item x="1060"/>
        <item x="171"/>
        <item x="193"/>
        <item x="1848"/>
        <item x="1538"/>
        <item x="2004"/>
        <item x="1025"/>
        <item x="1521"/>
        <item x="32"/>
        <item x="1784"/>
        <item x="287"/>
        <item x="1598"/>
        <item x="1448"/>
        <item x="713"/>
        <item x="1855"/>
        <item x="273"/>
        <item x="201"/>
        <item x="1861"/>
        <item x="233"/>
        <item x="2000"/>
        <item x="1858"/>
        <item x="1070"/>
        <item x="1407"/>
        <item x="132"/>
        <item x="480"/>
        <item x="1679"/>
        <item x="254"/>
        <item x="1869"/>
        <item x="1562"/>
        <item x="346"/>
        <item x="1426"/>
        <item x="866"/>
        <item x="306"/>
        <item x="280"/>
        <item x="2121"/>
        <item x="1694"/>
        <item x="715"/>
        <item x="1052"/>
        <item x="43"/>
        <item x="2269"/>
        <item x="788"/>
        <item x="1387"/>
        <item x="1872"/>
        <item x="1068"/>
        <item x="209"/>
        <item x="1627"/>
        <item x="189"/>
        <item x="2024"/>
        <item x="1856"/>
        <item x="2170"/>
        <item x="18"/>
        <item x="1570"/>
        <item x="223"/>
        <item x="476"/>
        <item x="1778"/>
        <item x="1775"/>
        <item x="39"/>
        <item x="645"/>
        <item x="2019"/>
        <item x="531"/>
        <item x="1021"/>
        <item x="1396"/>
        <item x="1027"/>
        <item x="1357"/>
        <item x="1298"/>
        <item x="1408"/>
        <item x="521"/>
        <item x="1335"/>
        <item x="969"/>
        <item x="281"/>
        <item x="1515"/>
        <item x="1022"/>
        <item x="1527"/>
        <item x="2114"/>
        <item x="724"/>
        <item x="2132"/>
        <item x="1690"/>
        <item x="1987"/>
        <item x="509"/>
        <item x="869"/>
        <item x="267"/>
        <item x="1655"/>
        <item x="258"/>
        <item x="339"/>
        <item x="1375"/>
        <item x="196"/>
        <item x="822"/>
        <item x="24"/>
        <item x="302"/>
        <item x="885"/>
        <item x="298"/>
        <item x="1771"/>
        <item x="821"/>
        <item x="1847"/>
        <item x="839"/>
        <item x="1406"/>
        <item x="1610"/>
        <item x="1026"/>
        <item x="1423"/>
        <item x="2347"/>
        <item x="1055"/>
        <item x="698"/>
        <item x="1415"/>
        <item x="2392"/>
        <item x="819"/>
        <item x="37"/>
        <item x="923"/>
        <item x="1680"/>
        <item x="216"/>
        <item x="292"/>
        <item x="1961"/>
        <item x="180"/>
        <item x="1845"/>
        <item x="222"/>
        <item x="2040"/>
        <item x="1810"/>
        <item x="1664"/>
        <item x="268"/>
        <item x="489"/>
        <item x="1428"/>
        <item x="288"/>
        <item x="277"/>
        <item x="470"/>
        <item x="284"/>
        <item x="1403"/>
        <item x="1599"/>
        <item x="1997"/>
        <item x="220"/>
        <item x="1871"/>
        <item x="1017"/>
        <item x="1951"/>
        <item x="1849"/>
        <item x="768"/>
        <item x="1064"/>
        <item x="1420"/>
        <item x="463"/>
        <item x="1019"/>
        <item x="1478"/>
        <item x="1429"/>
        <item x="1868"/>
        <item x="12"/>
        <item x="827"/>
        <item x="964"/>
        <item x="270"/>
        <item x="1339"/>
        <item x="1637"/>
        <item x="1850"/>
        <item x="835"/>
        <item x="945"/>
        <item x="2417"/>
        <item x="1994"/>
        <item x="295"/>
        <item x="226"/>
        <item x="336"/>
        <item x="262"/>
        <item x="2017"/>
        <item x="1331"/>
        <item x="1534"/>
        <item x="519"/>
        <item x="1531"/>
        <item x="1874"/>
        <item x="544"/>
        <item x="4"/>
        <item x="279"/>
        <item x="328"/>
        <item x="2088"/>
        <item x="1440"/>
        <item x="1352"/>
        <item x="1601"/>
        <item x="741"/>
        <item x="197"/>
        <item x="1446"/>
        <item x="1866"/>
        <item x="1030"/>
        <item x="863"/>
        <item x="1419"/>
        <item x="1401"/>
        <item x="1992"/>
        <item x="1056"/>
        <item x="290"/>
        <item x="1568"/>
        <item x="1438"/>
        <item x="1184"/>
        <item x="1067"/>
        <item x="1157"/>
        <item x="1388"/>
        <item x="232"/>
        <item x="1530"/>
        <item x="1334"/>
        <item x="215"/>
        <item x="915"/>
        <item x="1663"/>
        <item x="1878"/>
        <item x="1349"/>
        <item x="1400"/>
        <item x="466"/>
        <item x="1356"/>
        <item x="1402"/>
        <item x="1597"/>
        <item x="230"/>
        <item x="1425"/>
        <item x="749"/>
        <item x="265"/>
        <item x="1441"/>
        <item x="1639"/>
        <item x="1434"/>
        <item x="919"/>
        <item x="322"/>
        <item x="1342"/>
        <item x="940"/>
        <item x="2063"/>
        <item x="187"/>
        <item x="1035"/>
        <item x="1386"/>
        <item x="1851"/>
        <item x="1522"/>
        <item x="1788"/>
        <item x="1380"/>
        <item x="1332"/>
        <item x="712"/>
        <item x="198"/>
        <item x="2353"/>
        <item x="1340"/>
        <item x="2486"/>
        <item x="1417"/>
        <item x="1660"/>
        <item x="1867"/>
        <item x="1576"/>
        <item x="475"/>
        <item x="1333"/>
        <item x="1777"/>
        <item x="513"/>
        <item x="1773"/>
        <item x="1372"/>
        <item x="1792"/>
        <item x="1343"/>
        <item x="2022"/>
        <item x="269"/>
        <item x="1431"/>
        <item x="506"/>
        <item x="1351"/>
        <item x="218"/>
        <item x="1374"/>
        <item x="1397"/>
        <item x="324"/>
        <item x="1376"/>
        <item x="1392"/>
        <item x="1418"/>
        <item x="1529"/>
        <item x="1573"/>
        <item x="1015"/>
        <item x="235"/>
        <item x="1350"/>
        <item x="207"/>
        <item x="730"/>
        <item x="165"/>
        <item x="1379"/>
        <item x="1442"/>
        <item x="1854"/>
        <item x="1395"/>
        <item x="1393"/>
        <item x="1337"/>
        <item x="1444"/>
        <item x="1405"/>
        <item x="263"/>
        <item x="1983"/>
        <item x="1409"/>
        <item x="1325"/>
        <item x="307"/>
        <item x="1338"/>
        <item x="1422"/>
        <item x="1362"/>
        <item x="1600"/>
        <item x="1652"/>
        <item x="1389"/>
        <item x="1556"/>
        <item x="1359"/>
        <item x="1524"/>
        <item x="1302"/>
        <item x="1348"/>
        <item x="1371"/>
        <item x="1361"/>
        <item x="1346"/>
        <item x="1580"/>
        <item x="1533"/>
        <item x="464"/>
        <item x="1404"/>
        <item x="1779"/>
        <item x="1326"/>
        <item x="1323"/>
        <item x="1809"/>
        <item x="1327"/>
        <item x="1336"/>
        <item x="1439"/>
        <item x="1381"/>
        <item x="1049"/>
        <item x="1433"/>
        <item x="1355"/>
        <item x="1360"/>
        <item x="1028"/>
        <item x="1383"/>
        <item x="1330"/>
        <item x="1445"/>
        <item x="1353"/>
        <item x="736"/>
        <item x="1384"/>
      </items>
    </pivotField>
    <pivotField compact="0" outline="0" showAll="0" defaultSubtotal="0">
      <items count="4">
        <item x="1"/>
        <item x="2"/>
        <item x="3"/>
        <item x="0"/>
      </items>
    </pivotField>
    <pivotField compact="0" outline="0" showAll="0" defaultSubtotal="0"/>
    <pivotField axis="axisPage" compact="0" outline="0" multipleItemSelectionAllowed="1" showAll="0" defaultSubtotal="0">
      <items count="13">
        <item h="1" x="2"/>
        <item h="1" x="5"/>
        <item h="1" x="11"/>
        <item h="1" x="7"/>
        <item h="1" x="3"/>
        <item h="1" x="1"/>
        <item h="1" x="6"/>
        <item h="1" x="10"/>
        <item h="1" x="8"/>
        <item h="1" x="4"/>
        <item h="1" x="9"/>
        <item h="1" x="12"/>
        <item x="0"/>
      </items>
    </pivotField>
    <pivotField compact="0" outline="0" showAll="0" defaultSubtotal="0"/>
    <pivotField compact="0" outline="0" showAll="0" defaultSubtotal="0"/>
    <pivotField compact="0" numFmtId="14" outline="0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compact="0" numFmtId="14" outline="0" showAll="0" defaultSubtotal="0"/>
    <pivotField compact="0" numFmtId="2" outline="0" showAll="0" defaultSubtotal="0"/>
    <pivotField compact="0" outline="0" showAll="0" defaultSubtotal="0"/>
    <pivotField compact="0" outline="0" showAll="0" defaultSubtotal="0"/>
    <pivotField compact="0" numFmtId="43" outline="0" showAll="0" defaultSubtotal="0"/>
    <pivotField dataField="1" compact="0" outline="0" showAll="0" defaultSubtotal="0"/>
    <pivotField compact="0" outline="0" showAll="0" defaultSubtotal="0"/>
    <pivotField compact="0" outline="0" showAll="0" defaultSubtotal="0"/>
    <pivotField axis="axisRow" compact="0" outline="0" showAll="0" defaultSubtotal="0">
      <items count="9">
        <item x="0"/>
        <item x="7"/>
        <item x="6"/>
        <item x="5"/>
        <item x="4"/>
        <item x="8"/>
        <item x="3"/>
        <item x="2"/>
        <item x="1"/>
      </items>
    </pivotField>
    <pivotField compact="0" outline="0" showAll="0" defaultSubtotal="0">
      <items count="41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</items>
    </pivotField>
    <pivotField compact="0" outline="0"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compact="0" outline="0"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9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</rowItems>
  <colItems count="1">
    <i/>
  </colItems>
  <pageFields count="2">
    <pageField fld="4" hier="-1"/>
    <pageField fld="7" hier="-1"/>
  </pageFields>
  <dataFields count="1">
    <dataField name="Average of Average Backer Donation" fld="16" subtotal="average" baseField="19" baseItem="2"/>
  </dataFields>
  <formats count="2">
    <format dxfId="6">
      <pivotArea outline="0" collapsedLevelsAreSubtotals="1" fieldPosition="0"/>
    </format>
    <format dxfId="5">
      <pivotArea field="10" type="button" dataOnly="0" labelOnly="1" outline="0"/>
    </format>
  </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00B0F0"/>
  </sheetPr>
  <dimension ref="A1:T4115"/>
  <sheetViews>
    <sheetView tabSelected="1" zoomScale="70" zoomScaleNormal="70" workbookViewId="0">
      <pane ySplit="1" topLeftCell="A2" activePane="bottomLeft" state="frozen"/>
      <selection activeCell="B1" sqref="B1"/>
      <selection pane="bottomLeft"/>
    </sheetView>
  </sheetViews>
  <sheetFormatPr defaultRowHeight="14.25" x14ac:dyDescent="0.45"/>
  <cols>
    <col min="2" max="2" width="38.3984375" style="1" customWidth="1"/>
    <col min="3" max="3" width="40.265625" style="1" customWidth="1"/>
    <col min="4" max="4" width="17.19921875" style="3" customWidth="1"/>
    <col min="5" max="5" width="13.86328125" style="3" customWidth="1"/>
    <col min="6" max="6" width="21.265625" customWidth="1"/>
    <col min="7" max="7" width="8.06640625" customWidth="1"/>
    <col min="8" max="8" width="9.73046875" customWidth="1"/>
    <col min="9" max="9" width="19.265625" customWidth="1"/>
    <col min="10" max="12" width="17.86328125" customWidth="1"/>
    <col min="13" max="13" width="15.3984375" customWidth="1"/>
    <col min="14" max="14" width="13.06640625" customWidth="1"/>
    <col min="15" max="15" width="13.265625" style="22" bestFit="1" customWidth="1"/>
    <col min="16" max="16" width="12.9296875" customWidth="1"/>
    <col min="17" max="17" width="12.265625" customWidth="1"/>
    <col min="18" max="18" width="20.06640625" customWidth="1"/>
    <col min="19" max="19" width="12.33203125" bestFit="1" customWidth="1"/>
    <col min="20" max="20" width="16" bestFit="1" customWidth="1"/>
  </cols>
  <sheetData>
    <row r="1" spans="1:20" s="10" customFormat="1" ht="42.75" x14ac:dyDescent="0.45">
      <c r="A1" s="8" t="s">
        <v>0</v>
      </c>
      <c r="B1" s="8" t="s">
        <v>1</v>
      </c>
      <c r="C1" s="8" t="s">
        <v>4110</v>
      </c>
      <c r="D1" s="9" t="s">
        <v>8216</v>
      </c>
      <c r="E1" s="9" t="s">
        <v>8217</v>
      </c>
      <c r="F1" s="8" t="s">
        <v>8218</v>
      </c>
      <c r="G1" s="8" t="s">
        <v>8223</v>
      </c>
      <c r="H1" s="8" t="s">
        <v>8245</v>
      </c>
      <c r="I1" s="8" t="s">
        <v>8259</v>
      </c>
      <c r="J1" s="8" t="s">
        <v>8260</v>
      </c>
      <c r="K1" s="8" t="s">
        <v>8363</v>
      </c>
      <c r="L1" s="8" t="s">
        <v>8364</v>
      </c>
      <c r="M1" s="8" t="s">
        <v>8261</v>
      </c>
      <c r="N1" s="8" t="s">
        <v>8262</v>
      </c>
      <c r="O1" s="21" t="s">
        <v>8306</v>
      </c>
      <c r="P1" s="8" t="s">
        <v>8412</v>
      </c>
      <c r="Q1" s="8" t="s">
        <v>8263</v>
      </c>
      <c r="R1" s="8" t="s">
        <v>8264</v>
      </c>
      <c r="S1" s="8" t="s">
        <v>8401</v>
      </c>
      <c r="T1" s="8" t="s">
        <v>8307</v>
      </c>
    </row>
    <row r="2" spans="1:20" ht="42.75" x14ac:dyDescent="0.45">
      <c r="A2">
        <v>0</v>
      </c>
      <c r="B2" s="1" t="s">
        <v>2</v>
      </c>
      <c r="C2" s="1" t="s">
        <v>4111</v>
      </c>
      <c r="D2" s="3">
        <v>8500</v>
      </c>
      <c r="E2" s="3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s="7">
        <f>(((J2/60)/60)/24)+DATE(1970,1,1)</f>
        <v>42177.007071759261</v>
      </c>
      <c r="L2" s="7">
        <f>(((I2/60)/60)/24)+DATE(1970,1,1)</f>
        <v>42208.125</v>
      </c>
      <c r="M2" t="b">
        <v>0</v>
      </c>
      <c r="N2">
        <v>182</v>
      </c>
      <c r="O2" s="22">
        <f>E2/D2*100</f>
        <v>136.85882352941178</v>
      </c>
      <c r="P2" s="4">
        <f>E2/N2</f>
        <v>63.917582417582416</v>
      </c>
      <c r="Q2" t="b">
        <v>1</v>
      </c>
      <c r="R2" t="s">
        <v>8265</v>
      </c>
      <c r="S2" t="str">
        <f>LEFT(R2,SEARCH("/",R2,1)-1)</f>
        <v>film &amp; video</v>
      </c>
      <c r="T2" t="str">
        <f>RIGHT(R2,LEN(R2) - FIND("/",R2))</f>
        <v>television</v>
      </c>
    </row>
    <row r="3" spans="1:20" ht="28.5" x14ac:dyDescent="0.45">
      <c r="A3">
        <v>1</v>
      </c>
      <c r="B3" s="1" t="s">
        <v>3</v>
      </c>
      <c r="C3" s="1" t="s">
        <v>4112</v>
      </c>
      <c r="D3" s="3">
        <v>10275</v>
      </c>
      <c r="E3" s="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s="7">
        <f t="shared" ref="K3:K66" si="0">(((J3/60)/60)/24)+DATE(1970,1,1)</f>
        <v>42766.600497685184</v>
      </c>
      <c r="L3" s="7">
        <f t="shared" ref="L3:L66" si="1">(((I3/60)/60)/24)+DATE(1970,1,1)</f>
        <v>42796.600497685184</v>
      </c>
      <c r="M3" t="b">
        <v>0</v>
      </c>
      <c r="N3">
        <v>79</v>
      </c>
      <c r="O3" s="22">
        <f>E3/D3*100</f>
        <v>142.60827250608273</v>
      </c>
      <c r="P3" s="4">
        <f>E3/N3</f>
        <v>185.48101265822785</v>
      </c>
      <c r="Q3" t="b">
        <v>1</v>
      </c>
      <c r="R3" t="s">
        <v>8265</v>
      </c>
      <c r="S3" t="str">
        <f t="shared" ref="S3:S66" si="2">LEFT(R3,SEARCH("/",R3,1)-1)</f>
        <v>film &amp; video</v>
      </c>
      <c r="T3" t="str">
        <f t="shared" ref="T3:T66" si="3">RIGHT(R3,LEN(R3) - FIND("/",R3))</f>
        <v>television</v>
      </c>
    </row>
    <row r="4" spans="1:20" ht="42.75" x14ac:dyDescent="0.45">
      <c r="A4">
        <v>2</v>
      </c>
      <c r="B4" s="1" t="s">
        <v>4</v>
      </c>
      <c r="C4" s="1" t="s">
        <v>4113</v>
      </c>
      <c r="D4" s="3">
        <v>500</v>
      </c>
      <c r="E4" s="3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s="7">
        <f t="shared" si="0"/>
        <v>42405.702349537038</v>
      </c>
      <c r="L4" s="7">
        <f t="shared" si="1"/>
        <v>42415.702349537038</v>
      </c>
      <c r="M4" t="b">
        <v>0</v>
      </c>
      <c r="N4">
        <v>35</v>
      </c>
      <c r="O4" s="22">
        <f>E4/D4*100</f>
        <v>105</v>
      </c>
      <c r="P4" s="4">
        <f>E4/N4</f>
        <v>15</v>
      </c>
      <c r="Q4" t="b">
        <v>1</v>
      </c>
      <c r="R4" t="s">
        <v>8265</v>
      </c>
      <c r="S4" t="str">
        <f t="shared" si="2"/>
        <v>film &amp; video</v>
      </c>
      <c r="T4" t="str">
        <f t="shared" si="3"/>
        <v>television</v>
      </c>
    </row>
    <row r="5" spans="1:20" ht="28.5" x14ac:dyDescent="0.45">
      <c r="A5">
        <v>3</v>
      </c>
      <c r="B5" s="1" t="s">
        <v>5</v>
      </c>
      <c r="C5" s="1" t="s">
        <v>4114</v>
      </c>
      <c r="D5" s="3">
        <v>10000</v>
      </c>
      <c r="E5" s="3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s="7">
        <f t="shared" si="0"/>
        <v>41828.515127314815</v>
      </c>
      <c r="L5" s="7">
        <f t="shared" si="1"/>
        <v>41858.515127314815</v>
      </c>
      <c r="M5" t="b">
        <v>0</v>
      </c>
      <c r="N5">
        <v>150</v>
      </c>
      <c r="O5" s="22">
        <f>E5/D5*100</f>
        <v>103.89999999999999</v>
      </c>
      <c r="P5" s="4">
        <f>E5/N5</f>
        <v>69.266666666666666</v>
      </c>
      <c r="Q5" t="b">
        <v>1</v>
      </c>
      <c r="R5" t="s">
        <v>8265</v>
      </c>
      <c r="S5" t="str">
        <f t="shared" si="2"/>
        <v>film &amp; video</v>
      </c>
      <c r="T5" t="str">
        <f t="shared" si="3"/>
        <v>television</v>
      </c>
    </row>
    <row r="6" spans="1:20" ht="57" x14ac:dyDescent="0.45">
      <c r="A6">
        <v>4</v>
      </c>
      <c r="B6" s="1" t="s">
        <v>6</v>
      </c>
      <c r="C6" s="1" t="s">
        <v>4115</v>
      </c>
      <c r="D6" s="3">
        <v>44000</v>
      </c>
      <c r="E6" s="3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s="7">
        <f t="shared" si="0"/>
        <v>42327.834247685183</v>
      </c>
      <c r="L6" s="7">
        <f t="shared" si="1"/>
        <v>42357.834247685183</v>
      </c>
      <c r="M6" t="b">
        <v>0</v>
      </c>
      <c r="N6">
        <v>284</v>
      </c>
      <c r="O6" s="22">
        <f>E6/D6*100</f>
        <v>122.99154545454545</v>
      </c>
      <c r="P6" s="4">
        <f>E6/N6</f>
        <v>190.55028169014085</v>
      </c>
      <c r="Q6" t="b">
        <v>1</v>
      </c>
      <c r="R6" t="s">
        <v>8265</v>
      </c>
      <c r="S6" t="str">
        <f t="shared" si="2"/>
        <v>film &amp; video</v>
      </c>
      <c r="T6" t="str">
        <f t="shared" si="3"/>
        <v>television</v>
      </c>
    </row>
    <row r="7" spans="1:20" ht="42.75" x14ac:dyDescent="0.45">
      <c r="A7">
        <v>5</v>
      </c>
      <c r="B7" s="1" t="s">
        <v>7</v>
      </c>
      <c r="C7" s="1" t="s">
        <v>4116</v>
      </c>
      <c r="D7" s="3">
        <v>3999</v>
      </c>
      <c r="E7" s="3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s="7">
        <f t="shared" si="0"/>
        <v>42563.932951388888</v>
      </c>
      <c r="L7" s="7">
        <f t="shared" si="1"/>
        <v>42580.232638888891</v>
      </c>
      <c r="M7" t="b">
        <v>0</v>
      </c>
      <c r="N7">
        <v>47</v>
      </c>
      <c r="O7" s="22">
        <f>E7/D7*100</f>
        <v>109.77744436109028</v>
      </c>
      <c r="P7" s="4">
        <f>E7/N7</f>
        <v>93.40425531914893</v>
      </c>
      <c r="Q7" t="b">
        <v>1</v>
      </c>
      <c r="R7" t="s">
        <v>8265</v>
      </c>
      <c r="S7" t="str">
        <f t="shared" si="2"/>
        <v>film &amp; video</v>
      </c>
      <c r="T7" t="str">
        <f t="shared" si="3"/>
        <v>television</v>
      </c>
    </row>
    <row r="8" spans="1:20" ht="42.75" x14ac:dyDescent="0.45">
      <c r="A8">
        <v>6</v>
      </c>
      <c r="B8" s="1" t="s">
        <v>8</v>
      </c>
      <c r="C8" s="1" t="s">
        <v>4117</v>
      </c>
      <c r="D8" s="3">
        <v>8000</v>
      </c>
      <c r="E8" s="3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s="7">
        <f t="shared" si="0"/>
        <v>41794.072337962964</v>
      </c>
      <c r="L8" s="7">
        <f t="shared" si="1"/>
        <v>41804.072337962964</v>
      </c>
      <c r="M8" t="b">
        <v>0</v>
      </c>
      <c r="N8">
        <v>58</v>
      </c>
      <c r="O8" s="22">
        <f>E8/D8*100</f>
        <v>106.4875</v>
      </c>
      <c r="P8" s="4">
        <f>E8/N8</f>
        <v>146.87931034482759</v>
      </c>
      <c r="Q8" t="b">
        <v>1</v>
      </c>
      <c r="R8" t="s">
        <v>8265</v>
      </c>
      <c r="S8" t="str">
        <f t="shared" si="2"/>
        <v>film &amp; video</v>
      </c>
      <c r="T8" t="str">
        <f t="shared" si="3"/>
        <v>television</v>
      </c>
    </row>
    <row r="9" spans="1:20" ht="42.75" x14ac:dyDescent="0.45">
      <c r="A9">
        <v>7</v>
      </c>
      <c r="B9" s="1" t="s">
        <v>9</v>
      </c>
      <c r="C9" s="1" t="s">
        <v>4118</v>
      </c>
      <c r="D9" s="3">
        <v>9000</v>
      </c>
      <c r="E9" s="3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s="7">
        <f t="shared" si="0"/>
        <v>42516.047071759262</v>
      </c>
      <c r="L9" s="7">
        <f t="shared" si="1"/>
        <v>42556.047071759262</v>
      </c>
      <c r="M9" t="b">
        <v>0</v>
      </c>
      <c r="N9">
        <v>57</v>
      </c>
      <c r="O9" s="22">
        <f>E9/D9*100</f>
        <v>101.22222222222221</v>
      </c>
      <c r="P9" s="4">
        <f>E9/N9</f>
        <v>159.82456140350877</v>
      </c>
      <c r="Q9" t="b">
        <v>1</v>
      </c>
      <c r="R9" t="s">
        <v>8265</v>
      </c>
      <c r="S9" t="str">
        <f t="shared" si="2"/>
        <v>film &amp; video</v>
      </c>
      <c r="T9" t="str">
        <f t="shared" si="3"/>
        <v>television</v>
      </c>
    </row>
    <row r="10" spans="1:20" x14ac:dyDescent="0.45">
      <c r="A10">
        <v>8</v>
      </c>
      <c r="B10" s="1" t="s">
        <v>10</v>
      </c>
      <c r="C10" s="1" t="s">
        <v>4119</v>
      </c>
      <c r="D10" s="3">
        <v>3500</v>
      </c>
      <c r="E10" s="3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s="7">
        <f t="shared" si="0"/>
        <v>42468.94458333333</v>
      </c>
      <c r="L10" s="7">
        <f t="shared" si="1"/>
        <v>42475.875</v>
      </c>
      <c r="M10" t="b">
        <v>0</v>
      </c>
      <c r="N10">
        <v>12</v>
      </c>
      <c r="O10" s="22">
        <f>E10/D10*100</f>
        <v>100.04342857142856</v>
      </c>
      <c r="P10" s="4">
        <f>E10/N10</f>
        <v>291.79333333333335</v>
      </c>
      <c r="Q10" t="b">
        <v>1</v>
      </c>
      <c r="R10" t="s">
        <v>8265</v>
      </c>
      <c r="S10" t="str">
        <f t="shared" si="2"/>
        <v>film &amp; video</v>
      </c>
      <c r="T10" t="str">
        <f t="shared" si="3"/>
        <v>television</v>
      </c>
    </row>
    <row r="11" spans="1:20" ht="42.75" x14ac:dyDescent="0.45">
      <c r="A11">
        <v>9</v>
      </c>
      <c r="B11" s="1" t="s">
        <v>11</v>
      </c>
      <c r="C11" s="1" t="s">
        <v>4120</v>
      </c>
      <c r="D11" s="3">
        <v>500</v>
      </c>
      <c r="E11" s="3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s="7">
        <f t="shared" si="0"/>
        <v>42447.103518518517</v>
      </c>
      <c r="L11" s="7">
        <f t="shared" si="1"/>
        <v>42477.103518518517</v>
      </c>
      <c r="M11" t="b">
        <v>0</v>
      </c>
      <c r="N11">
        <v>20</v>
      </c>
      <c r="O11" s="22">
        <f>E11/D11*100</f>
        <v>125.998</v>
      </c>
      <c r="P11" s="4">
        <f>E11/N11</f>
        <v>31.499500000000001</v>
      </c>
      <c r="Q11" t="b">
        <v>1</v>
      </c>
      <c r="R11" t="s">
        <v>8265</v>
      </c>
      <c r="S11" t="str">
        <f t="shared" si="2"/>
        <v>film &amp; video</v>
      </c>
      <c r="T11" t="str">
        <f t="shared" si="3"/>
        <v>television</v>
      </c>
    </row>
    <row r="12" spans="1:20" ht="42.75" x14ac:dyDescent="0.45">
      <c r="A12">
        <v>10</v>
      </c>
      <c r="B12" s="1" t="s">
        <v>12</v>
      </c>
      <c r="C12" s="1" t="s">
        <v>4121</v>
      </c>
      <c r="D12" s="3">
        <v>3000</v>
      </c>
      <c r="E12" s="3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s="7">
        <f t="shared" si="0"/>
        <v>41780.068043981482</v>
      </c>
      <c r="L12" s="7">
        <f t="shared" si="1"/>
        <v>41815.068043981482</v>
      </c>
      <c r="M12" t="b">
        <v>0</v>
      </c>
      <c r="N12">
        <v>19</v>
      </c>
      <c r="O12" s="22">
        <f>E12/D12*100</f>
        <v>100.49999999999999</v>
      </c>
      <c r="P12" s="4">
        <f>E12/N12</f>
        <v>158.68421052631578</v>
      </c>
      <c r="Q12" t="b">
        <v>1</v>
      </c>
      <c r="R12" t="s">
        <v>8265</v>
      </c>
      <c r="S12" t="str">
        <f t="shared" si="2"/>
        <v>film &amp; video</v>
      </c>
      <c r="T12" t="str">
        <f t="shared" si="3"/>
        <v>television</v>
      </c>
    </row>
    <row r="13" spans="1:20" ht="42.75" x14ac:dyDescent="0.45">
      <c r="A13">
        <v>11</v>
      </c>
      <c r="B13" s="1" t="s">
        <v>13</v>
      </c>
      <c r="C13" s="1" t="s">
        <v>4122</v>
      </c>
      <c r="D13" s="3">
        <v>5000</v>
      </c>
      <c r="E13" s="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s="7">
        <f t="shared" si="0"/>
        <v>42572.778495370367</v>
      </c>
      <c r="L13" s="7">
        <f t="shared" si="1"/>
        <v>42604.125</v>
      </c>
      <c r="M13" t="b">
        <v>0</v>
      </c>
      <c r="N13">
        <v>75</v>
      </c>
      <c r="O13" s="22">
        <f>E13/D13*100</f>
        <v>120.5</v>
      </c>
      <c r="P13" s="4">
        <f>E13/N13</f>
        <v>80.333333333333329</v>
      </c>
      <c r="Q13" t="b">
        <v>1</v>
      </c>
      <c r="R13" t="s">
        <v>8265</v>
      </c>
      <c r="S13" t="str">
        <f t="shared" si="2"/>
        <v>film &amp; video</v>
      </c>
      <c r="T13" t="str">
        <f t="shared" si="3"/>
        <v>television</v>
      </c>
    </row>
    <row r="14" spans="1:20" ht="42.75" x14ac:dyDescent="0.45">
      <c r="A14">
        <v>12</v>
      </c>
      <c r="B14" s="1" t="s">
        <v>14</v>
      </c>
      <c r="C14" s="1" t="s">
        <v>4123</v>
      </c>
      <c r="D14" s="3">
        <v>30000</v>
      </c>
      <c r="E14" s="3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s="7">
        <f t="shared" si="0"/>
        <v>41791.713252314818</v>
      </c>
      <c r="L14" s="7">
        <f t="shared" si="1"/>
        <v>41836.125</v>
      </c>
      <c r="M14" t="b">
        <v>0</v>
      </c>
      <c r="N14">
        <v>827</v>
      </c>
      <c r="O14" s="22">
        <f>E14/D14*100</f>
        <v>165.29333333333335</v>
      </c>
      <c r="P14" s="4">
        <f>E14/N14</f>
        <v>59.961305925030231</v>
      </c>
      <c r="Q14" t="b">
        <v>1</v>
      </c>
      <c r="R14" t="s">
        <v>8265</v>
      </c>
      <c r="S14" t="str">
        <f t="shared" si="2"/>
        <v>film &amp; video</v>
      </c>
      <c r="T14" t="str">
        <f t="shared" si="3"/>
        <v>television</v>
      </c>
    </row>
    <row r="15" spans="1:20" ht="28.5" x14ac:dyDescent="0.45">
      <c r="A15">
        <v>13</v>
      </c>
      <c r="B15" s="1" t="s">
        <v>15</v>
      </c>
      <c r="C15" s="1" t="s">
        <v>4124</v>
      </c>
      <c r="D15" s="3">
        <v>3500</v>
      </c>
      <c r="E15" s="3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s="7">
        <f t="shared" si="0"/>
        <v>42508.677187499998</v>
      </c>
      <c r="L15" s="7">
        <f t="shared" si="1"/>
        <v>42544.852083333331</v>
      </c>
      <c r="M15" t="b">
        <v>0</v>
      </c>
      <c r="N15">
        <v>51</v>
      </c>
      <c r="O15" s="22">
        <f>E15/D15*100</f>
        <v>159.97142857142856</v>
      </c>
      <c r="P15" s="4">
        <f>E15/N15</f>
        <v>109.78431372549019</v>
      </c>
      <c r="Q15" t="b">
        <v>1</v>
      </c>
      <c r="R15" t="s">
        <v>8265</v>
      </c>
      <c r="S15" t="str">
        <f t="shared" si="2"/>
        <v>film &amp; video</v>
      </c>
      <c r="T15" t="str">
        <f t="shared" si="3"/>
        <v>television</v>
      </c>
    </row>
    <row r="16" spans="1:20" ht="28.5" x14ac:dyDescent="0.45">
      <c r="A16">
        <v>14</v>
      </c>
      <c r="B16" s="1" t="s">
        <v>16</v>
      </c>
      <c r="C16" s="1" t="s">
        <v>4125</v>
      </c>
      <c r="D16" s="3">
        <v>6000</v>
      </c>
      <c r="E16" s="3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s="7">
        <f t="shared" si="0"/>
        <v>41808.02648148148</v>
      </c>
      <c r="L16" s="7">
        <f t="shared" si="1"/>
        <v>41833.582638888889</v>
      </c>
      <c r="M16" t="b">
        <v>0</v>
      </c>
      <c r="N16">
        <v>41</v>
      </c>
      <c r="O16" s="22">
        <f>E16/D16*100</f>
        <v>100.93333333333334</v>
      </c>
      <c r="P16" s="4">
        <f>E16/N16</f>
        <v>147.70731707317074</v>
      </c>
      <c r="Q16" t="b">
        <v>1</v>
      </c>
      <c r="R16" t="s">
        <v>8265</v>
      </c>
      <c r="S16" t="str">
        <f t="shared" si="2"/>
        <v>film &amp; video</v>
      </c>
      <c r="T16" t="str">
        <f t="shared" si="3"/>
        <v>television</v>
      </c>
    </row>
    <row r="17" spans="1:20" ht="42.75" x14ac:dyDescent="0.45">
      <c r="A17">
        <v>15</v>
      </c>
      <c r="B17" s="1" t="s">
        <v>17</v>
      </c>
      <c r="C17" s="1" t="s">
        <v>4126</v>
      </c>
      <c r="D17" s="3">
        <v>2000</v>
      </c>
      <c r="E17" s="3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s="7">
        <f t="shared" si="0"/>
        <v>42256.391875000001</v>
      </c>
      <c r="L17" s="7">
        <f t="shared" si="1"/>
        <v>42274.843055555553</v>
      </c>
      <c r="M17" t="b">
        <v>0</v>
      </c>
      <c r="N17">
        <v>98</v>
      </c>
      <c r="O17" s="22">
        <f>E17/D17*100</f>
        <v>106.60000000000001</v>
      </c>
      <c r="P17" s="4">
        <f>E17/N17</f>
        <v>21.755102040816325</v>
      </c>
      <c r="Q17" t="b">
        <v>1</v>
      </c>
      <c r="R17" t="s">
        <v>8265</v>
      </c>
      <c r="S17" t="str">
        <f t="shared" si="2"/>
        <v>film &amp; video</v>
      </c>
      <c r="T17" t="str">
        <f t="shared" si="3"/>
        <v>television</v>
      </c>
    </row>
    <row r="18" spans="1:20" ht="42.75" x14ac:dyDescent="0.45">
      <c r="A18">
        <v>16</v>
      </c>
      <c r="B18" s="1" t="s">
        <v>18</v>
      </c>
      <c r="C18" s="1" t="s">
        <v>4127</v>
      </c>
      <c r="D18" s="3">
        <v>12000</v>
      </c>
      <c r="E18" s="3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s="7">
        <f t="shared" si="0"/>
        <v>41760.796423611115</v>
      </c>
      <c r="L18" s="7">
        <f t="shared" si="1"/>
        <v>41806.229166666664</v>
      </c>
      <c r="M18" t="b">
        <v>0</v>
      </c>
      <c r="N18">
        <v>70</v>
      </c>
      <c r="O18" s="22">
        <f>E18/D18*100</f>
        <v>100.24166666666667</v>
      </c>
      <c r="P18" s="4">
        <f>E18/N18</f>
        <v>171.84285714285716</v>
      </c>
      <c r="Q18" t="b">
        <v>1</v>
      </c>
      <c r="R18" t="s">
        <v>8265</v>
      </c>
      <c r="S18" t="str">
        <f t="shared" si="2"/>
        <v>film &amp; video</v>
      </c>
      <c r="T18" t="str">
        <f t="shared" si="3"/>
        <v>television</v>
      </c>
    </row>
    <row r="19" spans="1:20" ht="42.75" x14ac:dyDescent="0.45">
      <c r="A19">
        <v>17</v>
      </c>
      <c r="B19" s="1" t="s">
        <v>19</v>
      </c>
      <c r="C19" s="1" t="s">
        <v>4128</v>
      </c>
      <c r="D19" s="3">
        <v>1500</v>
      </c>
      <c r="E19" s="3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s="7">
        <f t="shared" si="0"/>
        <v>41917.731736111113</v>
      </c>
      <c r="L19" s="7">
        <f t="shared" si="1"/>
        <v>41947.773402777777</v>
      </c>
      <c r="M19" t="b">
        <v>0</v>
      </c>
      <c r="N19">
        <v>36</v>
      </c>
      <c r="O19" s="22">
        <f>E19/D19*100</f>
        <v>100.66666666666666</v>
      </c>
      <c r="P19" s="4">
        <f>E19/N19</f>
        <v>41.944444444444443</v>
      </c>
      <c r="Q19" t="b">
        <v>1</v>
      </c>
      <c r="R19" t="s">
        <v>8265</v>
      </c>
      <c r="S19" t="str">
        <f t="shared" si="2"/>
        <v>film &amp; video</v>
      </c>
      <c r="T19" t="str">
        <f t="shared" si="3"/>
        <v>television</v>
      </c>
    </row>
    <row r="20" spans="1:20" ht="42.75" x14ac:dyDescent="0.45">
      <c r="A20">
        <v>18</v>
      </c>
      <c r="B20" s="1" t="s">
        <v>20</v>
      </c>
      <c r="C20" s="1" t="s">
        <v>4129</v>
      </c>
      <c r="D20" s="3">
        <v>30000</v>
      </c>
      <c r="E20" s="3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s="7">
        <f t="shared" si="0"/>
        <v>41869.542314814818</v>
      </c>
      <c r="L20" s="7">
        <f t="shared" si="1"/>
        <v>41899.542314814818</v>
      </c>
      <c r="M20" t="b">
        <v>0</v>
      </c>
      <c r="N20">
        <v>342</v>
      </c>
      <c r="O20" s="22">
        <f>E20/D20*100</f>
        <v>106.32110000000002</v>
      </c>
      <c r="P20" s="4">
        <f>E20/N20</f>
        <v>93.264122807017543</v>
      </c>
      <c r="Q20" t="b">
        <v>1</v>
      </c>
      <c r="R20" t="s">
        <v>8265</v>
      </c>
      <c r="S20" t="str">
        <f t="shared" si="2"/>
        <v>film &amp; video</v>
      </c>
      <c r="T20" t="str">
        <f t="shared" si="3"/>
        <v>television</v>
      </c>
    </row>
    <row r="21" spans="1:20" ht="42.75" x14ac:dyDescent="0.45">
      <c r="A21">
        <v>19</v>
      </c>
      <c r="B21" s="1" t="s">
        <v>21</v>
      </c>
      <c r="C21" s="1" t="s">
        <v>4130</v>
      </c>
      <c r="D21" s="3">
        <v>850</v>
      </c>
      <c r="E21" s="3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s="7">
        <f t="shared" si="0"/>
        <v>42175.816365740742</v>
      </c>
      <c r="L21" s="7">
        <f t="shared" si="1"/>
        <v>42205.816365740742</v>
      </c>
      <c r="M21" t="b">
        <v>0</v>
      </c>
      <c r="N21">
        <v>22</v>
      </c>
      <c r="O21" s="22">
        <f>E21/D21*100</f>
        <v>145.29411764705881</v>
      </c>
      <c r="P21" s="4">
        <f>E21/N21</f>
        <v>56.136363636363633</v>
      </c>
      <c r="Q21" t="b">
        <v>1</v>
      </c>
      <c r="R21" t="s">
        <v>8265</v>
      </c>
      <c r="S21" t="str">
        <f t="shared" si="2"/>
        <v>film &amp; video</v>
      </c>
      <c r="T21" t="str">
        <f t="shared" si="3"/>
        <v>television</v>
      </c>
    </row>
    <row r="22" spans="1:20" ht="42.75" x14ac:dyDescent="0.45">
      <c r="A22">
        <v>20</v>
      </c>
      <c r="B22" s="1" t="s">
        <v>22</v>
      </c>
      <c r="C22" s="1" t="s">
        <v>4131</v>
      </c>
      <c r="D22" s="3">
        <v>2000</v>
      </c>
      <c r="E22" s="3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s="7">
        <f t="shared" si="0"/>
        <v>42200.758240740746</v>
      </c>
      <c r="L22" s="7">
        <f t="shared" si="1"/>
        <v>42260.758240740746</v>
      </c>
      <c r="M22" t="b">
        <v>0</v>
      </c>
      <c r="N22">
        <v>25</v>
      </c>
      <c r="O22" s="22">
        <f>E22/D22*100</f>
        <v>100.2</v>
      </c>
      <c r="P22" s="4">
        <f>E22/N22</f>
        <v>80.16</v>
      </c>
      <c r="Q22" t="b">
        <v>1</v>
      </c>
      <c r="R22" t="s">
        <v>8265</v>
      </c>
      <c r="S22" t="str">
        <f t="shared" si="2"/>
        <v>film &amp; video</v>
      </c>
      <c r="T22" t="str">
        <f t="shared" si="3"/>
        <v>television</v>
      </c>
    </row>
    <row r="23" spans="1:20" ht="42.75" x14ac:dyDescent="0.45">
      <c r="A23">
        <v>21</v>
      </c>
      <c r="B23" s="1" t="s">
        <v>23</v>
      </c>
      <c r="C23" s="1" t="s">
        <v>4132</v>
      </c>
      <c r="D23" s="3">
        <v>18500</v>
      </c>
      <c r="E23" s="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s="7">
        <f t="shared" si="0"/>
        <v>41878.627187500002</v>
      </c>
      <c r="L23" s="7">
        <f t="shared" si="1"/>
        <v>41908.627187500002</v>
      </c>
      <c r="M23" t="b">
        <v>0</v>
      </c>
      <c r="N23">
        <v>101</v>
      </c>
      <c r="O23" s="22">
        <f>E23/D23*100</f>
        <v>109.13513513513513</v>
      </c>
      <c r="P23" s="4">
        <f>E23/N23</f>
        <v>199.9009900990099</v>
      </c>
      <c r="Q23" t="b">
        <v>1</v>
      </c>
      <c r="R23" t="s">
        <v>8265</v>
      </c>
      <c r="S23" t="str">
        <f t="shared" si="2"/>
        <v>film &amp; video</v>
      </c>
      <c r="T23" t="str">
        <f t="shared" si="3"/>
        <v>television</v>
      </c>
    </row>
    <row r="24" spans="1:20" ht="28.5" x14ac:dyDescent="0.45">
      <c r="A24">
        <v>22</v>
      </c>
      <c r="B24" s="1" t="s">
        <v>24</v>
      </c>
      <c r="C24" s="1" t="s">
        <v>4133</v>
      </c>
      <c r="D24" s="3">
        <v>350</v>
      </c>
      <c r="E24" s="3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s="7">
        <f t="shared" si="0"/>
        <v>41989.91134259259</v>
      </c>
      <c r="L24" s="7">
        <f t="shared" si="1"/>
        <v>42005.332638888889</v>
      </c>
      <c r="M24" t="b">
        <v>0</v>
      </c>
      <c r="N24">
        <v>8</v>
      </c>
      <c r="O24" s="22">
        <f>E24/D24*100</f>
        <v>117.14285714285715</v>
      </c>
      <c r="P24" s="4">
        <f>E24/N24</f>
        <v>51.25</v>
      </c>
      <c r="Q24" t="b">
        <v>1</v>
      </c>
      <c r="R24" t="s">
        <v>8265</v>
      </c>
      <c r="S24" t="str">
        <f t="shared" si="2"/>
        <v>film &amp; video</v>
      </c>
      <c r="T24" t="str">
        <f t="shared" si="3"/>
        <v>television</v>
      </c>
    </row>
    <row r="25" spans="1:20" ht="42.75" x14ac:dyDescent="0.45">
      <c r="A25">
        <v>23</v>
      </c>
      <c r="B25" s="1" t="s">
        <v>25</v>
      </c>
      <c r="C25" s="1" t="s">
        <v>4134</v>
      </c>
      <c r="D25" s="3">
        <v>2000</v>
      </c>
      <c r="E25" s="3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s="7">
        <f t="shared" si="0"/>
        <v>42097.778946759259</v>
      </c>
      <c r="L25" s="7">
        <f t="shared" si="1"/>
        <v>42124.638888888891</v>
      </c>
      <c r="M25" t="b">
        <v>0</v>
      </c>
      <c r="N25">
        <v>23</v>
      </c>
      <c r="O25" s="22">
        <f>E25/D25*100</f>
        <v>118.5</v>
      </c>
      <c r="P25" s="4">
        <f>E25/N25</f>
        <v>103.04347826086956</v>
      </c>
      <c r="Q25" t="b">
        <v>1</v>
      </c>
      <c r="R25" t="s">
        <v>8265</v>
      </c>
      <c r="S25" t="str">
        <f t="shared" si="2"/>
        <v>film &amp; video</v>
      </c>
      <c r="T25" t="str">
        <f t="shared" si="3"/>
        <v>television</v>
      </c>
    </row>
    <row r="26" spans="1:20" ht="28.5" x14ac:dyDescent="0.45">
      <c r="A26">
        <v>24</v>
      </c>
      <c r="B26" s="1" t="s">
        <v>26</v>
      </c>
      <c r="C26" s="1" t="s">
        <v>4135</v>
      </c>
      <c r="D26" s="3">
        <v>35000</v>
      </c>
      <c r="E26" s="3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s="7">
        <f t="shared" si="0"/>
        <v>42229.820173611108</v>
      </c>
      <c r="L26" s="7">
        <f t="shared" si="1"/>
        <v>42262.818750000006</v>
      </c>
      <c r="M26" t="b">
        <v>0</v>
      </c>
      <c r="N26">
        <v>574</v>
      </c>
      <c r="O26" s="22">
        <f>E26/D26*100</f>
        <v>108.80768571428572</v>
      </c>
      <c r="P26" s="4">
        <f>E26/N26</f>
        <v>66.346149825783982</v>
      </c>
      <c r="Q26" t="b">
        <v>1</v>
      </c>
      <c r="R26" t="s">
        <v>8265</v>
      </c>
      <c r="S26" t="str">
        <f t="shared" si="2"/>
        <v>film &amp; video</v>
      </c>
      <c r="T26" t="str">
        <f t="shared" si="3"/>
        <v>television</v>
      </c>
    </row>
    <row r="27" spans="1:20" ht="42.75" x14ac:dyDescent="0.45">
      <c r="A27">
        <v>25</v>
      </c>
      <c r="B27" s="1" t="s">
        <v>27</v>
      </c>
      <c r="C27" s="1" t="s">
        <v>4136</v>
      </c>
      <c r="D27" s="3">
        <v>600</v>
      </c>
      <c r="E27" s="3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s="7">
        <f t="shared" si="0"/>
        <v>42318.025011574078</v>
      </c>
      <c r="L27" s="7">
        <f t="shared" si="1"/>
        <v>42378.025011574078</v>
      </c>
      <c r="M27" t="b">
        <v>0</v>
      </c>
      <c r="N27">
        <v>14</v>
      </c>
      <c r="O27" s="22">
        <f>E27/D27*100</f>
        <v>133.33333333333331</v>
      </c>
      <c r="P27" s="4">
        <f>E27/N27</f>
        <v>57.142857142857146</v>
      </c>
      <c r="Q27" t="b">
        <v>1</v>
      </c>
      <c r="R27" t="s">
        <v>8265</v>
      </c>
      <c r="S27" t="str">
        <f t="shared" si="2"/>
        <v>film &amp; video</v>
      </c>
      <c r="T27" t="str">
        <f t="shared" si="3"/>
        <v>television</v>
      </c>
    </row>
    <row r="28" spans="1:20" ht="42.75" x14ac:dyDescent="0.45">
      <c r="A28">
        <v>26</v>
      </c>
      <c r="B28" s="1" t="s">
        <v>28</v>
      </c>
      <c r="C28" s="1" t="s">
        <v>4137</v>
      </c>
      <c r="D28" s="3">
        <v>1250</v>
      </c>
      <c r="E28" s="3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s="7">
        <f t="shared" si="0"/>
        <v>41828.515555555554</v>
      </c>
      <c r="L28" s="7">
        <f t="shared" si="1"/>
        <v>41868.515555555554</v>
      </c>
      <c r="M28" t="b">
        <v>0</v>
      </c>
      <c r="N28">
        <v>19</v>
      </c>
      <c r="O28" s="22">
        <f>E28/D28*100</f>
        <v>155.20000000000002</v>
      </c>
      <c r="P28" s="4">
        <f>E28/N28</f>
        <v>102.10526315789474</v>
      </c>
      <c r="Q28" t="b">
        <v>1</v>
      </c>
      <c r="R28" t="s">
        <v>8265</v>
      </c>
      <c r="S28" t="str">
        <f t="shared" si="2"/>
        <v>film &amp; video</v>
      </c>
      <c r="T28" t="str">
        <f t="shared" si="3"/>
        <v>television</v>
      </c>
    </row>
    <row r="29" spans="1:20" ht="42.75" x14ac:dyDescent="0.45">
      <c r="A29">
        <v>27</v>
      </c>
      <c r="B29" s="1" t="s">
        <v>29</v>
      </c>
      <c r="C29" s="1" t="s">
        <v>4138</v>
      </c>
      <c r="D29" s="3">
        <v>20000</v>
      </c>
      <c r="E29" s="3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s="7">
        <f t="shared" si="0"/>
        <v>41929.164733796293</v>
      </c>
      <c r="L29" s="7">
        <f t="shared" si="1"/>
        <v>41959.206400462965</v>
      </c>
      <c r="M29" t="b">
        <v>0</v>
      </c>
      <c r="N29">
        <v>150</v>
      </c>
      <c r="O29" s="22">
        <f>E29/D29*100</f>
        <v>111.72500000000001</v>
      </c>
      <c r="P29" s="4">
        <f>E29/N29</f>
        <v>148.96666666666667</v>
      </c>
      <c r="Q29" t="b">
        <v>1</v>
      </c>
      <c r="R29" t="s">
        <v>8265</v>
      </c>
      <c r="S29" t="str">
        <f t="shared" si="2"/>
        <v>film &amp; video</v>
      </c>
      <c r="T29" t="str">
        <f t="shared" si="3"/>
        <v>television</v>
      </c>
    </row>
    <row r="30" spans="1:20" ht="28.5" x14ac:dyDescent="0.45">
      <c r="A30">
        <v>28</v>
      </c>
      <c r="B30" s="1" t="s">
        <v>30</v>
      </c>
      <c r="C30" s="1" t="s">
        <v>4139</v>
      </c>
      <c r="D30" s="3">
        <v>12000</v>
      </c>
      <c r="E30" s="3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s="7">
        <f t="shared" si="0"/>
        <v>42324.96393518518</v>
      </c>
      <c r="L30" s="7">
        <f t="shared" si="1"/>
        <v>42354.96393518518</v>
      </c>
      <c r="M30" t="b">
        <v>0</v>
      </c>
      <c r="N30">
        <v>71</v>
      </c>
      <c r="O30" s="22">
        <f>E30/D30*100</f>
        <v>100.35000000000001</v>
      </c>
      <c r="P30" s="4">
        <f>E30/N30</f>
        <v>169.6056338028169</v>
      </c>
      <c r="Q30" t="b">
        <v>1</v>
      </c>
      <c r="R30" t="s">
        <v>8265</v>
      </c>
      <c r="S30" t="str">
        <f t="shared" si="2"/>
        <v>film &amp; video</v>
      </c>
      <c r="T30" t="str">
        <f t="shared" si="3"/>
        <v>television</v>
      </c>
    </row>
    <row r="31" spans="1:20" ht="42.75" x14ac:dyDescent="0.45">
      <c r="A31">
        <v>29</v>
      </c>
      <c r="B31" s="1" t="s">
        <v>31</v>
      </c>
      <c r="C31" s="1" t="s">
        <v>4140</v>
      </c>
      <c r="D31" s="3">
        <v>3000</v>
      </c>
      <c r="E31" s="3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s="7">
        <f t="shared" si="0"/>
        <v>41812.67324074074</v>
      </c>
      <c r="L31" s="7">
        <f t="shared" si="1"/>
        <v>41842.67324074074</v>
      </c>
      <c r="M31" t="b">
        <v>0</v>
      </c>
      <c r="N31">
        <v>117</v>
      </c>
      <c r="O31" s="22">
        <f>E31/D31*100</f>
        <v>123.33333333333334</v>
      </c>
      <c r="P31" s="4">
        <f>E31/N31</f>
        <v>31.623931623931625</v>
      </c>
      <c r="Q31" t="b">
        <v>1</v>
      </c>
      <c r="R31" t="s">
        <v>8265</v>
      </c>
      <c r="S31" t="str">
        <f t="shared" si="2"/>
        <v>film &amp; video</v>
      </c>
      <c r="T31" t="str">
        <f t="shared" si="3"/>
        <v>television</v>
      </c>
    </row>
    <row r="32" spans="1:20" ht="42.75" x14ac:dyDescent="0.45">
      <c r="A32">
        <v>30</v>
      </c>
      <c r="B32" s="1" t="s">
        <v>32</v>
      </c>
      <c r="C32" s="1" t="s">
        <v>4141</v>
      </c>
      <c r="D32" s="3">
        <v>4000</v>
      </c>
      <c r="E32" s="3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s="7">
        <f t="shared" si="0"/>
        <v>41842.292997685188</v>
      </c>
      <c r="L32" s="7">
        <f t="shared" si="1"/>
        <v>41872.292997685188</v>
      </c>
      <c r="M32" t="b">
        <v>0</v>
      </c>
      <c r="N32">
        <v>53</v>
      </c>
      <c r="O32" s="22">
        <f>E32/D32*100</f>
        <v>101.29975</v>
      </c>
      <c r="P32" s="4">
        <f>E32/N32</f>
        <v>76.45264150943396</v>
      </c>
      <c r="Q32" t="b">
        <v>1</v>
      </c>
      <c r="R32" t="s">
        <v>8265</v>
      </c>
      <c r="S32" t="str">
        <f t="shared" si="2"/>
        <v>film &amp; video</v>
      </c>
      <c r="T32" t="str">
        <f t="shared" si="3"/>
        <v>television</v>
      </c>
    </row>
    <row r="33" spans="1:20" ht="42.75" x14ac:dyDescent="0.45">
      <c r="A33">
        <v>31</v>
      </c>
      <c r="B33" s="1" t="s">
        <v>33</v>
      </c>
      <c r="C33" s="1" t="s">
        <v>4142</v>
      </c>
      <c r="D33" s="3">
        <v>13</v>
      </c>
      <c r="E33" s="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s="7">
        <f t="shared" si="0"/>
        <v>42376.79206018518</v>
      </c>
      <c r="L33" s="7">
        <f t="shared" si="1"/>
        <v>42394.79206018518</v>
      </c>
      <c r="M33" t="b">
        <v>0</v>
      </c>
      <c r="N33">
        <v>1</v>
      </c>
      <c r="O33" s="22">
        <f>E33/D33*100</f>
        <v>100</v>
      </c>
      <c r="P33" s="4">
        <f>E33/N33</f>
        <v>13</v>
      </c>
      <c r="Q33" t="b">
        <v>1</v>
      </c>
      <c r="R33" t="s">
        <v>8265</v>
      </c>
      <c r="S33" t="str">
        <f t="shared" si="2"/>
        <v>film &amp; video</v>
      </c>
      <c r="T33" t="str">
        <f t="shared" si="3"/>
        <v>television</v>
      </c>
    </row>
    <row r="34" spans="1:20" ht="42.75" x14ac:dyDescent="0.45">
      <c r="A34">
        <v>32</v>
      </c>
      <c r="B34" s="1" t="s">
        <v>34</v>
      </c>
      <c r="C34" s="1" t="s">
        <v>4143</v>
      </c>
      <c r="D34" s="3">
        <v>28450</v>
      </c>
      <c r="E34" s="3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s="7">
        <f t="shared" si="0"/>
        <v>42461.627511574072</v>
      </c>
      <c r="L34" s="7">
        <f t="shared" si="1"/>
        <v>42503.165972222225</v>
      </c>
      <c r="M34" t="b">
        <v>0</v>
      </c>
      <c r="N34">
        <v>89</v>
      </c>
      <c r="O34" s="22">
        <f>E34/D34*100</f>
        <v>100.24604569420035</v>
      </c>
      <c r="P34" s="4">
        <f>E34/N34</f>
        <v>320.44943820224717</v>
      </c>
      <c r="Q34" t="b">
        <v>1</v>
      </c>
      <c r="R34" t="s">
        <v>8265</v>
      </c>
      <c r="S34" t="str">
        <f t="shared" si="2"/>
        <v>film &amp; video</v>
      </c>
      <c r="T34" t="str">
        <f t="shared" si="3"/>
        <v>television</v>
      </c>
    </row>
    <row r="35" spans="1:20" ht="42.75" x14ac:dyDescent="0.45">
      <c r="A35">
        <v>33</v>
      </c>
      <c r="B35" s="1" t="s">
        <v>35</v>
      </c>
      <c r="C35" s="1" t="s">
        <v>4144</v>
      </c>
      <c r="D35" s="3">
        <v>5250</v>
      </c>
      <c r="E35" s="3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s="7">
        <f t="shared" si="0"/>
        <v>42286.660891203705</v>
      </c>
      <c r="L35" s="7">
        <f t="shared" si="1"/>
        <v>42316.702557870376</v>
      </c>
      <c r="M35" t="b">
        <v>0</v>
      </c>
      <c r="N35">
        <v>64</v>
      </c>
      <c r="O35" s="22">
        <f>E35/D35*100</f>
        <v>102.0952380952381</v>
      </c>
      <c r="P35" s="4">
        <f>E35/N35</f>
        <v>83.75</v>
      </c>
      <c r="Q35" t="b">
        <v>1</v>
      </c>
      <c r="R35" t="s">
        <v>8265</v>
      </c>
      <c r="S35" t="str">
        <f t="shared" si="2"/>
        <v>film &amp; video</v>
      </c>
      <c r="T35" t="str">
        <f t="shared" si="3"/>
        <v>television</v>
      </c>
    </row>
    <row r="36" spans="1:20" ht="42.75" x14ac:dyDescent="0.45">
      <c r="A36">
        <v>34</v>
      </c>
      <c r="B36" s="1" t="s">
        <v>36</v>
      </c>
      <c r="C36" s="1" t="s">
        <v>4145</v>
      </c>
      <c r="D36" s="3">
        <v>2600</v>
      </c>
      <c r="E36" s="3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s="7">
        <f t="shared" si="0"/>
        <v>41841.321770833332</v>
      </c>
      <c r="L36" s="7">
        <f t="shared" si="1"/>
        <v>41856.321770833332</v>
      </c>
      <c r="M36" t="b">
        <v>0</v>
      </c>
      <c r="N36">
        <v>68</v>
      </c>
      <c r="O36" s="22">
        <f>E36/D36*100</f>
        <v>130.46153846153845</v>
      </c>
      <c r="P36" s="4">
        <f>E36/N36</f>
        <v>49.882352941176471</v>
      </c>
      <c r="Q36" t="b">
        <v>1</v>
      </c>
      <c r="R36" t="s">
        <v>8265</v>
      </c>
      <c r="S36" t="str">
        <f t="shared" si="2"/>
        <v>film &amp; video</v>
      </c>
      <c r="T36" t="str">
        <f t="shared" si="3"/>
        <v>television</v>
      </c>
    </row>
    <row r="37" spans="1:20" ht="42.75" x14ac:dyDescent="0.45">
      <c r="A37">
        <v>35</v>
      </c>
      <c r="B37" s="1" t="s">
        <v>37</v>
      </c>
      <c r="C37" s="1" t="s">
        <v>4146</v>
      </c>
      <c r="D37" s="3">
        <v>1000</v>
      </c>
      <c r="E37" s="3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s="7">
        <f t="shared" si="0"/>
        <v>42098.291828703703</v>
      </c>
      <c r="L37" s="7">
        <f t="shared" si="1"/>
        <v>42122</v>
      </c>
      <c r="M37" t="b">
        <v>0</v>
      </c>
      <c r="N37">
        <v>28</v>
      </c>
      <c r="O37" s="22">
        <f>E37/D37*100</f>
        <v>166.5</v>
      </c>
      <c r="P37" s="4">
        <f>E37/N37</f>
        <v>59.464285714285715</v>
      </c>
      <c r="Q37" t="b">
        <v>1</v>
      </c>
      <c r="R37" t="s">
        <v>8265</v>
      </c>
      <c r="S37" t="str">
        <f t="shared" si="2"/>
        <v>film &amp; video</v>
      </c>
      <c r="T37" t="str">
        <f t="shared" si="3"/>
        <v>television</v>
      </c>
    </row>
    <row r="38" spans="1:20" ht="28.5" x14ac:dyDescent="0.45">
      <c r="A38">
        <v>36</v>
      </c>
      <c r="B38" s="1" t="s">
        <v>38</v>
      </c>
      <c r="C38" s="1" t="s">
        <v>4147</v>
      </c>
      <c r="D38" s="3">
        <v>6000</v>
      </c>
      <c r="E38" s="3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s="7">
        <f t="shared" si="0"/>
        <v>42068.307002314818</v>
      </c>
      <c r="L38" s="7">
        <f t="shared" si="1"/>
        <v>42098.265335648146</v>
      </c>
      <c r="M38" t="b">
        <v>0</v>
      </c>
      <c r="N38">
        <v>44</v>
      </c>
      <c r="O38" s="22">
        <f>E38/D38*100</f>
        <v>142.15</v>
      </c>
      <c r="P38" s="4">
        <f>E38/N38</f>
        <v>193.84090909090909</v>
      </c>
      <c r="Q38" t="b">
        <v>1</v>
      </c>
      <c r="R38" t="s">
        <v>8265</v>
      </c>
      <c r="S38" t="str">
        <f t="shared" si="2"/>
        <v>film &amp; video</v>
      </c>
      <c r="T38" t="str">
        <f t="shared" si="3"/>
        <v>television</v>
      </c>
    </row>
    <row r="39" spans="1:20" ht="42.75" x14ac:dyDescent="0.45">
      <c r="A39">
        <v>37</v>
      </c>
      <c r="B39" s="1" t="s">
        <v>39</v>
      </c>
      <c r="C39" s="1" t="s">
        <v>4148</v>
      </c>
      <c r="D39" s="3">
        <v>22000</v>
      </c>
      <c r="E39" s="3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s="7">
        <f t="shared" si="0"/>
        <v>42032.693043981482</v>
      </c>
      <c r="L39" s="7">
        <f t="shared" si="1"/>
        <v>42062.693043981482</v>
      </c>
      <c r="M39" t="b">
        <v>0</v>
      </c>
      <c r="N39">
        <v>253</v>
      </c>
      <c r="O39" s="22">
        <f>E39/D39*100</f>
        <v>183.44090909090909</v>
      </c>
      <c r="P39" s="4">
        <f>E39/N39</f>
        <v>159.51383399209487</v>
      </c>
      <c r="Q39" t="b">
        <v>1</v>
      </c>
      <c r="R39" t="s">
        <v>8265</v>
      </c>
      <c r="S39" t="str">
        <f t="shared" si="2"/>
        <v>film &amp; video</v>
      </c>
      <c r="T39" t="str">
        <f t="shared" si="3"/>
        <v>television</v>
      </c>
    </row>
    <row r="40" spans="1:20" ht="42.75" x14ac:dyDescent="0.45">
      <c r="A40">
        <v>38</v>
      </c>
      <c r="B40" s="1" t="s">
        <v>40</v>
      </c>
      <c r="C40" s="1" t="s">
        <v>4149</v>
      </c>
      <c r="D40" s="3">
        <v>2500</v>
      </c>
      <c r="E40" s="3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s="7">
        <f t="shared" si="0"/>
        <v>41375.057222222218</v>
      </c>
      <c r="L40" s="7">
        <f t="shared" si="1"/>
        <v>41405.057222222218</v>
      </c>
      <c r="M40" t="b">
        <v>0</v>
      </c>
      <c r="N40">
        <v>66</v>
      </c>
      <c r="O40" s="22">
        <f>E40/D40*100</f>
        <v>110.04</v>
      </c>
      <c r="P40" s="4">
        <f>E40/N40</f>
        <v>41.68181818181818</v>
      </c>
      <c r="Q40" t="b">
        <v>1</v>
      </c>
      <c r="R40" t="s">
        <v>8265</v>
      </c>
      <c r="S40" t="str">
        <f t="shared" si="2"/>
        <v>film &amp; video</v>
      </c>
      <c r="T40" t="str">
        <f t="shared" si="3"/>
        <v>television</v>
      </c>
    </row>
    <row r="41" spans="1:20" ht="42.75" x14ac:dyDescent="0.45">
      <c r="A41">
        <v>39</v>
      </c>
      <c r="B41" s="1" t="s">
        <v>41</v>
      </c>
      <c r="C41" s="1" t="s">
        <v>4150</v>
      </c>
      <c r="D41" s="3">
        <v>25000</v>
      </c>
      <c r="E41" s="3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s="7">
        <f t="shared" si="0"/>
        <v>41754.047083333331</v>
      </c>
      <c r="L41" s="7">
        <f t="shared" si="1"/>
        <v>41784.957638888889</v>
      </c>
      <c r="M41" t="b">
        <v>0</v>
      </c>
      <c r="N41">
        <v>217</v>
      </c>
      <c r="O41" s="22">
        <f>E41/D41*100</f>
        <v>130.98000000000002</v>
      </c>
      <c r="P41" s="4">
        <f>E41/N41</f>
        <v>150.89861751152074</v>
      </c>
      <c r="Q41" t="b">
        <v>1</v>
      </c>
      <c r="R41" t="s">
        <v>8265</v>
      </c>
      <c r="S41" t="str">
        <f t="shared" si="2"/>
        <v>film &amp; video</v>
      </c>
      <c r="T41" t="str">
        <f t="shared" si="3"/>
        <v>television</v>
      </c>
    </row>
    <row r="42" spans="1:20" ht="42.75" x14ac:dyDescent="0.45">
      <c r="A42">
        <v>40</v>
      </c>
      <c r="B42" s="1" t="s">
        <v>42</v>
      </c>
      <c r="C42" s="1" t="s">
        <v>4151</v>
      </c>
      <c r="D42" s="3">
        <v>2000</v>
      </c>
      <c r="E42" s="3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s="7">
        <f t="shared" si="0"/>
        <v>41789.21398148148</v>
      </c>
      <c r="L42" s="7">
        <f t="shared" si="1"/>
        <v>41809.166666666664</v>
      </c>
      <c r="M42" t="b">
        <v>0</v>
      </c>
      <c r="N42">
        <v>16</v>
      </c>
      <c r="O42" s="22">
        <f>E42/D42*100</f>
        <v>101.35000000000001</v>
      </c>
      <c r="P42" s="4">
        <f>E42/N42</f>
        <v>126.6875</v>
      </c>
      <c r="Q42" t="b">
        <v>1</v>
      </c>
      <c r="R42" t="s">
        <v>8265</v>
      </c>
      <c r="S42" t="str">
        <f t="shared" si="2"/>
        <v>film &amp; video</v>
      </c>
      <c r="T42" t="str">
        <f t="shared" si="3"/>
        <v>television</v>
      </c>
    </row>
    <row r="43" spans="1:20" ht="42.75" x14ac:dyDescent="0.45">
      <c r="A43">
        <v>41</v>
      </c>
      <c r="B43" s="1" t="s">
        <v>43</v>
      </c>
      <c r="C43" s="1" t="s">
        <v>4152</v>
      </c>
      <c r="D43" s="3">
        <v>2000</v>
      </c>
      <c r="E43" s="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s="7">
        <f t="shared" si="0"/>
        <v>41887.568912037037</v>
      </c>
      <c r="L43" s="7">
        <f t="shared" si="1"/>
        <v>41917.568912037037</v>
      </c>
      <c r="M43" t="b">
        <v>0</v>
      </c>
      <c r="N43">
        <v>19</v>
      </c>
      <c r="O43" s="22">
        <f>E43/D43*100</f>
        <v>100</v>
      </c>
      <c r="P43" s="4">
        <f>E43/N43</f>
        <v>105.26315789473684</v>
      </c>
      <c r="Q43" t="b">
        <v>1</v>
      </c>
      <c r="R43" t="s">
        <v>8265</v>
      </c>
      <c r="S43" t="str">
        <f t="shared" si="2"/>
        <v>film &amp; video</v>
      </c>
      <c r="T43" t="str">
        <f t="shared" si="3"/>
        <v>television</v>
      </c>
    </row>
    <row r="44" spans="1:20" ht="42.75" x14ac:dyDescent="0.45">
      <c r="A44">
        <v>42</v>
      </c>
      <c r="B44" s="1" t="s">
        <v>44</v>
      </c>
      <c r="C44" s="1" t="s">
        <v>4153</v>
      </c>
      <c r="D44" s="3">
        <v>14000</v>
      </c>
      <c r="E44" s="3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s="7">
        <f t="shared" si="0"/>
        <v>41971.639189814814</v>
      </c>
      <c r="L44" s="7">
        <f t="shared" si="1"/>
        <v>42001.639189814814</v>
      </c>
      <c r="M44" t="b">
        <v>0</v>
      </c>
      <c r="N44">
        <v>169</v>
      </c>
      <c r="O44" s="22">
        <f>E44/D44*100</f>
        <v>141.85714285714286</v>
      </c>
      <c r="P44" s="4">
        <f>E44/N44</f>
        <v>117.51479289940828</v>
      </c>
      <c r="Q44" t="b">
        <v>1</v>
      </c>
      <c r="R44" t="s">
        <v>8265</v>
      </c>
      <c r="S44" t="str">
        <f t="shared" si="2"/>
        <v>film &amp; video</v>
      </c>
      <c r="T44" t="str">
        <f t="shared" si="3"/>
        <v>television</v>
      </c>
    </row>
    <row r="45" spans="1:20" ht="42.75" x14ac:dyDescent="0.45">
      <c r="A45">
        <v>43</v>
      </c>
      <c r="B45" s="1" t="s">
        <v>45</v>
      </c>
      <c r="C45" s="1" t="s">
        <v>4154</v>
      </c>
      <c r="D45" s="3">
        <v>10000</v>
      </c>
      <c r="E45" s="3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s="7">
        <f t="shared" si="0"/>
        <v>41802.790347222224</v>
      </c>
      <c r="L45" s="7">
        <f t="shared" si="1"/>
        <v>41833</v>
      </c>
      <c r="M45" t="b">
        <v>0</v>
      </c>
      <c r="N45">
        <v>263</v>
      </c>
      <c r="O45" s="22">
        <f>E45/D45*100</f>
        <v>308.65999999999997</v>
      </c>
      <c r="P45" s="4">
        <f>E45/N45</f>
        <v>117.36121673003802</v>
      </c>
      <c r="Q45" t="b">
        <v>1</v>
      </c>
      <c r="R45" t="s">
        <v>8265</v>
      </c>
      <c r="S45" t="str">
        <f t="shared" si="2"/>
        <v>film &amp; video</v>
      </c>
      <c r="T45" t="str">
        <f t="shared" si="3"/>
        <v>television</v>
      </c>
    </row>
    <row r="46" spans="1:20" ht="42.75" x14ac:dyDescent="0.45">
      <c r="A46">
        <v>44</v>
      </c>
      <c r="B46" s="1" t="s">
        <v>46</v>
      </c>
      <c r="C46" s="1" t="s">
        <v>4155</v>
      </c>
      <c r="D46" s="3">
        <v>2000</v>
      </c>
      <c r="E46" s="3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s="7">
        <f t="shared" si="0"/>
        <v>41874.098807870374</v>
      </c>
      <c r="L46" s="7">
        <f t="shared" si="1"/>
        <v>41919.098807870374</v>
      </c>
      <c r="M46" t="b">
        <v>0</v>
      </c>
      <c r="N46">
        <v>15</v>
      </c>
      <c r="O46" s="22">
        <f>E46/D46*100</f>
        <v>100</v>
      </c>
      <c r="P46" s="4">
        <f>E46/N46</f>
        <v>133.33333333333334</v>
      </c>
      <c r="Q46" t="b">
        <v>1</v>
      </c>
      <c r="R46" t="s">
        <v>8265</v>
      </c>
      <c r="S46" t="str">
        <f t="shared" si="2"/>
        <v>film &amp; video</v>
      </c>
      <c r="T46" t="str">
        <f t="shared" si="3"/>
        <v>television</v>
      </c>
    </row>
    <row r="47" spans="1:20" ht="42.75" x14ac:dyDescent="0.45">
      <c r="A47">
        <v>45</v>
      </c>
      <c r="B47" s="1" t="s">
        <v>47</v>
      </c>
      <c r="C47" s="1" t="s">
        <v>4156</v>
      </c>
      <c r="D47" s="3">
        <v>5000</v>
      </c>
      <c r="E47" s="3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s="7">
        <f t="shared" si="0"/>
        <v>42457.623923611114</v>
      </c>
      <c r="L47" s="7">
        <f t="shared" si="1"/>
        <v>42487.623923611114</v>
      </c>
      <c r="M47" t="b">
        <v>0</v>
      </c>
      <c r="N47">
        <v>61</v>
      </c>
      <c r="O47" s="22">
        <f>E47/D47*100</f>
        <v>120</v>
      </c>
      <c r="P47" s="4">
        <f>E47/N47</f>
        <v>98.360655737704917</v>
      </c>
      <c r="Q47" t="b">
        <v>1</v>
      </c>
      <c r="R47" t="s">
        <v>8265</v>
      </c>
      <c r="S47" t="str">
        <f t="shared" si="2"/>
        <v>film &amp; video</v>
      </c>
      <c r="T47" t="str">
        <f t="shared" si="3"/>
        <v>television</v>
      </c>
    </row>
    <row r="48" spans="1:20" ht="42.75" x14ac:dyDescent="0.45">
      <c r="A48">
        <v>46</v>
      </c>
      <c r="B48" s="1" t="s">
        <v>48</v>
      </c>
      <c r="C48" s="1" t="s">
        <v>4157</v>
      </c>
      <c r="D48" s="3">
        <v>8400</v>
      </c>
      <c r="E48" s="3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s="7">
        <f t="shared" si="0"/>
        <v>42323.964976851858</v>
      </c>
      <c r="L48" s="7">
        <f t="shared" si="1"/>
        <v>42353.964976851858</v>
      </c>
      <c r="M48" t="b">
        <v>0</v>
      </c>
      <c r="N48">
        <v>45</v>
      </c>
      <c r="O48" s="22">
        <f>E48/D48*100</f>
        <v>104.16666666666667</v>
      </c>
      <c r="P48" s="4">
        <f>E48/N48</f>
        <v>194.44444444444446</v>
      </c>
      <c r="Q48" t="b">
        <v>1</v>
      </c>
      <c r="R48" t="s">
        <v>8265</v>
      </c>
      <c r="S48" t="str">
        <f t="shared" si="2"/>
        <v>film &amp; video</v>
      </c>
      <c r="T48" t="str">
        <f t="shared" si="3"/>
        <v>television</v>
      </c>
    </row>
    <row r="49" spans="1:20" ht="42.75" x14ac:dyDescent="0.45">
      <c r="A49">
        <v>47</v>
      </c>
      <c r="B49" s="1" t="s">
        <v>49</v>
      </c>
      <c r="C49" s="1" t="s">
        <v>4158</v>
      </c>
      <c r="D49" s="3">
        <v>5000</v>
      </c>
      <c r="E49" s="3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s="7">
        <f t="shared" si="0"/>
        <v>41932.819525462961</v>
      </c>
      <c r="L49" s="7">
        <f t="shared" si="1"/>
        <v>41992.861192129625</v>
      </c>
      <c r="M49" t="b">
        <v>0</v>
      </c>
      <c r="N49">
        <v>70</v>
      </c>
      <c r="O49" s="22">
        <f>E49/D49*100</f>
        <v>107.61100000000002</v>
      </c>
      <c r="P49" s="4">
        <f>E49/N49</f>
        <v>76.865000000000009</v>
      </c>
      <c r="Q49" t="b">
        <v>1</v>
      </c>
      <c r="R49" t="s">
        <v>8265</v>
      </c>
      <c r="S49" t="str">
        <f t="shared" si="2"/>
        <v>film &amp; video</v>
      </c>
      <c r="T49" t="str">
        <f t="shared" si="3"/>
        <v>television</v>
      </c>
    </row>
    <row r="50" spans="1:20" ht="42.75" x14ac:dyDescent="0.45">
      <c r="A50">
        <v>48</v>
      </c>
      <c r="B50" s="1" t="s">
        <v>50</v>
      </c>
      <c r="C50" s="1" t="s">
        <v>4159</v>
      </c>
      <c r="D50" s="3">
        <v>2000</v>
      </c>
      <c r="E50" s="3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s="7">
        <f t="shared" si="0"/>
        <v>42033.516898148147</v>
      </c>
      <c r="L50" s="7">
        <f t="shared" si="1"/>
        <v>42064.5</v>
      </c>
      <c r="M50" t="b">
        <v>0</v>
      </c>
      <c r="N50">
        <v>38</v>
      </c>
      <c r="O50" s="22">
        <f>E50/D50*100</f>
        <v>107.94999999999999</v>
      </c>
      <c r="P50" s="4">
        <f>E50/N50</f>
        <v>56.815789473684212</v>
      </c>
      <c r="Q50" t="b">
        <v>1</v>
      </c>
      <c r="R50" t="s">
        <v>8265</v>
      </c>
      <c r="S50" t="str">
        <f t="shared" si="2"/>
        <v>film &amp; video</v>
      </c>
      <c r="T50" t="str">
        <f t="shared" si="3"/>
        <v>television</v>
      </c>
    </row>
    <row r="51" spans="1:20" x14ac:dyDescent="0.45">
      <c r="A51">
        <v>49</v>
      </c>
      <c r="B51" s="1" t="s">
        <v>51</v>
      </c>
      <c r="C51" s="1" t="s">
        <v>4160</v>
      </c>
      <c r="D51" s="3">
        <v>12000</v>
      </c>
      <c r="E51" s="3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s="7">
        <f t="shared" si="0"/>
        <v>42271.176446759258</v>
      </c>
      <c r="L51" s="7">
        <f t="shared" si="1"/>
        <v>42301.176446759258</v>
      </c>
      <c r="M51" t="b">
        <v>0</v>
      </c>
      <c r="N51">
        <v>87</v>
      </c>
      <c r="O51" s="22">
        <f>E51/D51*100</f>
        <v>100</v>
      </c>
      <c r="P51" s="4">
        <f>E51/N51</f>
        <v>137.93103448275863</v>
      </c>
      <c r="Q51" t="b">
        <v>1</v>
      </c>
      <c r="R51" t="s">
        <v>8265</v>
      </c>
      <c r="S51" t="str">
        <f t="shared" si="2"/>
        <v>film &amp; video</v>
      </c>
      <c r="T51" t="str">
        <f t="shared" si="3"/>
        <v>television</v>
      </c>
    </row>
    <row r="52" spans="1:20" ht="42.75" x14ac:dyDescent="0.45">
      <c r="A52">
        <v>50</v>
      </c>
      <c r="B52" s="1" t="s">
        <v>52</v>
      </c>
      <c r="C52" s="1" t="s">
        <v>4161</v>
      </c>
      <c r="D52" s="3">
        <v>600</v>
      </c>
      <c r="E52" s="3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s="7">
        <f t="shared" si="0"/>
        <v>41995.752986111111</v>
      </c>
      <c r="L52" s="7">
        <f t="shared" si="1"/>
        <v>42034.708333333328</v>
      </c>
      <c r="M52" t="b">
        <v>0</v>
      </c>
      <c r="N52">
        <v>22</v>
      </c>
      <c r="O52" s="22">
        <f>E52/D52*100</f>
        <v>100</v>
      </c>
      <c r="P52" s="4">
        <f>E52/N52</f>
        <v>27.272727272727273</v>
      </c>
      <c r="Q52" t="b">
        <v>1</v>
      </c>
      <c r="R52" t="s">
        <v>8265</v>
      </c>
      <c r="S52" t="str">
        <f t="shared" si="2"/>
        <v>film &amp; video</v>
      </c>
      <c r="T52" t="str">
        <f t="shared" si="3"/>
        <v>television</v>
      </c>
    </row>
    <row r="53" spans="1:20" ht="42.75" x14ac:dyDescent="0.45">
      <c r="A53">
        <v>51</v>
      </c>
      <c r="B53" s="1" t="s">
        <v>53</v>
      </c>
      <c r="C53" s="1" t="s">
        <v>4162</v>
      </c>
      <c r="D53" s="3">
        <v>11000</v>
      </c>
      <c r="E53" s="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s="7">
        <f t="shared" si="0"/>
        <v>42196.928668981483</v>
      </c>
      <c r="L53" s="7">
        <f t="shared" si="1"/>
        <v>42226.928668981483</v>
      </c>
      <c r="M53" t="b">
        <v>0</v>
      </c>
      <c r="N53">
        <v>119</v>
      </c>
      <c r="O53" s="22">
        <f>E53/D53*100</f>
        <v>128.0181818181818</v>
      </c>
      <c r="P53" s="4">
        <f>E53/N53</f>
        <v>118.33613445378151</v>
      </c>
      <c r="Q53" t="b">
        <v>1</v>
      </c>
      <c r="R53" t="s">
        <v>8265</v>
      </c>
      <c r="S53" t="str">
        <f t="shared" si="2"/>
        <v>film &amp; video</v>
      </c>
      <c r="T53" t="str">
        <f t="shared" si="3"/>
        <v>television</v>
      </c>
    </row>
    <row r="54" spans="1:20" ht="42.75" x14ac:dyDescent="0.45">
      <c r="A54">
        <v>52</v>
      </c>
      <c r="B54" s="1" t="s">
        <v>54</v>
      </c>
      <c r="C54" s="1" t="s">
        <v>4163</v>
      </c>
      <c r="D54" s="3">
        <v>10000</v>
      </c>
      <c r="E54" s="3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s="7">
        <f t="shared" si="0"/>
        <v>41807.701921296299</v>
      </c>
      <c r="L54" s="7">
        <f t="shared" si="1"/>
        <v>41837.701921296299</v>
      </c>
      <c r="M54" t="b">
        <v>0</v>
      </c>
      <c r="N54">
        <v>52</v>
      </c>
      <c r="O54" s="22">
        <f>E54/D54*100</f>
        <v>116.21</v>
      </c>
      <c r="P54" s="4">
        <f>E54/N54</f>
        <v>223.48076923076923</v>
      </c>
      <c r="Q54" t="b">
        <v>1</v>
      </c>
      <c r="R54" t="s">
        <v>8265</v>
      </c>
      <c r="S54" t="str">
        <f t="shared" si="2"/>
        <v>film &amp; video</v>
      </c>
      <c r="T54" t="str">
        <f t="shared" si="3"/>
        <v>television</v>
      </c>
    </row>
    <row r="55" spans="1:20" ht="28.5" x14ac:dyDescent="0.45">
      <c r="A55">
        <v>53</v>
      </c>
      <c r="B55" s="1" t="s">
        <v>55</v>
      </c>
      <c r="C55" s="1" t="s">
        <v>4164</v>
      </c>
      <c r="D55" s="3">
        <v>3000</v>
      </c>
      <c r="E55" s="3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s="7">
        <f t="shared" si="0"/>
        <v>41719.549131944441</v>
      </c>
      <c r="L55" s="7">
        <f t="shared" si="1"/>
        <v>41733.916666666664</v>
      </c>
      <c r="M55" t="b">
        <v>0</v>
      </c>
      <c r="N55">
        <v>117</v>
      </c>
      <c r="O55" s="22">
        <f>E55/D55*100</f>
        <v>109.63333333333334</v>
      </c>
      <c r="P55" s="4">
        <f>E55/N55</f>
        <v>28.111111111111111</v>
      </c>
      <c r="Q55" t="b">
        <v>1</v>
      </c>
      <c r="R55" t="s">
        <v>8265</v>
      </c>
      <c r="S55" t="str">
        <f t="shared" si="2"/>
        <v>film &amp; video</v>
      </c>
      <c r="T55" t="str">
        <f t="shared" si="3"/>
        <v>television</v>
      </c>
    </row>
    <row r="56" spans="1:20" ht="42.75" x14ac:dyDescent="0.45">
      <c r="A56">
        <v>54</v>
      </c>
      <c r="B56" s="1" t="s">
        <v>56</v>
      </c>
      <c r="C56" s="1" t="s">
        <v>4165</v>
      </c>
      <c r="D56" s="3">
        <v>10000</v>
      </c>
      <c r="E56" s="3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s="7">
        <f t="shared" si="0"/>
        <v>42333.713206018518</v>
      </c>
      <c r="L56" s="7">
        <f t="shared" si="1"/>
        <v>42363.713206018518</v>
      </c>
      <c r="M56" t="b">
        <v>0</v>
      </c>
      <c r="N56">
        <v>52</v>
      </c>
      <c r="O56" s="22">
        <f>E56/D56*100</f>
        <v>101</v>
      </c>
      <c r="P56" s="4">
        <f>E56/N56</f>
        <v>194.23076923076923</v>
      </c>
      <c r="Q56" t="b">
        <v>1</v>
      </c>
      <c r="R56" t="s">
        <v>8265</v>
      </c>
      <c r="S56" t="str">
        <f t="shared" si="2"/>
        <v>film &amp; video</v>
      </c>
      <c r="T56" t="str">
        <f t="shared" si="3"/>
        <v>television</v>
      </c>
    </row>
    <row r="57" spans="1:20" ht="42.75" x14ac:dyDescent="0.45">
      <c r="A57">
        <v>55</v>
      </c>
      <c r="B57" s="1" t="s">
        <v>57</v>
      </c>
      <c r="C57" s="1" t="s">
        <v>4166</v>
      </c>
      <c r="D57" s="3">
        <v>8600</v>
      </c>
      <c r="E57" s="3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s="7">
        <f t="shared" si="0"/>
        <v>42496.968935185185</v>
      </c>
      <c r="L57" s="7">
        <f t="shared" si="1"/>
        <v>42517.968935185185</v>
      </c>
      <c r="M57" t="b">
        <v>0</v>
      </c>
      <c r="N57">
        <v>86</v>
      </c>
      <c r="O57" s="22">
        <f>E57/D57*100</f>
        <v>128.95348837209301</v>
      </c>
      <c r="P57" s="4">
        <f>E57/N57</f>
        <v>128.95348837209303</v>
      </c>
      <c r="Q57" t="b">
        <v>1</v>
      </c>
      <c r="R57" t="s">
        <v>8265</v>
      </c>
      <c r="S57" t="str">
        <f t="shared" si="2"/>
        <v>film &amp; video</v>
      </c>
      <c r="T57" t="str">
        <f t="shared" si="3"/>
        <v>television</v>
      </c>
    </row>
    <row r="58" spans="1:20" ht="28.5" x14ac:dyDescent="0.45">
      <c r="A58">
        <v>56</v>
      </c>
      <c r="B58" s="1" t="s">
        <v>58</v>
      </c>
      <c r="C58" s="1" t="s">
        <v>4167</v>
      </c>
      <c r="D58" s="3">
        <v>8000</v>
      </c>
      <c r="E58" s="3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s="7">
        <f t="shared" si="0"/>
        <v>42149.548888888887</v>
      </c>
      <c r="L58" s="7">
        <f t="shared" si="1"/>
        <v>42163.666666666672</v>
      </c>
      <c r="M58" t="b">
        <v>0</v>
      </c>
      <c r="N58">
        <v>174</v>
      </c>
      <c r="O58" s="22">
        <f>E58/D58*100</f>
        <v>107.26249999999999</v>
      </c>
      <c r="P58" s="4">
        <f>E58/N58</f>
        <v>49.316091954022987</v>
      </c>
      <c r="Q58" t="b">
        <v>1</v>
      </c>
      <c r="R58" t="s">
        <v>8265</v>
      </c>
      <c r="S58" t="str">
        <f t="shared" si="2"/>
        <v>film &amp; video</v>
      </c>
      <c r="T58" t="str">
        <f t="shared" si="3"/>
        <v>television</v>
      </c>
    </row>
    <row r="59" spans="1:20" ht="42.75" x14ac:dyDescent="0.45">
      <c r="A59">
        <v>57</v>
      </c>
      <c r="B59" s="1" t="s">
        <v>59</v>
      </c>
      <c r="C59" s="1" t="s">
        <v>4168</v>
      </c>
      <c r="D59" s="3">
        <v>15000</v>
      </c>
      <c r="E59" s="3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s="7">
        <f t="shared" si="0"/>
        <v>42089.83289351852</v>
      </c>
      <c r="L59" s="7">
        <f t="shared" si="1"/>
        <v>42119.83289351852</v>
      </c>
      <c r="M59" t="b">
        <v>0</v>
      </c>
      <c r="N59">
        <v>69</v>
      </c>
      <c r="O59" s="22">
        <f>E59/D59*100</f>
        <v>101.89999999999999</v>
      </c>
      <c r="P59" s="4">
        <f>E59/N59</f>
        <v>221.52173913043478</v>
      </c>
      <c r="Q59" t="b">
        <v>1</v>
      </c>
      <c r="R59" t="s">
        <v>8265</v>
      </c>
      <c r="S59" t="str">
        <f t="shared" si="2"/>
        <v>film &amp; video</v>
      </c>
      <c r="T59" t="str">
        <f t="shared" si="3"/>
        <v>television</v>
      </c>
    </row>
    <row r="60" spans="1:20" ht="42.75" x14ac:dyDescent="0.45">
      <c r="A60">
        <v>58</v>
      </c>
      <c r="B60" s="1" t="s">
        <v>60</v>
      </c>
      <c r="C60" s="1" t="s">
        <v>4169</v>
      </c>
      <c r="D60" s="3">
        <v>10000</v>
      </c>
      <c r="E60" s="3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s="7">
        <f t="shared" si="0"/>
        <v>41932.745046296295</v>
      </c>
      <c r="L60" s="7">
        <f t="shared" si="1"/>
        <v>41962.786712962959</v>
      </c>
      <c r="M60" t="b">
        <v>0</v>
      </c>
      <c r="N60">
        <v>75</v>
      </c>
      <c r="O60" s="22">
        <f>E60/D60*100</f>
        <v>102.91</v>
      </c>
      <c r="P60" s="4">
        <f>E60/N60</f>
        <v>137.21333333333334</v>
      </c>
      <c r="Q60" t="b">
        <v>1</v>
      </c>
      <c r="R60" t="s">
        <v>8265</v>
      </c>
      <c r="S60" t="str">
        <f t="shared" si="2"/>
        <v>film &amp; video</v>
      </c>
      <c r="T60" t="str">
        <f t="shared" si="3"/>
        <v>television</v>
      </c>
    </row>
    <row r="61" spans="1:20" ht="42.75" x14ac:dyDescent="0.45">
      <c r="A61">
        <v>59</v>
      </c>
      <c r="B61" s="1" t="s">
        <v>61</v>
      </c>
      <c r="C61" s="1" t="s">
        <v>4170</v>
      </c>
      <c r="D61" s="3">
        <v>20000</v>
      </c>
      <c r="E61" s="3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s="7">
        <f t="shared" si="0"/>
        <v>42230.23583333334</v>
      </c>
      <c r="L61" s="7">
        <f t="shared" si="1"/>
        <v>42261.875</v>
      </c>
      <c r="M61" t="b">
        <v>0</v>
      </c>
      <c r="N61">
        <v>33</v>
      </c>
      <c r="O61" s="22">
        <f>E61/D61*100</f>
        <v>100.12570000000001</v>
      </c>
      <c r="P61" s="4">
        <f>E61/N61</f>
        <v>606.82242424242418</v>
      </c>
      <c r="Q61" t="b">
        <v>1</v>
      </c>
      <c r="R61" t="s">
        <v>8265</v>
      </c>
      <c r="S61" t="str">
        <f t="shared" si="2"/>
        <v>film &amp; video</v>
      </c>
      <c r="T61" t="str">
        <f t="shared" si="3"/>
        <v>television</v>
      </c>
    </row>
    <row r="62" spans="1:20" ht="42.75" x14ac:dyDescent="0.45">
      <c r="A62">
        <v>60</v>
      </c>
      <c r="B62" s="1" t="s">
        <v>62</v>
      </c>
      <c r="C62" s="1" t="s">
        <v>4171</v>
      </c>
      <c r="D62" s="3">
        <v>4500</v>
      </c>
      <c r="E62" s="3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s="7">
        <f t="shared" si="0"/>
        <v>41701.901817129627</v>
      </c>
      <c r="L62" s="7">
        <f t="shared" si="1"/>
        <v>41721</v>
      </c>
      <c r="M62" t="b">
        <v>0</v>
      </c>
      <c r="N62">
        <v>108</v>
      </c>
      <c r="O62" s="22">
        <f>E62/D62*100</f>
        <v>103.29622222222221</v>
      </c>
      <c r="P62" s="4">
        <f>E62/N62</f>
        <v>43.040092592592593</v>
      </c>
      <c r="Q62" t="b">
        <v>1</v>
      </c>
      <c r="R62" t="s">
        <v>8266</v>
      </c>
      <c r="S62" t="str">
        <f t="shared" si="2"/>
        <v>film &amp; video</v>
      </c>
      <c r="T62" t="str">
        <f t="shared" si="3"/>
        <v>shorts</v>
      </c>
    </row>
    <row r="63" spans="1:20" ht="42.75" x14ac:dyDescent="0.45">
      <c r="A63">
        <v>61</v>
      </c>
      <c r="B63" s="1" t="s">
        <v>63</v>
      </c>
      <c r="C63" s="1" t="s">
        <v>4172</v>
      </c>
      <c r="D63" s="3">
        <v>5000</v>
      </c>
      <c r="E63" s="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s="7">
        <f t="shared" si="0"/>
        <v>41409.814317129632</v>
      </c>
      <c r="L63" s="7">
        <f t="shared" si="1"/>
        <v>41431.814317129632</v>
      </c>
      <c r="M63" t="b">
        <v>0</v>
      </c>
      <c r="N63">
        <v>23</v>
      </c>
      <c r="O63" s="22">
        <f>E63/D63*100</f>
        <v>148.30000000000001</v>
      </c>
      <c r="P63" s="4">
        <f>E63/N63</f>
        <v>322.39130434782606</v>
      </c>
      <c r="Q63" t="b">
        <v>1</v>
      </c>
      <c r="R63" t="s">
        <v>8266</v>
      </c>
      <c r="S63" t="str">
        <f t="shared" si="2"/>
        <v>film &amp; video</v>
      </c>
      <c r="T63" t="str">
        <f t="shared" si="3"/>
        <v>shorts</v>
      </c>
    </row>
    <row r="64" spans="1:20" ht="42.75" x14ac:dyDescent="0.45">
      <c r="A64">
        <v>62</v>
      </c>
      <c r="B64" s="1" t="s">
        <v>64</v>
      </c>
      <c r="C64" s="1" t="s">
        <v>4173</v>
      </c>
      <c r="D64" s="3">
        <v>3000</v>
      </c>
      <c r="E64" s="3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s="7">
        <f t="shared" si="0"/>
        <v>41311.799513888887</v>
      </c>
      <c r="L64" s="7">
        <f t="shared" si="1"/>
        <v>41336.799513888887</v>
      </c>
      <c r="M64" t="b">
        <v>0</v>
      </c>
      <c r="N64">
        <v>48</v>
      </c>
      <c r="O64" s="22">
        <f>E64/D64*100</f>
        <v>154.73333333333332</v>
      </c>
      <c r="P64" s="4">
        <f>E64/N64</f>
        <v>96.708333333333329</v>
      </c>
      <c r="Q64" t="b">
        <v>1</v>
      </c>
      <c r="R64" t="s">
        <v>8266</v>
      </c>
      <c r="S64" t="str">
        <f t="shared" si="2"/>
        <v>film &amp; video</v>
      </c>
      <c r="T64" t="str">
        <f t="shared" si="3"/>
        <v>shorts</v>
      </c>
    </row>
    <row r="65" spans="1:20" ht="42.75" x14ac:dyDescent="0.45">
      <c r="A65">
        <v>63</v>
      </c>
      <c r="B65" s="1" t="s">
        <v>65</v>
      </c>
      <c r="C65" s="1" t="s">
        <v>4174</v>
      </c>
      <c r="D65" s="3">
        <v>2000</v>
      </c>
      <c r="E65" s="3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s="7">
        <f t="shared" si="0"/>
        <v>41612.912187499998</v>
      </c>
      <c r="L65" s="7">
        <f t="shared" si="1"/>
        <v>41636.207638888889</v>
      </c>
      <c r="M65" t="b">
        <v>0</v>
      </c>
      <c r="N65">
        <v>64</v>
      </c>
      <c r="O65" s="22">
        <f>E65/D65*100</f>
        <v>113.51849999999999</v>
      </c>
      <c r="P65" s="4">
        <f>E65/N65</f>
        <v>35.474531249999998</v>
      </c>
      <c r="Q65" t="b">
        <v>1</v>
      </c>
      <c r="R65" t="s">
        <v>8266</v>
      </c>
      <c r="S65" t="str">
        <f t="shared" si="2"/>
        <v>film &amp; video</v>
      </c>
      <c r="T65" t="str">
        <f t="shared" si="3"/>
        <v>shorts</v>
      </c>
    </row>
    <row r="66" spans="1:20" ht="42.75" x14ac:dyDescent="0.45">
      <c r="A66">
        <v>64</v>
      </c>
      <c r="B66" s="1" t="s">
        <v>66</v>
      </c>
      <c r="C66" s="1" t="s">
        <v>4175</v>
      </c>
      <c r="D66" s="3">
        <v>1200</v>
      </c>
      <c r="E66" s="3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s="7">
        <f t="shared" si="0"/>
        <v>41433.01829861111</v>
      </c>
      <c r="L66" s="7">
        <f t="shared" si="1"/>
        <v>41463.01829861111</v>
      </c>
      <c r="M66" t="b">
        <v>0</v>
      </c>
      <c r="N66">
        <v>24</v>
      </c>
      <c r="O66" s="22">
        <f>E66/D66*100</f>
        <v>173.33333333333334</v>
      </c>
      <c r="P66" s="4">
        <f>E66/N66</f>
        <v>86.666666666666671</v>
      </c>
      <c r="Q66" t="b">
        <v>1</v>
      </c>
      <c r="R66" t="s">
        <v>8266</v>
      </c>
      <c r="S66" t="str">
        <f t="shared" si="2"/>
        <v>film &amp; video</v>
      </c>
      <c r="T66" t="str">
        <f t="shared" si="3"/>
        <v>shorts</v>
      </c>
    </row>
    <row r="67" spans="1:20" ht="42.75" x14ac:dyDescent="0.45">
      <c r="A67">
        <v>65</v>
      </c>
      <c r="B67" s="1" t="s">
        <v>67</v>
      </c>
      <c r="C67" s="1" t="s">
        <v>4176</v>
      </c>
      <c r="D67" s="3">
        <v>7000</v>
      </c>
      <c r="E67" s="3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s="7">
        <f t="shared" ref="K67:K130" si="4">(((J67/60)/60)/24)+DATE(1970,1,1)</f>
        <v>41835.821226851855</v>
      </c>
      <c r="L67" s="7">
        <f t="shared" ref="L67:L130" si="5">(((I67/60)/60)/24)+DATE(1970,1,1)</f>
        <v>41862.249305555553</v>
      </c>
      <c r="M67" t="b">
        <v>0</v>
      </c>
      <c r="N67">
        <v>57</v>
      </c>
      <c r="O67" s="22">
        <f>E67/D67*100</f>
        <v>107.52857142857141</v>
      </c>
      <c r="P67" s="4">
        <f>E67/N67</f>
        <v>132.05263157894737</v>
      </c>
      <c r="Q67" t="b">
        <v>1</v>
      </c>
      <c r="R67" t="s">
        <v>8266</v>
      </c>
      <c r="S67" t="str">
        <f t="shared" ref="S67:S130" si="6">LEFT(R67,SEARCH("/",R67,1)-1)</f>
        <v>film &amp; video</v>
      </c>
      <c r="T67" t="str">
        <f t="shared" ref="T67:T130" si="7">RIGHT(R67,LEN(R67) - FIND("/",R67))</f>
        <v>shorts</v>
      </c>
    </row>
    <row r="68" spans="1:20" ht="28.5" x14ac:dyDescent="0.45">
      <c r="A68">
        <v>66</v>
      </c>
      <c r="B68" s="1" t="s">
        <v>68</v>
      </c>
      <c r="C68" s="1" t="s">
        <v>4177</v>
      </c>
      <c r="D68" s="3">
        <v>2000</v>
      </c>
      <c r="E68" s="3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s="7">
        <f t="shared" si="4"/>
        <v>42539.849768518514</v>
      </c>
      <c r="L68" s="7">
        <f t="shared" si="5"/>
        <v>42569.849768518514</v>
      </c>
      <c r="M68" t="b">
        <v>0</v>
      </c>
      <c r="N68">
        <v>26</v>
      </c>
      <c r="O68" s="22">
        <f>E68/D68*100</f>
        <v>118.6</v>
      </c>
      <c r="P68" s="4">
        <f>E68/N68</f>
        <v>91.230769230769226</v>
      </c>
      <c r="Q68" t="b">
        <v>1</v>
      </c>
      <c r="R68" t="s">
        <v>8266</v>
      </c>
      <c r="S68" t="str">
        <f t="shared" si="6"/>
        <v>film &amp; video</v>
      </c>
      <c r="T68" t="str">
        <f t="shared" si="7"/>
        <v>shorts</v>
      </c>
    </row>
    <row r="69" spans="1:20" ht="42.75" x14ac:dyDescent="0.45">
      <c r="A69">
        <v>67</v>
      </c>
      <c r="B69" s="1" t="s">
        <v>69</v>
      </c>
      <c r="C69" s="1" t="s">
        <v>4178</v>
      </c>
      <c r="D69" s="3">
        <v>2000</v>
      </c>
      <c r="E69" s="3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s="7">
        <f t="shared" si="4"/>
        <v>41075.583379629628</v>
      </c>
      <c r="L69" s="7">
        <f t="shared" si="5"/>
        <v>41105.583379629628</v>
      </c>
      <c r="M69" t="b">
        <v>0</v>
      </c>
      <c r="N69">
        <v>20</v>
      </c>
      <c r="O69" s="22">
        <f>E69/D69*100</f>
        <v>116.25000000000001</v>
      </c>
      <c r="P69" s="4">
        <f>E69/N69</f>
        <v>116.25</v>
      </c>
      <c r="Q69" t="b">
        <v>1</v>
      </c>
      <c r="R69" t="s">
        <v>8266</v>
      </c>
      <c r="S69" t="str">
        <f t="shared" si="6"/>
        <v>film &amp; video</v>
      </c>
      <c r="T69" t="str">
        <f t="shared" si="7"/>
        <v>shorts</v>
      </c>
    </row>
    <row r="70" spans="1:20" ht="57" x14ac:dyDescent="0.45">
      <c r="A70">
        <v>68</v>
      </c>
      <c r="B70" s="1" t="s">
        <v>70</v>
      </c>
      <c r="C70" s="1" t="s">
        <v>4179</v>
      </c>
      <c r="D70" s="3">
        <v>600</v>
      </c>
      <c r="E70" s="3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s="7">
        <f t="shared" si="4"/>
        <v>41663.569340277776</v>
      </c>
      <c r="L70" s="7">
        <f t="shared" si="5"/>
        <v>41693.569340277776</v>
      </c>
      <c r="M70" t="b">
        <v>0</v>
      </c>
      <c r="N70">
        <v>36</v>
      </c>
      <c r="O70" s="22">
        <f>E70/D70*100</f>
        <v>127.16666666666667</v>
      </c>
      <c r="P70" s="4">
        <f>E70/N70</f>
        <v>21.194444444444443</v>
      </c>
      <c r="Q70" t="b">
        <v>1</v>
      </c>
      <c r="R70" t="s">
        <v>8266</v>
      </c>
      <c r="S70" t="str">
        <f t="shared" si="6"/>
        <v>film &amp; video</v>
      </c>
      <c r="T70" t="str">
        <f t="shared" si="7"/>
        <v>shorts</v>
      </c>
    </row>
    <row r="71" spans="1:20" ht="42.75" x14ac:dyDescent="0.45">
      <c r="A71">
        <v>69</v>
      </c>
      <c r="B71" s="1" t="s">
        <v>71</v>
      </c>
      <c r="C71" s="1" t="s">
        <v>4180</v>
      </c>
      <c r="D71" s="3">
        <v>10000</v>
      </c>
      <c r="E71" s="3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s="7">
        <f t="shared" si="4"/>
        <v>40786.187789351854</v>
      </c>
      <c r="L71" s="7">
        <f t="shared" si="5"/>
        <v>40818.290972222225</v>
      </c>
      <c r="M71" t="b">
        <v>0</v>
      </c>
      <c r="N71">
        <v>178</v>
      </c>
      <c r="O71" s="22">
        <f>E71/D71*100</f>
        <v>110.9423</v>
      </c>
      <c r="P71" s="4">
        <f>E71/N71</f>
        <v>62.327134831460668</v>
      </c>
      <c r="Q71" t="b">
        <v>1</v>
      </c>
      <c r="R71" t="s">
        <v>8266</v>
      </c>
      <c r="S71" t="str">
        <f t="shared" si="6"/>
        <v>film &amp; video</v>
      </c>
      <c r="T71" t="str">
        <f t="shared" si="7"/>
        <v>shorts</v>
      </c>
    </row>
    <row r="72" spans="1:20" ht="42.75" x14ac:dyDescent="0.45">
      <c r="A72">
        <v>70</v>
      </c>
      <c r="B72" s="1" t="s">
        <v>72</v>
      </c>
      <c r="C72" s="1" t="s">
        <v>4181</v>
      </c>
      <c r="D72" s="3">
        <v>500</v>
      </c>
      <c r="E72" s="3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s="7">
        <f t="shared" si="4"/>
        <v>40730.896354166667</v>
      </c>
      <c r="L72" s="7">
        <f t="shared" si="5"/>
        <v>40790.896354166667</v>
      </c>
      <c r="M72" t="b">
        <v>0</v>
      </c>
      <c r="N72">
        <v>17</v>
      </c>
      <c r="O72" s="22">
        <f>E72/D72*100</f>
        <v>127.2</v>
      </c>
      <c r="P72" s="4">
        <f>E72/N72</f>
        <v>37.411764705882355</v>
      </c>
      <c r="Q72" t="b">
        <v>1</v>
      </c>
      <c r="R72" t="s">
        <v>8266</v>
      </c>
      <c r="S72" t="str">
        <f t="shared" si="6"/>
        <v>film &amp; video</v>
      </c>
      <c r="T72" t="str">
        <f t="shared" si="7"/>
        <v>shorts</v>
      </c>
    </row>
    <row r="73" spans="1:20" ht="42.75" x14ac:dyDescent="0.45">
      <c r="A73">
        <v>71</v>
      </c>
      <c r="B73" s="1" t="s">
        <v>73</v>
      </c>
      <c r="C73" s="1" t="s">
        <v>4182</v>
      </c>
      <c r="D73" s="3">
        <v>1800</v>
      </c>
      <c r="E73" s="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s="7">
        <f t="shared" si="4"/>
        <v>40997.271493055552</v>
      </c>
      <c r="L73" s="7">
        <f t="shared" si="5"/>
        <v>41057.271493055552</v>
      </c>
      <c r="M73" t="b">
        <v>0</v>
      </c>
      <c r="N73">
        <v>32</v>
      </c>
      <c r="O73" s="22">
        <f>E73/D73*100</f>
        <v>123.94444444444443</v>
      </c>
      <c r="P73" s="4">
        <f>E73/N73</f>
        <v>69.71875</v>
      </c>
      <c r="Q73" t="b">
        <v>1</v>
      </c>
      <c r="R73" t="s">
        <v>8266</v>
      </c>
      <c r="S73" t="str">
        <f t="shared" si="6"/>
        <v>film &amp; video</v>
      </c>
      <c r="T73" t="str">
        <f t="shared" si="7"/>
        <v>shorts</v>
      </c>
    </row>
    <row r="74" spans="1:20" ht="42.75" x14ac:dyDescent="0.45">
      <c r="A74">
        <v>72</v>
      </c>
      <c r="B74" s="1" t="s">
        <v>74</v>
      </c>
      <c r="C74" s="1" t="s">
        <v>4183</v>
      </c>
      <c r="D74" s="3">
        <v>2200</v>
      </c>
      <c r="E74" s="3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s="7">
        <f t="shared" si="4"/>
        <v>41208.010196759256</v>
      </c>
      <c r="L74" s="7">
        <f t="shared" si="5"/>
        <v>41228</v>
      </c>
      <c r="M74" t="b">
        <v>0</v>
      </c>
      <c r="N74">
        <v>41</v>
      </c>
      <c r="O74" s="22">
        <f>E74/D74*100</f>
        <v>108.40909090909091</v>
      </c>
      <c r="P74" s="4">
        <f>E74/N74</f>
        <v>58.170731707317074</v>
      </c>
      <c r="Q74" t="b">
        <v>1</v>
      </c>
      <c r="R74" t="s">
        <v>8266</v>
      </c>
      <c r="S74" t="str">
        <f t="shared" si="6"/>
        <v>film &amp; video</v>
      </c>
      <c r="T74" t="str">
        <f t="shared" si="7"/>
        <v>shorts</v>
      </c>
    </row>
    <row r="75" spans="1:20" ht="42.75" x14ac:dyDescent="0.45">
      <c r="A75">
        <v>73</v>
      </c>
      <c r="B75" s="1" t="s">
        <v>75</v>
      </c>
      <c r="C75" s="1" t="s">
        <v>4184</v>
      </c>
      <c r="D75" s="3">
        <v>900</v>
      </c>
      <c r="E75" s="3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s="7">
        <f t="shared" si="4"/>
        <v>40587.75675925926</v>
      </c>
      <c r="L75" s="7">
        <f t="shared" si="5"/>
        <v>40666.165972222225</v>
      </c>
      <c r="M75" t="b">
        <v>0</v>
      </c>
      <c r="N75">
        <v>18</v>
      </c>
      <c r="O75" s="22">
        <f>E75/D75*100</f>
        <v>100</v>
      </c>
      <c r="P75" s="4">
        <f>E75/N75</f>
        <v>50</v>
      </c>
      <c r="Q75" t="b">
        <v>1</v>
      </c>
      <c r="R75" t="s">
        <v>8266</v>
      </c>
      <c r="S75" t="str">
        <f t="shared" si="6"/>
        <v>film &amp; video</v>
      </c>
      <c r="T75" t="str">
        <f t="shared" si="7"/>
        <v>shorts</v>
      </c>
    </row>
    <row r="76" spans="1:20" ht="42.75" x14ac:dyDescent="0.45">
      <c r="A76">
        <v>74</v>
      </c>
      <c r="B76" s="1" t="s">
        <v>76</v>
      </c>
      <c r="C76" s="1" t="s">
        <v>4185</v>
      </c>
      <c r="D76" s="3">
        <v>500</v>
      </c>
      <c r="E76" s="3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s="7">
        <f t="shared" si="4"/>
        <v>42360.487210648149</v>
      </c>
      <c r="L76" s="7">
        <f t="shared" si="5"/>
        <v>42390.487210648149</v>
      </c>
      <c r="M76" t="b">
        <v>0</v>
      </c>
      <c r="N76">
        <v>29</v>
      </c>
      <c r="O76" s="22">
        <f>E76/D76*100</f>
        <v>112.93199999999999</v>
      </c>
      <c r="P76" s="4">
        <f>E76/N76</f>
        <v>19.471034482758618</v>
      </c>
      <c r="Q76" t="b">
        <v>1</v>
      </c>
      <c r="R76" t="s">
        <v>8266</v>
      </c>
      <c r="S76" t="str">
        <f t="shared" si="6"/>
        <v>film &amp; video</v>
      </c>
      <c r="T76" t="str">
        <f t="shared" si="7"/>
        <v>shorts</v>
      </c>
    </row>
    <row r="77" spans="1:20" ht="42.75" x14ac:dyDescent="0.45">
      <c r="A77">
        <v>75</v>
      </c>
      <c r="B77" s="1" t="s">
        <v>77</v>
      </c>
      <c r="C77" s="1" t="s">
        <v>4186</v>
      </c>
      <c r="D77" s="3">
        <v>3500</v>
      </c>
      <c r="E77" s="3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s="7">
        <f t="shared" si="4"/>
        <v>41357.209166666667</v>
      </c>
      <c r="L77" s="7">
        <f t="shared" si="5"/>
        <v>41387.209166666667</v>
      </c>
      <c r="M77" t="b">
        <v>0</v>
      </c>
      <c r="N77">
        <v>47</v>
      </c>
      <c r="O77" s="22">
        <f>E77/D77*100</f>
        <v>115.42857142857143</v>
      </c>
      <c r="P77" s="4">
        <f>E77/N77</f>
        <v>85.957446808510639</v>
      </c>
      <c r="Q77" t="b">
        <v>1</v>
      </c>
      <c r="R77" t="s">
        <v>8266</v>
      </c>
      <c r="S77" t="str">
        <f t="shared" si="6"/>
        <v>film &amp; video</v>
      </c>
      <c r="T77" t="str">
        <f t="shared" si="7"/>
        <v>shorts</v>
      </c>
    </row>
    <row r="78" spans="1:20" ht="42.75" x14ac:dyDescent="0.45">
      <c r="A78">
        <v>76</v>
      </c>
      <c r="B78" s="1" t="s">
        <v>78</v>
      </c>
      <c r="C78" s="1" t="s">
        <v>4187</v>
      </c>
      <c r="D78" s="3">
        <v>300</v>
      </c>
      <c r="E78" s="3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s="7">
        <f t="shared" si="4"/>
        <v>40844.691643518519</v>
      </c>
      <c r="L78" s="7">
        <f t="shared" si="5"/>
        <v>40904.733310185184</v>
      </c>
      <c r="M78" t="b">
        <v>0</v>
      </c>
      <c r="N78">
        <v>15</v>
      </c>
      <c r="O78" s="22">
        <f>E78/D78*100</f>
        <v>153.33333333333334</v>
      </c>
      <c r="P78" s="4">
        <f>E78/N78</f>
        <v>30.666666666666668</v>
      </c>
      <c r="Q78" t="b">
        <v>1</v>
      </c>
      <c r="R78" t="s">
        <v>8266</v>
      </c>
      <c r="S78" t="str">
        <f t="shared" si="6"/>
        <v>film &amp; video</v>
      </c>
      <c r="T78" t="str">
        <f t="shared" si="7"/>
        <v>shorts</v>
      </c>
    </row>
    <row r="79" spans="1:20" ht="42.75" x14ac:dyDescent="0.45">
      <c r="A79">
        <v>77</v>
      </c>
      <c r="B79" s="1" t="s">
        <v>79</v>
      </c>
      <c r="C79" s="1" t="s">
        <v>4188</v>
      </c>
      <c r="D79" s="3">
        <v>400</v>
      </c>
      <c r="E79" s="3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s="7">
        <f t="shared" si="4"/>
        <v>40997.144872685189</v>
      </c>
      <c r="L79" s="7">
        <f t="shared" si="5"/>
        <v>41050.124305555553</v>
      </c>
      <c r="M79" t="b">
        <v>0</v>
      </c>
      <c r="N79">
        <v>26</v>
      </c>
      <c r="O79" s="22">
        <f>E79/D79*100</f>
        <v>392.5</v>
      </c>
      <c r="P79" s="4">
        <f>E79/N79</f>
        <v>60.384615384615387</v>
      </c>
      <c r="Q79" t="b">
        <v>1</v>
      </c>
      <c r="R79" t="s">
        <v>8266</v>
      </c>
      <c r="S79" t="str">
        <f t="shared" si="6"/>
        <v>film &amp; video</v>
      </c>
      <c r="T79" t="str">
        <f t="shared" si="7"/>
        <v>shorts</v>
      </c>
    </row>
    <row r="80" spans="1:20" ht="85.5" x14ac:dyDescent="0.45">
      <c r="A80">
        <v>78</v>
      </c>
      <c r="B80" s="1" t="s">
        <v>80</v>
      </c>
      <c r="C80" s="1" t="s">
        <v>4189</v>
      </c>
      <c r="D80" s="3">
        <v>50</v>
      </c>
      <c r="E80" s="3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s="7">
        <f t="shared" si="4"/>
        <v>42604.730567129634</v>
      </c>
      <c r="L80" s="7">
        <f t="shared" si="5"/>
        <v>42614.730567129634</v>
      </c>
      <c r="M80" t="b">
        <v>0</v>
      </c>
      <c r="N80">
        <v>35</v>
      </c>
      <c r="O80" s="22">
        <f>E80/D80*100</f>
        <v>2702</v>
      </c>
      <c r="P80" s="4">
        <f>E80/N80</f>
        <v>38.6</v>
      </c>
      <c r="Q80" t="b">
        <v>1</v>
      </c>
      <c r="R80" t="s">
        <v>8266</v>
      </c>
      <c r="S80" t="str">
        <f t="shared" si="6"/>
        <v>film &amp; video</v>
      </c>
      <c r="T80" t="str">
        <f t="shared" si="7"/>
        <v>shorts</v>
      </c>
    </row>
    <row r="81" spans="1:20" ht="42.75" x14ac:dyDescent="0.45">
      <c r="A81">
        <v>79</v>
      </c>
      <c r="B81" s="1" t="s">
        <v>81</v>
      </c>
      <c r="C81" s="1" t="s">
        <v>4190</v>
      </c>
      <c r="D81" s="3">
        <v>1300</v>
      </c>
      <c r="E81" s="3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s="7">
        <f t="shared" si="4"/>
        <v>41724.776539351849</v>
      </c>
      <c r="L81" s="7">
        <f t="shared" si="5"/>
        <v>41754.776539351849</v>
      </c>
      <c r="M81" t="b">
        <v>0</v>
      </c>
      <c r="N81">
        <v>41</v>
      </c>
      <c r="O81" s="22">
        <f>E81/D81*100</f>
        <v>127</v>
      </c>
      <c r="P81" s="4">
        <f>E81/N81</f>
        <v>40.268292682926827</v>
      </c>
      <c r="Q81" t="b">
        <v>1</v>
      </c>
      <c r="R81" t="s">
        <v>8266</v>
      </c>
      <c r="S81" t="str">
        <f t="shared" si="6"/>
        <v>film &amp; video</v>
      </c>
      <c r="T81" t="str">
        <f t="shared" si="7"/>
        <v>shorts</v>
      </c>
    </row>
    <row r="82" spans="1:20" ht="42.75" x14ac:dyDescent="0.45">
      <c r="A82">
        <v>80</v>
      </c>
      <c r="B82" s="1" t="s">
        <v>82</v>
      </c>
      <c r="C82" s="1" t="s">
        <v>4191</v>
      </c>
      <c r="D82" s="3">
        <v>12000</v>
      </c>
      <c r="E82" s="3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s="7">
        <f t="shared" si="4"/>
        <v>41583.083981481483</v>
      </c>
      <c r="L82" s="7">
        <f t="shared" si="5"/>
        <v>41618.083981481483</v>
      </c>
      <c r="M82" t="b">
        <v>0</v>
      </c>
      <c r="N82">
        <v>47</v>
      </c>
      <c r="O82" s="22">
        <f>E82/D82*100</f>
        <v>107.25</v>
      </c>
      <c r="P82" s="4">
        <f>E82/N82</f>
        <v>273.82978723404256</v>
      </c>
      <c r="Q82" t="b">
        <v>1</v>
      </c>
      <c r="R82" t="s">
        <v>8266</v>
      </c>
      <c r="S82" t="str">
        <f t="shared" si="6"/>
        <v>film &amp; video</v>
      </c>
      <c r="T82" t="str">
        <f t="shared" si="7"/>
        <v>shorts</v>
      </c>
    </row>
    <row r="83" spans="1:20" ht="42.75" x14ac:dyDescent="0.45">
      <c r="A83">
        <v>81</v>
      </c>
      <c r="B83" s="1" t="s">
        <v>83</v>
      </c>
      <c r="C83" s="1" t="s">
        <v>4192</v>
      </c>
      <c r="D83" s="3">
        <v>750</v>
      </c>
      <c r="E83" s="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s="7">
        <f t="shared" si="4"/>
        <v>41100.158877314818</v>
      </c>
      <c r="L83" s="7">
        <f t="shared" si="5"/>
        <v>41104.126388888886</v>
      </c>
      <c r="M83" t="b">
        <v>0</v>
      </c>
      <c r="N83">
        <v>28</v>
      </c>
      <c r="O83" s="22">
        <f>E83/D83*100</f>
        <v>198</v>
      </c>
      <c r="P83" s="4">
        <f>E83/N83</f>
        <v>53.035714285714285</v>
      </c>
      <c r="Q83" t="b">
        <v>1</v>
      </c>
      <c r="R83" t="s">
        <v>8266</v>
      </c>
      <c r="S83" t="str">
        <f t="shared" si="6"/>
        <v>film &amp; video</v>
      </c>
      <c r="T83" t="str">
        <f t="shared" si="7"/>
        <v>shorts</v>
      </c>
    </row>
    <row r="84" spans="1:20" ht="42.75" x14ac:dyDescent="0.45">
      <c r="A84">
        <v>82</v>
      </c>
      <c r="B84" s="1" t="s">
        <v>84</v>
      </c>
      <c r="C84" s="1" t="s">
        <v>4193</v>
      </c>
      <c r="D84" s="3">
        <v>4000</v>
      </c>
      <c r="E84" s="3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s="7">
        <f t="shared" si="4"/>
        <v>40795.820150462961</v>
      </c>
      <c r="L84" s="7">
        <f t="shared" si="5"/>
        <v>40825.820150462961</v>
      </c>
      <c r="M84" t="b">
        <v>0</v>
      </c>
      <c r="N84">
        <v>100</v>
      </c>
      <c r="O84" s="22">
        <f>E84/D84*100</f>
        <v>100.01249999999999</v>
      </c>
      <c r="P84" s="4">
        <f>E84/N84</f>
        <v>40.005000000000003</v>
      </c>
      <c r="Q84" t="b">
        <v>1</v>
      </c>
      <c r="R84" t="s">
        <v>8266</v>
      </c>
      <c r="S84" t="str">
        <f t="shared" si="6"/>
        <v>film &amp; video</v>
      </c>
      <c r="T84" t="str">
        <f t="shared" si="7"/>
        <v>shorts</v>
      </c>
    </row>
    <row r="85" spans="1:20" ht="42.75" x14ac:dyDescent="0.45">
      <c r="A85">
        <v>83</v>
      </c>
      <c r="B85" s="1" t="s">
        <v>85</v>
      </c>
      <c r="C85" s="1" t="s">
        <v>4194</v>
      </c>
      <c r="D85" s="3">
        <v>200</v>
      </c>
      <c r="E85" s="3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s="7">
        <f t="shared" si="4"/>
        <v>42042.615613425922</v>
      </c>
      <c r="L85" s="7">
        <f t="shared" si="5"/>
        <v>42057.479166666672</v>
      </c>
      <c r="M85" t="b">
        <v>0</v>
      </c>
      <c r="N85">
        <v>13</v>
      </c>
      <c r="O85" s="22">
        <f>E85/D85*100</f>
        <v>102.49999999999999</v>
      </c>
      <c r="P85" s="4">
        <f>E85/N85</f>
        <v>15.76923076923077</v>
      </c>
      <c r="Q85" t="b">
        <v>1</v>
      </c>
      <c r="R85" t="s">
        <v>8266</v>
      </c>
      <c r="S85" t="str">
        <f t="shared" si="6"/>
        <v>film &amp; video</v>
      </c>
      <c r="T85" t="str">
        <f t="shared" si="7"/>
        <v>shorts</v>
      </c>
    </row>
    <row r="86" spans="1:20" ht="42.75" x14ac:dyDescent="0.45">
      <c r="A86">
        <v>84</v>
      </c>
      <c r="B86" s="1" t="s">
        <v>86</v>
      </c>
      <c r="C86" s="1" t="s">
        <v>4195</v>
      </c>
      <c r="D86" s="3">
        <v>500</v>
      </c>
      <c r="E86" s="3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s="7">
        <f t="shared" si="4"/>
        <v>40648.757939814815</v>
      </c>
      <c r="L86" s="7">
        <f t="shared" si="5"/>
        <v>40678.757939814815</v>
      </c>
      <c r="M86" t="b">
        <v>0</v>
      </c>
      <c r="N86">
        <v>7</v>
      </c>
      <c r="O86" s="22">
        <f>E86/D86*100</f>
        <v>100</v>
      </c>
      <c r="P86" s="4">
        <f>E86/N86</f>
        <v>71.428571428571431</v>
      </c>
      <c r="Q86" t="b">
        <v>1</v>
      </c>
      <c r="R86" t="s">
        <v>8266</v>
      </c>
      <c r="S86" t="str">
        <f t="shared" si="6"/>
        <v>film &amp; video</v>
      </c>
      <c r="T86" t="str">
        <f t="shared" si="7"/>
        <v>shorts</v>
      </c>
    </row>
    <row r="87" spans="1:20" ht="42.75" x14ac:dyDescent="0.45">
      <c r="A87">
        <v>85</v>
      </c>
      <c r="B87" s="1" t="s">
        <v>87</v>
      </c>
      <c r="C87" s="1" t="s">
        <v>4196</v>
      </c>
      <c r="D87" s="3">
        <v>1200</v>
      </c>
      <c r="E87" s="3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s="7">
        <f t="shared" si="4"/>
        <v>40779.125428240739</v>
      </c>
      <c r="L87" s="7">
        <f t="shared" si="5"/>
        <v>40809.125428240739</v>
      </c>
      <c r="M87" t="b">
        <v>0</v>
      </c>
      <c r="N87">
        <v>21</v>
      </c>
      <c r="O87" s="22">
        <f>E87/D87*100</f>
        <v>125.49999999999999</v>
      </c>
      <c r="P87" s="4">
        <f>E87/N87</f>
        <v>71.714285714285708</v>
      </c>
      <c r="Q87" t="b">
        <v>1</v>
      </c>
      <c r="R87" t="s">
        <v>8266</v>
      </c>
      <c r="S87" t="str">
        <f t="shared" si="6"/>
        <v>film &amp; video</v>
      </c>
      <c r="T87" t="str">
        <f t="shared" si="7"/>
        <v>shorts</v>
      </c>
    </row>
    <row r="88" spans="1:20" ht="42.75" x14ac:dyDescent="0.45">
      <c r="A88">
        <v>86</v>
      </c>
      <c r="B88" s="1" t="s">
        <v>88</v>
      </c>
      <c r="C88" s="1" t="s">
        <v>4197</v>
      </c>
      <c r="D88" s="3">
        <v>6000</v>
      </c>
      <c r="E88" s="3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s="7">
        <f t="shared" si="4"/>
        <v>42291.556076388893</v>
      </c>
      <c r="L88" s="7">
        <f t="shared" si="5"/>
        <v>42365.59774305555</v>
      </c>
      <c r="M88" t="b">
        <v>0</v>
      </c>
      <c r="N88">
        <v>17</v>
      </c>
      <c r="O88" s="22">
        <f>E88/D88*100</f>
        <v>106.46666666666667</v>
      </c>
      <c r="P88" s="4">
        <f>E88/N88</f>
        <v>375.76470588235293</v>
      </c>
      <c r="Q88" t="b">
        <v>1</v>
      </c>
      <c r="R88" t="s">
        <v>8266</v>
      </c>
      <c r="S88" t="str">
        <f t="shared" si="6"/>
        <v>film &amp; video</v>
      </c>
      <c r="T88" t="str">
        <f t="shared" si="7"/>
        <v>shorts</v>
      </c>
    </row>
    <row r="89" spans="1:20" ht="42.75" x14ac:dyDescent="0.45">
      <c r="A89">
        <v>87</v>
      </c>
      <c r="B89" s="1" t="s">
        <v>89</v>
      </c>
      <c r="C89" s="1" t="s">
        <v>4198</v>
      </c>
      <c r="D89" s="3">
        <v>2500</v>
      </c>
      <c r="E89" s="3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s="7">
        <f t="shared" si="4"/>
        <v>40322.53938657407</v>
      </c>
      <c r="L89" s="7">
        <f t="shared" si="5"/>
        <v>40332.070138888892</v>
      </c>
      <c r="M89" t="b">
        <v>0</v>
      </c>
      <c r="N89">
        <v>25</v>
      </c>
      <c r="O89" s="22">
        <f>E89/D89*100</f>
        <v>104.60000000000001</v>
      </c>
      <c r="P89" s="4">
        <f>E89/N89</f>
        <v>104.6</v>
      </c>
      <c r="Q89" t="b">
        <v>1</v>
      </c>
      <c r="R89" t="s">
        <v>8266</v>
      </c>
      <c r="S89" t="str">
        <f t="shared" si="6"/>
        <v>film &amp; video</v>
      </c>
      <c r="T89" t="str">
        <f t="shared" si="7"/>
        <v>shorts</v>
      </c>
    </row>
    <row r="90" spans="1:20" ht="42.75" x14ac:dyDescent="0.45">
      <c r="A90">
        <v>88</v>
      </c>
      <c r="B90" s="1" t="s">
        <v>90</v>
      </c>
      <c r="C90" s="1" t="s">
        <v>4199</v>
      </c>
      <c r="D90" s="3">
        <v>3500</v>
      </c>
      <c r="E90" s="3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s="7">
        <f t="shared" si="4"/>
        <v>41786.65892361111</v>
      </c>
      <c r="L90" s="7">
        <f t="shared" si="5"/>
        <v>41812.65892361111</v>
      </c>
      <c r="M90" t="b">
        <v>0</v>
      </c>
      <c r="N90">
        <v>60</v>
      </c>
      <c r="O90" s="22">
        <f>E90/D90*100</f>
        <v>102.85714285714285</v>
      </c>
      <c r="P90" s="4">
        <f>E90/N90</f>
        <v>60</v>
      </c>
      <c r="Q90" t="b">
        <v>1</v>
      </c>
      <c r="R90" t="s">
        <v>8266</v>
      </c>
      <c r="S90" t="str">
        <f t="shared" si="6"/>
        <v>film &amp; video</v>
      </c>
      <c r="T90" t="str">
        <f t="shared" si="7"/>
        <v>shorts</v>
      </c>
    </row>
    <row r="91" spans="1:20" ht="42.75" x14ac:dyDescent="0.45">
      <c r="A91">
        <v>89</v>
      </c>
      <c r="B91" s="1" t="s">
        <v>91</v>
      </c>
      <c r="C91" s="1" t="s">
        <v>4200</v>
      </c>
      <c r="D91" s="3">
        <v>6000</v>
      </c>
      <c r="E91" s="3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s="7">
        <f t="shared" si="4"/>
        <v>41402.752222222225</v>
      </c>
      <c r="L91" s="7">
        <f t="shared" si="5"/>
        <v>41427.752222222225</v>
      </c>
      <c r="M91" t="b">
        <v>0</v>
      </c>
      <c r="N91">
        <v>56</v>
      </c>
      <c r="O91" s="22">
        <f>E91/D91*100</f>
        <v>115.06666666666668</v>
      </c>
      <c r="P91" s="4">
        <f>E91/N91</f>
        <v>123.28571428571429</v>
      </c>
      <c r="Q91" t="b">
        <v>1</v>
      </c>
      <c r="R91" t="s">
        <v>8266</v>
      </c>
      <c r="S91" t="str">
        <f t="shared" si="6"/>
        <v>film &amp; video</v>
      </c>
      <c r="T91" t="str">
        <f t="shared" si="7"/>
        <v>shorts</v>
      </c>
    </row>
    <row r="92" spans="1:20" ht="28.5" x14ac:dyDescent="0.45">
      <c r="A92">
        <v>90</v>
      </c>
      <c r="B92" s="1" t="s">
        <v>92</v>
      </c>
      <c r="C92" s="1" t="s">
        <v>4201</v>
      </c>
      <c r="D92" s="3">
        <v>500</v>
      </c>
      <c r="E92" s="3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s="7">
        <f t="shared" si="4"/>
        <v>40706.297442129631</v>
      </c>
      <c r="L92" s="7">
        <f t="shared" si="5"/>
        <v>40736.297442129631</v>
      </c>
      <c r="M92" t="b">
        <v>0</v>
      </c>
      <c r="N92">
        <v>16</v>
      </c>
      <c r="O92" s="22">
        <f>E92/D92*100</f>
        <v>100.4</v>
      </c>
      <c r="P92" s="4">
        <f>E92/N92</f>
        <v>31.375</v>
      </c>
      <c r="Q92" t="b">
        <v>1</v>
      </c>
      <c r="R92" t="s">
        <v>8266</v>
      </c>
      <c r="S92" t="str">
        <f t="shared" si="6"/>
        <v>film &amp; video</v>
      </c>
      <c r="T92" t="str">
        <f t="shared" si="7"/>
        <v>shorts</v>
      </c>
    </row>
    <row r="93" spans="1:20" ht="42.75" x14ac:dyDescent="0.45">
      <c r="A93">
        <v>91</v>
      </c>
      <c r="B93" s="1" t="s">
        <v>93</v>
      </c>
      <c r="C93" s="1" t="s">
        <v>4202</v>
      </c>
      <c r="D93" s="3">
        <v>3000</v>
      </c>
      <c r="E93" s="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s="7">
        <f t="shared" si="4"/>
        <v>40619.402361111112</v>
      </c>
      <c r="L93" s="7">
        <f t="shared" si="5"/>
        <v>40680.402361111112</v>
      </c>
      <c r="M93" t="b">
        <v>0</v>
      </c>
      <c r="N93">
        <v>46</v>
      </c>
      <c r="O93" s="22">
        <f>E93/D93*100</f>
        <v>120</v>
      </c>
      <c r="P93" s="4">
        <f>E93/N93</f>
        <v>78.260869565217391</v>
      </c>
      <c r="Q93" t="b">
        <v>1</v>
      </c>
      <c r="R93" t="s">
        <v>8266</v>
      </c>
      <c r="S93" t="str">
        <f t="shared" si="6"/>
        <v>film &amp; video</v>
      </c>
      <c r="T93" t="str">
        <f t="shared" si="7"/>
        <v>shorts</v>
      </c>
    </row>
    <row r="94" spans="1:20" ht="42.75" x14ac:dyDescent="0.45">
      <c r="A94">
        <v>92</v>
      </c>
      <c r="B94" s="1" t="s">
        <v>94</v>
      </c>
      <c r="C94" s="1" t="s">
        <v>4203</v>
      </c>
      <c r="D94" s="3">
        <v>5000</v>
      </c>
      <c r="E94" s="3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s="7">
        <f t="shared" si="4"/>
        <v>42721.198877314819</v>
      </c>
      <c r="L94" s="7">
        <f t="shared" si="5"/>
        <v>42767.333333333328</v>
      </c>
      <c r="M94" t="b">
        <v>0</v>
      </c>
      <c r="N94">
        <v>43</v>
      </c>
      <c r="O94" s="22">
        <f>E94/D94*100</f>
        <v>105.2</v>
      </c>
      <c r="P94" s="4">
        <f>E94/N94</f>
        <v>122.32558139534883</v>
      </c>
      <c r="Q94" t="b">
        <v>1</v>
      </c>
      <c r="R94" t="s">
        <v>8266</v>
      </c>
      <c r="S94" t="str">
        <f t="shared" si="6"/>
        <v>film &amp; video</v>
      </c>
      <c r="T94" t="str">
        <f t="shared" si="7"/>
        <v>shorts</v>
      </c>
    </row>
    <row r="95" spans="1:20" ht="57" x14ac:dyDescent="0.45">
      <c r="A95">
        <v>93</v>
      </c>
      <c r="B95" s="1" t="s">
        <v>95</v>
      </c>
      <c r="C95" s="1" t="s">
        <v>4204</v>
      </c>
      <c r="D95" s="3">
        <v>1000</v>
      </c>
      <c r="E95" s="3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s="7">
        <f t="shared" si="4"/>
        <v>41065.858067129629</v>
      </c>
      <c r="L95" s="7">
        <f t="shared" si="5"/>
        <v>41093.875</v>
      </c>
      <c r="M95" t="b">
        <v>0</v>
      </c>
      <c r="N95">
        <v>15</v>
      </c>
      <c r="O95" s="22">
        <f>E95/D95*100</f>
        <v>110.60000000000001</v>
      </c>
      <c r="P95" s="4">
        <f>E95/N95</f>
        <v>73.733333333333334</v>
      </c>
      <c r="Q95" t="b">
        <v>1</v>
      </c>
      <c r="R95" t="s">
        <v>8266</v>
      </c>
      <c r="S95" t="str">
        <f t="shared" si="6"/>
        <v>film &amp; video</v>
      </c>
      <c r="T95" t="str">
        <f t="shared" si="7"/>
        <v>shorts</v>
      </c>
    </row>
    <row r="96" spans="1:20" ht="42.75" x14ac:dyDescent="0.45">
      <c r="A96">
        <v>94</v>
      </c>
      <c r="B96" s="1" t="s">
        <v>96</v>
      </c>
      <c r="C96" s="1" t="s">
        <v>4205</v>
      </c>
      <c r="D96" s="3">
        <v>250</v>
      </c>
      <c r="E96" s="3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s="7">
        <f t="shared" si="4"/>
        <v>41716.717847222222</v>
      </c>
      <c r="L96" s="7">
        <f t="shared" si="5"/>
        <v>41736.717847222222</v>
      </c>
      <c r="M96" t="b">
        <v>0</v>
      </c>
      <c r="N96">
        <v>12</v>
      </c>
      <c r="O96" s="22">
        <f>E96/D96*100</f>
        <v>104</v>
      </c>
      <c r="P96" s="4">
        <f>E96/N96</f>
        <v>21.666666666666668</v>
      </c>
      <c r="Q96" t="b">
        <v>1</v>
      </c>
      <c r="R96" t="s">
        <v>8266</v>
      </c>
      <c r="S96" t="str">
        <f t="shared" si="6"/>
        <v>film &amp; video</v>
      </c>
      <c r="T96" t="str">
        <f t="shared" si="7"/>
        <v>shorts</v>
      </c>
    </row>
    <row r="97" spans="1:20" ht="42.75" x14ac:dyDescent="0.45">
      <c r="A97">
        <v>95</v>
      </c>
      <c r="B97" s="1" t="s">
        <v>97</v>
      </c>
      <c r="C97" s="1" t="s">
        <v>4206</v>
      </c>
      <c r="D97" s="3">
        <v>350</v>
      </c>
      <c r="E97" s="3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s="7">
        <f t="shared" si="4"/>
        <v>40935.005104166667</v>
      </c>
      <c r="L97" s="7">
        <f t="shared" si="5"/>
        <v>40965.005104166667</v>
      </c>
      <c r="M97" t="b">
        <v>0</v>
      </c>
      <c r="N97">
        <v>21</v>
      </c>
      <c r="O97" s="22">
        <f>E97/D97*100</f>
        <v>131.42857142857142</v>
      </c>
      <c r="P97" s="4">
        <f>E97/N97</f>
        <v>21.904761904761905</v>
      </c>
      <c r="Q97" t="b">
        <v>1</v>
      </c>
      <c r="R97" t="s">
        <v>8266</v>
      </c>
      <c r="S97" t="str">
        <f t="shared" si="6"/>
        <v>film &amp; video</v>
      </c>
      <c r="T97" t="str">
        <f t="shared" si="7"/>
        <v>shorts</v>
      </c>
    </row>
    <row r="98" spans="1:20" ht="42.75" x14ac:dyDescent="0.45">
      <c r="A98">
        <v>96</v>
      </c>
      <c r="B98" s="1" t="s">
        <v>98</v>
      </c>
      <c r="C98" s="1" t="s">
        <v>4207</v>
      </c>
      <c r="D98" s="3">
        <v>1500</v>
      </c>
      <c r="E98" s="3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s="7">
        <f t="shared" si="4"/>
        <v>40324.662511574075</v>
      </c>
      <c r="L98" s="7">
        <f t="shared" si="5"/>
        <v>40391.125</v>
      </c>
      <c r="M98" t="b">
        <v>0</v>
      </c>
      <c r="N98">
        <v>34</v>
      </c>
      <c r="O98" s="22">
        <f>E98/D98*100</f>
        <v>114.66666666666667</v>
      </c>
      <c r="P98" s="4">
        <f>E98/N98</f>
        <v>50.588235294117645</v>
      </c>
      <c r="Q98" t="b">
        <v>1</v>
      </c>
      <c r="R98" t="s">
        <v>8266</v>
      </c>
      <c r="S98" t="str">
        <f t="shared" si="6"/>
        <v>film &amp; video</v>
      </c>
      <c r="T98" t="str">
        <f t="shared" si="7"/>
        <v>shorts</v>
      </c>
    </row>
    <row r="99" spans="1:20" ht="42.75" x14ac:dyDescent="0.45">
      <c r="A99">
        <v>97</v>
      </c>
      <c r="B99" s="1" t="s">
        <v>99</v>
      </c>
      <c r="C99" s="1" t="s">
        <v>4208</v>
      </c>
      <c r="D99" s="3">
        <v>400</v>
      </c>
      <c r="E99" s="3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s="7">
        <f t="shared" si="4"/>
        <v>40706.135208333333</v>
      </c>
      <c r="L99" s="7">
        <f t="shared" si="5"/>
        <v>40736.135208333333</v>
      </c>
      <c r="M99" t="b">
        <v>0</v>
      </c>
      <c r="N99">
        <v>8</v>
      </c>
      <c r="O99" s="22">
        <f>E99/D99*100</f>
        <v>106.25</v>
      </c>
      <c r="P99" s="4">
        <f>E99/N99</f>
        <v>53.125</v>
      </c>
      <c r="Q99" t="b">
        <v>1</v>
      </c>
      <c r="R99" t="s">
        <v>8266</v>
      </c>
      <c r="S99" t="str">
        <f t="shared" si="6"/>
        <v>film &amp; video</v>
      </c>
      <c r="T99" t="str">
        <f t="shared" si="7"/>
        <v>shorts</v>
      </c>
    </row>
    <row r="100" spans="1:20" ht="42.75" x14ac:dyDescent="0.45">
      <c r="A100">
        <v>98</v>
      </c>
      <c r="B100" s="1" t="s">
        <v>100</v>
      </c>
      <c r="C100" s="1" t="s">
        <v>4209</v>
      </c>
      <c r="D100" s="3">
        <v>3200</v>
      </c>
      <c r="E100" s="3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s="7">
        <f t="shared" si="4"/>
        <v>41214.79483796296</v>
      </c>
      <c r="L100" s="7">
        <f t="shared" si="5"/>
        <v>41250.979166666664</v>
      </c>
      <c r="M100" t="b">
        <v>0</v>
      </c>
      <c r="N100">
        <v>60</v>
      </c>
      <c r="O100" s="22">
        <f>E100/D100*100</f>
        <v>106.25</v>
      </c>
      <c r="P100" s="4">
        <f>E100/N100</f>
        <v>56.666666666666664</v>
      </c>
      <c r="Q100" t="b">
        <v>1</v>
      </c>
      <c r="R100" t="s">
        <v>8266</v>
      </c>
      <c r="S100" t="str">
        <f t="shared" si="6"/>
        <v>film &amp; video</v>
      </c>
      <c r="T100" t="str">
        <f t="shared" si="7"/>
        <v>shorts</v>
      </c>
    </row>
    <row r="101" spans="1:20" ht="28.5" x14ac:dyDescent="0.45">
      <c r="A101">
        <v>99</v>
      </c>
      <c r="B101" s="1" t="s">
        <v>101</v>
      </c>
      <c r="C101" s="1" t="s">
        <v>4210</v>
      </c>
      <c r="D101" s="3">
        <v>1500</v>
      </c>
      <c r="E101" s="3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s="7">
        <f t="shared" si="4"/>
        <v>41631.902766203704</v>
      </c>
      <c r="L101" s="7">
        <f t="shared" si="5"/>
        <v>41661.902766203704</v>
      </c>
      <c r="M101" t="b">
        <v>0</v>
      </c>
      <c r="N101">
        <v>39</v>
      </c>
      <c r="O101" s="22">
        <f>E101/D101*100</f>
        <v>106.01933333333334</v>
      </c>
      <c r="P101" s="4">
        <f>E101/N101</f>
        <v>40.776666666666664</v>
      </c>
      <c r="Q101" t="b">
        <v>1</v>
      </c>
      <c r="R101" t="s">
        <v>8266</v>
      </c>
      <c r="S101" t="str">
        <f t="shared" si="6"/>
        <v>film &amp; video</v>
      </c>
      <c r="T101" t="str">
        <f t="shared" si="7"/>
        <v>shorts</v>
      </c>
    </row>
    <row r="102" spans="1:20" ht="42.75" x14ac:dyDescent="0.45">
      <c r="A102">
        <v>100</v>
      </c>
      <c r="B102" s="1" t="s">
        <v>102</v>
      </c>
      <c r="C102" s="1" t="s">
        <v>4211</v>
      </c>
      <c r="D102" s="3">
        <v>5000</v>
      </c>
      <c r="E102" s="3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s="7">
        <f t="shared" si="4"/>
        <v>41197.753310185188</v>
      </c>
      <c r="L102" s="7">
        <f t="shared" si="5"/>
        <v>41217.794976851852</v>
      </c>
      <c r="M102" t="b">
        <v>0</v>
      </c>
      <c r="N102">
        <v>26</v>
      </c>
      <c r="O102" s="22">
        <f>E102/D102*100</f>
        <v>100</v>
      </c>
      <c r="P102" s="4">
        <f>E102/N102</f>
        <v>192.30769230769232</v>
      </c>
      <c r="Q102" t="b">
        <v>1</v>
      </c>
      <c r="R102" t="s">
        <v>8266</v>
      </c>
      <c r="S102" t="str">
        <f t="shared" si="6"/>
        <v>film &amp; video</v>
      </c>
      <c r="T102" t="str">
        <f t="shared" si="7"/>
        <v>shorts</v>
      </c>
    </row>
    <row r="103" spans="1:20" ht="42.75" x14ac:dyDescent="0.45">
      <c r="A103">
        <v>101</v>
      </c>
      <c r="B103" s="1" t="s">
        <v>103</v>
      </c>
      <c r="C103" s="1" t="s">
        <v>4212</v>
      </c>
      <c r="D103" s="3">
        <v>3500</v>
      </c>
      <c r="E103" s="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s="7">
        <f t="shared" si="4"/>
        <v>41274.776736111111</v>
      </c>
      <c r="L103" s="7">
        <f t="shared" si="5"/>
        <v>41298.776736111111</v>
      </c>
      <c r="M103" t="b">
        <v>0</v>
      </c>
      <c r="N103">
        <v>35</v>
      </c>
      <c r="O103" s="22">
        <f>E103/D103*100</f>
        <v>100</v>
      </c>
      <c r="P103" s="4">
        <f>E103/N103</f>
        <v>100</v>
      </c>
      <c r="Q103" t="b">
        <v>1</v>
      </c>
      <c r="R103" t="s">
        <v>8266</v>
      </c>
      <c r="S103" t="str">
        <f t="shared" si="6"/>
        <v>film &amp; video</v>
      </c>
      <c r="T103" t="str">
        <f t="shared" si="7"/>
        <v>shorts</v>
      </c>
    </row>
    <row r="104" spans="1:20" ht="42.75" x14ac:dyDescent="0.45">
      <c r="A104">
        <v>102</v>
      </c>
      <c r="B104" s="1" t="s">
        <v>104</v>
      </c>
      <c r="C104" s="1" t="s">
        <v>4213</v>
      </c>
      <c r="D104" s="3">
        <v>6000</v>
      </c>
      <c r="E104" s="3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s="7">
        <f t="shared" si="4"/>
        <v>40505.131168981483</v>
      </c>
      <c r="L104" s="7">
        <f t="shared" si="5"/>
        <v>40535.131168981483</v>
      </c>
      <c r="M104" t="b">
        <v>0</v>
      </c>
      <c r="N104">
        <v>65</v>
      </c>
      <c r="O104" s="22">
        <f>E104/D104*100</f>
        <v>127.75000000000001</v>
      </c>
      <c r="P104" s="4">
        <f>E104/N104</f>
        <v>117.92307692307692</v>
      </c>
      <c r="Q104" t="b">
        <v>1</v>
      </c>
      <c r="R104" t="s">
        <v>8266</v>
      </c>
      <c r="S104" t="str">
        <f t="shared" si="6"/>
        <v>film &amp; video</v>
      </c>
      <c r="T104" t="str">
        <f t="shared" si="7"/>
        <v>shorts</v>
      </c>
    </row>
    <row r="105" spans="1:20" ht="42.75" x14ac:dyDescent="0.45">
      <c r="A105">
        <v>103</v>
      </c>
      <c r="B105" s="1" t="s">
        <v>105</v>
      </c>
      <c r="C105" s="1" t="s">
        <v>4214</v>
      </c>
      <c r="D105" s="3">
        <v>1300</v>
      </c>
      <c r="E105" s="3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s="7">
        <f t="shared" si="4"/>
        <v>41682.805902777778</v>
      </c>
      <c r="L105" s="7">
        <f t="shared" si="5"/>
        <v>41705.805902777778</v>
      </c>
      <c r="M105" t="b">
        <v>0</v>
      </c>
      <c r="N105">
        <v>49</v>
      </c>
      <c r="O105" s="22">
        <f>E105/D105*100</f>
        <v>105.15384615384616</v>
      </c>
      <c r="P105" s="4">
        <f>E105/N105</f>
        <v>27.897959183673468</v>
      </c>
      <c r="Q105" t="b">
        <v>1</v>
      </c>
      <c r="R105" t="s">
        <v>8266</v>
      </c>
      <c r="S105" t="str">
        <f t="shared" si="6"/>
        <v>film &amp; video</v>
      </c>
      <c r="T105" t="str">
        <f t="shared" si="7"/>
        <v>shorts</v>
      </c>
    </row>
    <row r="106" spans="1:20" ht="28.5" x14ac:dyDescent="0.45">
      <c r="A106">
        <v>104</v>
      </c>
      <c r="B106" s="1" t="s">
        <v>106</v>
      </c>
      <c r="C106" s="1" t="s">
        <v>4215</v>
      </c>
      <c r="D106" s="3">
        <v>500</v>
      </c>
      <c r="E106" s="3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s="7">
        <f t="shared" si="4"/>
        <v>40612.695208333331</v>
      </c>
      <c r="L106" s="7">
        <f t="shared" si="5"/>
        <v>40636.041666666664</v>
      </c>
      <c r="M106" t="b">
        <v>0</v>
      </c>
      <c r="N106">
        <v>10</v>
      </c>
      <c r="O106" s="22">
        <f>E106/D106*100</f>
        <v>120</v>
      </c>
      <c r="P106" s="4">
        <f>E106/N106</f>
        <v>60</v>
      </c>
      <c r="Q106" t="b">
        <v>1</v>
      </c>
      <c r="R106" t="s">
        <v>8266</v>
      </c>
      <c r="S106" t="str">
        <f t="shared" si="6"/>
        <v>film &amp; video</v>
      </c>
      <c r="T106" t="str">
        <f t="shared" si="7"/>
        <v>shorts</v>
      </c>
    </row>
    <row r="107" spans="1:20" ht="42.75" x14ac:dyDescent="0.45">
      <c r="A107">
        <v>105</v>
      </c>
      <c r="B107" s="1" t="s">
        <v>107</v>
      </c>
      <c r="C107" s="1" t="s">
        <v>4216</v>
      </c>
      <c r="D107" s="3">
        <v>2200</v>
      </c>
      <c r="E107" s="3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s="7">
        <f t="shared" si="4"/>
        <v>42485.724768518514</v>
      </c>
      <c r="L107" s="7">
        <f t="shared" si="5"/>
        <v>42504</v>
      </c>
      <c r="M107" t="b">
        <v>0</v>
      </c>
      <c r="N107">
        <v>60</v>
      </c>
      <c r="O107" s="22">
        <f>E107/D107*100</f>
        <v>107.40909090909089</v>
      </c>
      <c r="P107" s="4">
        <f>E107/N107</f>
        <v>39.383333333333333</v>
      </c>
      <c r="Q107" t="b">
        <v>1</v>
      </c>
      <c r="R107" t="s">
        <v>8266</v>
      </c>
      <c r="S107" t="str">
        <f t="shared" si="6"/>
        <v>film &amp; video</v>
      </c>
      <c r="T107" t="str">
        <f t="shared" si="7"/>
        <v>shorts</v>
      </c>
    </row>
    <row r="108" spans="1:20" x14ac:dyDescent="0.45">
      <c r="A108">
        <v>106</v>
      </c>
      <c r="B108" s="1" t="s">
        <v>108</v>
      </c>
      <c r="C108" s="1" t="s">
        <v>4217</v>
      </c>
      <c r="D108" s="3">
        <v>5000</v>
      </c>
      <c r="E108" s="3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s="7">
        <f t="shared" si="4"/>
        <v>40987.776631944449</v>
      </c>
      <c r="L108" s="7">
        <f t="shared" si="5"/>
        <v>41001.776631944449</v>
      </c>
      <c r="M108" t="b">
        <v>0</v>
      </c>
      <c r="N108">
        <v>27</v>
      </c>
      <c r="O108" s="22">
        <f>E108/D108*100</f>
        <v>100.49999999999999</v>
      </c>
      <c r="P108" s="4">
        <f>E108/N108</f>
        <v>186.11111111111111</v>
      </c>
      <c r="Q108" t="b">
        <v>1</v>
      </c>
      <c r="R108" t="s">
        <v>8266</v>
      </c>
      <c r="S108" t="str">
        <f t="shared" si="6"/>
        <v>film &amp; video</v>
      </c>
      <c r="T108" t="str">
        <f t="shared" si="7"/>
        <v>shorts</v>
      </c>
    </row>
    <row r="109" spans="1:20" ht="42.75" x14ac:dyDescent="0.45">
      <c r="A109">
        <v>107</v>
      </c>
      <c r="B109" s="1" t="s">
        <v>109</v>
      </c>
      <c r="C109" s="1" t="s">
        <v>4218</v>
      </c>
      <c r="D109" s="3">
        <v>7500</v>
      </c>
      <c r="E109" s="3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s="7">
        <f t="shared" si="4"/>
        <v>40635.982488425929</v>
      </c>
      <c r="L109" s="7">
        <f t="shared" si="5"/>
        <v>40657.982488425929</v>
      </c>
      <c r="M109" t="b">
        <v>0</v>
      </c>
      <c r="N109">
        <v>69</v>
      </c>
      <c r="O109" s="22">
        <f>E109/D109*100</f>
        <v>102.46666666666667</v>
      </c>
      <c r="P109" s="4">
        <f>E109/N109</f>
        <v>111.37681159420291</v>
      </c>
      <c r="Q109" t="b">
        <v>1</v>
      </c>
      <c r="R109" t="s">
        <v>8266</v>
      </c>
      <c r="S109" t="str">
        <f t="shared" si="6"/>
        <v>film &amp; video</v>
      </c>
      <c r="T109" t="str">
        <f t="shared" si="7"/>
        <v>shorts</v>
      </c>
    </row>
    <row r="110" spans="1:20" ht="42.75" x14ac:dyDescent="0.45">
      <c r="A110">
        <v>108</v>
      </c>
      <c r="B110" s="1" t="s">
        <v>110</v>
      </c>
      <c r="C110" s="1" t="s">
        <v>4219</v>
      </c>
      <c r="D110" s="3">
        <v>1500</v>
      </c>
      <c r="E110" s="3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s="7">
        <f t="shared" si="4"/>
        <v>41365.613078703704</v>
      </c>
      <c r="L110" s="7">
        <f t="shared" si="5"/>
        <v>41425.613078703704</v>
      </c>
      <c r="M110" t="b">
        <v>0</v>
      </c>
      <c r="N110">
        <v>47</v>
      </c>
      <c r="O110" s="22">
        <f>E110/D110*100</f>
        <v>246.66666666666669</v>
      </c>
      <c r="P110" s="4">
        <f>E110/N110</f>
        <v>78.723404255319153</v>
      </c>
      <c r="Q110" t="b">
        <v>1</v>
      </c>
      <c r="R110" t="s">
        <v>8266</v>
      </c>
      <c r="S110" t="str">
        <f t="shared" si="6"/>
        <v>film &amp; video</v>
      </c>
      <c r="T110" t="str">
        <f t="shared" si="7"/>
        <v>shorts</v>
      </c>
    </row>
    <row r="111" spans="1:20" ht="42.75" x14ac:dyDescent="0.45">
      <c r="A111">
        <v>109</v>
      </c>
      <c r="B111" s="1" t="s">
        <v>111</v>
      </c>
      <c r="C111" s="1" t="s">
        <v>4220</v>
      </c>
      <c r="D111" s="3">
        <v>1000</v>
      </c>
      <c r="E111" s="3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s="7">
        <f t="shared" si="4"/>
        <v>40570.025810185187</v>
      </c>
      <c r="L111" s="7">
        <f t="shared" si="5"/>
        <v>40600.025810185187</v>
      </c>
      <c r="M111" t="b">
        <v>0</v>
      </c>
      <c r="N111">
        <v>47</v>
      </c>
      <c r="O111" s="22">
        <f>E111/D111*100</f>
        <v>219.49999999999997</v>
      </c>
      <c r="P111" s="4">
        <f>E111/N111</f>
        <v>46.702127659574465</v>
      </c>
      <c r="Q111" t="b">
        <v>1</v>
      </c>
      <c r="R111" t="s">
        <v>8266</v>
      </c>
      <c r="S111" t="str">
        <f t="shared" si="6"/>
        <v>film &amp; video</v>
      </c>
      <c r="T111" t="str">
        <f t="shared" si="7"/>
        <v>shorts</v>
      </c>
    </row>
    <row r="112" spans="1:20" ht="42.75" x14ac:dyDescent="0.45">
      <c r="A112">
        <v>110</v>
      </c>
      <c r="B112" s="1" t="s">
        <v>112</v>
      </c>
      <c r="C112" s="1" t="s">
        <v>4221</v>
      </c>
      <c r="D112" s="3">
        <v>1300</v>
      </c>
      <c r="E112" s="3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s="7">
        <f t="shared" si="4"/>
        <v>41557.949687500004</v>
      </c>
      <c r="L112" s="7">
        <f t="shared" si="5"/>
        <v>41592.249305555553</v>
      </c>
      <c r="M112" t="b">
        <v>0</v>
      </c>
      <c r="N112">
        <v>26</v>
      </c>
      <c r="O112" s="22">
        <f>E112/D112*100</f>
        <v>130.76923076923077</v>
      </c>
      <c r="P112" s="4">
        <f>E112/N112</f>
        <v>65.384615384615387</v>
      </c>
      <c r="Q112" t="b">
        <v>1</v>
      </c>
      <c r="R112" t="s">
        <v>8266</v>
      </c>
      <c r="S112" t="str">
        <f t="shared" si="6"/>
        <v>film &amp; video</v>
      </c>
      <c r="T112" t="str">
        <f t="shared" si="7"/>
        <v>shorts</v>
      </c>
    </row>
    <row r="113" spans="1:20" ht="42.75" x14ac:dyDescent="0.45">
      <c r="A113">
        <v>111</v>
      </c>
      <c r="B113" s="1" t="s">
        <v>113</v>
      </c>
      <c r="C113" s="1" t="s">
        <v>4222</v>
      </c>
      <c r="D113" s="3">
        <v>3500</v>
      </c>
      <c r="E113" s="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s="7">
        <f t="shared" si="4"/>
        <v>42125.333182870367</v>
      </c>
      <c r="L113" s="7">
        <f t="shared" si="5"/>
        <v>42155.333182870367</v>
      </c>
      <c r="M113" t="b">
        <v>0</v>
      </c>
      <c r="N113">
        <v>53</v>
      </c>
      <c r="O113" s="22">
        <f>E113/D113*100</f>
        <v>154.57142857142858</v>
      </c>
      <c r="P113" s="4">
        <f>E113/N113</f>
        <v>102.0754716981132</v>
      </c>
      <c r="Q113" t="b">
        <v>1</v>
      </c>
      <c r="R113" t="s">
        <v>8266</v>
      </c>
      <c r="S113" t="str">
        <f t="shared" si="6"/>
        <v>film &amp; video</v>
      </c>
      <c r="T113" t="str">
        <f t="shared" si="7"/>
        <v>shorts</v>
      </c>
    </row>
    <row r="114" spans="1:20" ht="42.75" x14ac:dyDescent="0.45">
      <c r="A114">
        <v>112</v>
      </c>
      <c r="B114" s="1" t="s">
        <v>114</v>
      </c>
      <c r="C114" s="1" t="s">
        <v>4223</v>
      </c>
      <c r="D114" s="3">
        <v>5000</v>
      </c>
      <c r="E114" s="3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s="7">
        <f t="shared" si="4"/>
        <v>41718.043032407404</v>
      </c>
      <c r="L114" s="7">
        <f t="shared" si="5"/>
        <v>41742.083333333336</v>
      </c>
      <c r="M114" t="b">
        <v>0</v>
      </c>
      <c r="N114">
        <v>81</v>
      </c>
      <c r="O114" s="22">
        <f>E114/D114*100</f>
        <v>104</v>
      </c>
      <c r="P114" s="4">
        <f>E114/N114</f>
        <v>64.197530864197532</v>
      </c>
      <c r="Q114" t="b">
        <v>1</v>
      </c>
      <c r="R114" t="s">
        <v>8266</v>
      </c>
      <c r="S114" t="str">
        <f t="shared" si="6"/>
        <v>film &amp; video</v>
      </c>
      <c r="T114" t="str">
        <f t="shared" si="7"/>
        <v>shorts</v>
      </c>
    </row>
    <row r="115" spans="1:20" ht="28.5" x14ac:dyDescent="0.45">
      <c r="A115">
        <v>113</v>
      </c>
      <c r="B115" s="1" t="s">
        <v>115</v>
      </c>
      <c r="C115" s="1" t="s">
        <v>4224</v>
      </c>
      <c r="D115" s="3">
        <v>5000</v>
      </c>
      <c r="E115" s="3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s="7">
        <f t="shared" si="4"/>
        <v>40753.758425925924</v>
      </c>
      <c r="L115" s="7">
        <f t="shared" si="5"/>
        <v>40761.625</v>
      </c>
      <c r="M115" t="b">
        <v>0</v>
      </c>
      <c r="N115">
        <v>78</v>
      </c>
      <c r="O115" s="22">
        <f>E115/D115*100</f>
        <v>141</v>
      </c>
      <c r="P115" s="4">
        <f>E115/N115</f>
        <v>90.384615384615387</v>
      </c>
      <c r="Q115" t="b">
        <v>1</v>
      </c>
      <c r="R115" t="s">
        <v>8266</v>
      </c>
      <c r="S115" t="str">
        <f t="shared" si="6"/>
        <v>film &amp; video</v>
      </c>
      <c r="T115" t="str">
        <f t="shared" si="7"/>
        <v>shorts</v>
      </c>
    </row>
    <row r="116" spans="1:20" ht="42.75" x14ac:dyDescent="0.45">
      <c r="A116">
        <v>114</v>
      </c>
      <c r="B116" s="1" t="s">
        <v>116</v>
      </c>
      <c r="C116" s="1" t="s">
        <v>4225</v>
      </c>
      <c r="D116" s="3">
        <v>3000</v>
      </c>
      <c r="E116" s="3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s="7">
        <f t="shared" si="4"/>
        <v>40861.27416666667</v>
      </c>
      <c r="L116" s="7">
        <f t="shared" si="5"/>
        <v>40921.27416666667</v>
      </c>
      <c r="M116" t="b">
        <v>0</v>
      </c>
      <c r="N116">
        <v>35</v>
      </c>
      <c r="O116" s="22">
        <f>E116/D116*100</f>
        <v>103.33333333333334</v>
      </c>
      <c r="P116" s="4">
        <f>E116/N116</f>
        <v>88.571428571428569</v>
      </c>
      <c r="Q116" t="b">
        <v>1</v>
      </c>
      <c r="R116" t="s">
        <v>8266</v>
      </c>
      <c r="S116" t="str">
        <f t="shared" si="6"/>
        <v>film &amp; video</v>
      </c>
      <c r="T116" t="str">
        <f t="shared" si="7"/>
        <v>shorts</v>
      </c>
    </row>
    <row r="117" spans="1:20" x14ac:dyDescent="0.45">
      <c r="A117">
        <v>115</v>
      </c>
      <c r="B117" s="1" t="s">
        <v>117</v>
      </c>
      <c r="C117" s="1" t="s">
        <v>4226</v>
      </c>
      <c r="D117" s="3">
        <v>450</v>
      </c>
      <c r="E117" s="3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s="7">
        <f t="shared" si="4"/>
        <v>40918.738935185182</v>
      </c>
      <c r="L117" s="7">
        <f t="shared" si="5"/>
        <v>40943.738935185182</v>
      </c>
      <c r="M117" t="b">
        <v>0</v>
      </c>
      <c r="N117">
        <v>22</v>
      </c>
      <c r="O117" s="22">
        <f>E117/D117*100</f>
        <v>140.44444444444443</v>
      </c>
      <c r="P117" s="4">
        <f>E117/N117</f>
        <v>28.727272727272727</v>
      </c>
      <c r="Q117" t="b">
        <v>1</v>
      </c>
      <c r="R117" t="s">
        <v>8266</v>
      </c>
      <c r="S117" t="str">
        <f t="shared" si="6"/>
        <v>film &amp; video</v>
      </c>
      <c r="T117" t="str">
        <f t="shared" si="7"/>
        <v>shorts</v>
      </c>
    </row>
    <row r="118" spans="1:20" ht="42.75" x14ac:dyDescent="0.45">
      <c r="A118">
        <v>116</v>
      </c>
      <c r="B118" s="1" t="s">
        <v>118</v>
      </c>
      <c r="C118" s="1" t="s">
        <v>4227</v>
      </c>
      <c r="D118" s="3">
        <v>3500</v>
      </c>
      <c r="E118" s="3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s="7">
        <f t="shared" si="4"/>
        <v>40595.497164351851</v>
      </c>
      <c r="L118" s="7">
        <f t="shared" si="5"/>
        <v>40641.455497685187</v>
      </c>
      <c r="M118" t="b">
        <v>0</v>
      </c>
      <c r="N118">
        <v>57</v>
      </c>
      <c r="O118" s="22">
        <f>E118/D118*100</f>
        <v>113.65714285714286</v>
      </c>
      <c r="P118" s="4">
        <f>E118/N118</f>
        <v>69.78947368421052</v>
      </c>
      <c r="Q118" t="b">
        <v>1</v>
      </c>
      <c r="R118" t="s">
        <v>8266</v>
      </c>
      <c r="S118" t="str">
        <f t="shared" si="6"/>
        <v>film &amp; video</v>
      </c>
      <c r="T118" t="str">
        <f t="shared" si="7"/>
        <v>shorts</v>
      </c>
    </row>
    <row r="119" spans="1:20" ht="57" x14ac:dyDescent="0.45">
      <c r="A119">
        <v>117</v>
      </c>
      <c r="B119" s="1" t="s">
        <v>119</v>
      </c>
      <c r="C119" s="1" t="s">
        <v>4228</v>
      </c>
      <c r="D119" s="3">
        <v>4500</v>
      </c>
      <c r="E119" s="3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s="7">
        <f t="shared" si="4"/>
        <v>40248.834999999999</v>
      </c>
      <c r="L119" s="7">
        <f t="shared" si="5"/>
        <v>40338.791666666664</v>
      </c>
      <c r="M119" t="b">
        <v>0</v>
      </c>
      <c r="N119">
        <v>27</v>
      </c>
      <c r="O119" s="22">
        <f>E119/D119*100</f>
        <v>100.49377777777779</v>
      </c>
      <c r="P119" s="4">
        <f>E119/N119</f>
        <v>167.48962962962963</v>
      </c>
      <c r="Q119" t="b">
        <v>1</v>
      </c>
      <c r="R119" t="s">
        <v>8266</v>
      </c>
      <c r="S119" t="str">
        <f t="shared" si="6"/>
        <v>film &amp; video</v>
      </c>
      <c r="T119" t="str">
        <f t="shared" si="7"/>
        <v>shorts</v>
      </c>
    </row>
    <row r="120" spans="1:20" ht="28.5" x14ac:dyDescent="0.45">
      <c r="A120">
        <v>118</v>
      </c>
      <c r="B120" s="1" t="s">
        <v>120</v>
      </c>
      <c r="C120" s="1" t="s">
        <v>4229</v>
      </c>
      <c r="D120" s="3">
        <v>5000</v>
      </c>
      <c r="E120" s="3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s="7">
        <f t="shared" si="4"/>
        <v>40723.053657407407</v>
      </c>
      <c r="L120" s="7">
        <f t="shared" si="5"/>
        <v>40753.053657407407</v>
      </c>
      <c r="M120" t="b">
        <v>0</v>
      </c>
      <c r="N120">
        <v>39</v>
      </c>
      <c r="O120" s="22">
        <f>E120/D120*100</f>
        <v>113.03159999999998</v>
      </c>
      <c r="P120" s="4">
        <f>E120/N120</f>
        <v>144.91230769230768</v>
      </c>
      <c r="Q120" t="b">
        <v>1</v>
      </c>
      <c r="R120" t="s">
        <v>8266</v>
      </c>
      <c r="S120" t="str">
        <f t="shared" si="6"/>
        <v>film &amp; video</v>
      </c>
      <c r="T120" t="str">
        <f t="shared" si="7"/>
        <v>shorts</v>
      </c>
    </row>
    <row r="121" spans="1:20" ht="42.75" x14ac:dyDescent="0.45">
      <c r="A121">
        <v>119</v>
      </c>
      <c r="B121" s="1" t="s">
        <v>121</v>
      </c>
      <c r="C121" s="1" t="s">
        <v>4230</v>
      </c>
      <c r="D121" s="3">
        <v>3250</v>
      </c>
      <c r="E121" s="3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s="7">
        <f t="shared" si="4"/>
        <v>40739.069282407407</v>
      </c>
      <c r="L121" s="7">
        <f t="shared" si="5"/>
        <v>40768.958333333336</v>
      </c>
      <c r="M121" t="b">
        <v>0</v>
      </c>
      <c r="N121">
        <v>37</v>
      </c>
      <c r="O121" s="22">
        <f>E121/D121*100</f>
        <v>104.55692307692308</v>
      </c>
      <c r="P121" s="4">
        <f>E121/N121</f>
        <v>91.840540540540545</v>
      </c>
      <c r="Q121" t="b">
        <v>1</v>
      </c>
      <c r="R121" t="s">
        <v>8266</v>
      </c>
      <c r="S121" t="str">
        <f t="shared" si="6"/>
        <v>film &amp; video</v>
      </c>
      <c r="T121" t="str">
        <f t="shared" si="7"/>
        <v>shorts</v>
      </c>
    </row>
    <row r="122" spans="1:20" ht="42.75" x14ac:dyDescent="0.45">
      <c r="A122">
        <v>120</v>
      </c>
      <c r="B122" s="1" t="s">
        <v>122</v>
      </c>
      <c r="C122" s="1" t="s">
        <v>4231</v>
      </c>
      <c r="D122" s="3">
        <v>70000</v>
      </c>
      <c r="E122" s="3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s="7">
        <f t="shared" si="4"/>
        <v>42616.049849537041</v>
      </c>
      <c r="L122" s="7">
        <f t="shared" si="5"/>
        <v>42646.049849537041</v>
      </c>
      <c r="M122" t="b">
        <v>0</v>
      </c>
      <c r="N122">
        <v>1</v>
      </c>
      <c r="O122" s="22">
        <f>E122/D122*100</f>
        <v>1.4285714285714287E-2</v>
      </c>
      <c r="P122" s="4">
        <f>E122/N122</f>
        <v>10</v>
      </c>
      <c r="Q122" t="b">
        <v>0</v>
      </c>
      <c r="R122" t="s">
        <v>8267</v>
      </c>
      <c r="S122" t="str">
        <f t="shared" si="6"/>
        <v>film &amp; video</v>
      </c>
      <c r="T122" t="str">
        <f t="shared" si="7"/>
        <v>science fiction</v>
      </c>
    </row>
    <row r="123" spans="1:20" ht="42.75" x14ac:dyDescent="0.45">
      <c r="A123">
        <v>121</v>
      </c>
      <c r="B123" s="1" t="s">
        <v>123</v>
      </c>
      <c r="C123" s="1" t="s">
        <v>4232</v>
      </c>
      <c r="D123" s="3">
        <v>3000</v>
      </c>
      <c r="E123" s="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s="7">
        <f t="shared" si="4"/>
        <v>42096.704976851848</v>
      </c>
      <c r="L123" s="7">
        <f t="shared" si="5"/>
        <v>42112.427777777775</v>
      </c>
      <c r="M123" t="b">
        <v>0</v>
      </c>
      <c r="N123">
        <v>1</v>
      </c>
      <c r="O123" s="22">
        <f>E123/D123*100</f>
        <v>3.3333333333333333E-2</v>
      </c>
      <c r="P123" s="4">
        <f>E123/N123</f>
        <v>1</v>
      </c>
      <c r="Q123" t="b">
        <v>0</v>
      </c>
      <c r="R123" t="s">
        <v>8267</v>
      </c>
      <c r="S123" t="str">
        <f t="shared" si="6"/>
        <v>film &amp; video</v>
      </c>
      <c r="T123" t="str">
        <f t="shared" si="7"/>
        <v>science fiction</v>
      </c>
    </row>
    <row r="124" spans="1:20" ht="28.5" x14ac:dyDescent="0.45">
      <c r="A124">
        <v>122</v>
      </c>
      <c r="B124" s="1" t="s">
        <v>124</v>
      </c>
      <c r="C124" s="1" t="s">
        <v>4233</v>
      </c>
      <c r="D124" s="3">
        <v>100000000</v>
      </c>
      <c r="E124" s="3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s="7">
        <f t="shared" si="4"/>
        <v>42593.431793981479</v>
      </c>
      <c r="L124" s="7">
        <f t="shared" si="5"/>
        <v>42653.431793981479</v>
      </c>
      <c r="M124" t="b">
        <v>0</v>
      </c>
      <c r="N124">
        <v>0</v>
      </c>
      <c r="O124" s="22">
        <f>E124/D124*100</f>
        <v>0</v>
      </c>
      <c r="P124" s="4" t="e">
        <f>E124/N124</f>
        <v>#DIV/0!</v>
      </c>
      <c r="Q124" t="b">
        <v>0</v>
      </c>
      <c r="R124" t="s">
        <v>8267</v>
      </c>
      <c r="S124" t="str">
        <f t="shared" si="6"/>
        <v>film &amp; video</v>
      </c>
      <c r="T124" t="str">
        <f t="shared" si="7"/>
        <v>science fiction</v>
      </c>
    </row>
    <row r="125" spans="1:20" ht="42.75" x14ac:dyDescent="0.45">
      <c r="A125">
        <v>123</v>
      </c>
      <c r="B125" s="1" t="s">
        <v>125</v>
      </c>
      <c r="C125" s="1" t="s">
        <v>4234</v>
      </c>
      <c r="D125" s="3">
        <v>55000</v>
      </c>
      <c r="E125" s="3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s="7">
        <f t="shared" si="4"/>
        <v>41904.781990740739</v>
      </c>
      <c r="L125" s="7">
        <f t="shared" si="5"/>
        <v>41940.916666666664</v>
      </c>
      <c r="M125" t="b">
        <v>0</v>
      </c>
      <c r="N125">
        <v>6</v>
      </c>
      <c r="O125" s="22">
        <f>E125/D125*100</f>
        <v>0.27454545454545454</v>
      </c>
      <c r="P125" s="4">
        <f>E125/N125</f>
        <v>25.166666666666668</v>
      </c>
      <c r="Q125" t="b">
        <v>0</v>
      </c>
      <c r="R125" t="s">
        <v>8267</v>
      </c>
      <c r="S125" t="str">
        <f t="shared" si="6"/>
        <v>film &amp; video</v>
      </c>
      <c r="T125" t="str">
        <f t="shared" si="7"/>
        <v>science fiction</v>
      </c>
    </row>
    <row r="126" spans="1:20" ht="42.75" x14ac:dyDescent="0.45">
      <c r="A126">
        <v>124</v>
      </c>
      <c r="B126" s="1" t="s">
        <v>126</v>
      </c>
      <c r="C126" s="1" t="s">
        <v>4235</v>
      </c>
      <c r="D126" s="3">
        <v>4000</v>
      </c>
      <c r="E126" s="3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s="7">
        <f t="shared" si="4"/>
        <v>42114.928726851853</v>
      </c>
      <c r="L126" s="7">
        <f t="shared" si="5"/>
        <v>42139.928726851853</v>
      </c>
      <c r="M126" t="b">
        <v>0</v>
      </c>
      <c r="N126">
        <v>0</v>
      </c>
      <c r="O126" s="22">
        <f>E126/D126*100</f>
        <v>0</v>
      </c>
      <c r="P126" s="4" t="e">
        <f>E126/N126</f>
        <v>#DIV/0!</v>
      </c>
      <c r="Q126" t="b">
        <v>0</v>
      </c>
      <c r="R126" t="s">
        <v>8267</v>
      </c>
      <c r="S126" t="str">
        <f t="shared" si="6"/>
        <v>film &amp; video</v>
      </c>
      <c r="T126" t="str">
        <f t="shared" si="7"/>
        <v>science fiction</v>
      </c>
    </row>
    <row r="127" spans="1:20" ht="42.75" x14ac:dyDescent="0.45">
      <c r="A127">
        <v>125</v>
      </c>
      <c r="B127" s="1" t="s">
        <v>127</v>
      </c>
      <c r="C127" s="1" t="s">
        <v>4236</v>
      </c>
      <c r="D127" s="3">
        <v>500</v>
      </c>
      <c r="E127" s="3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s="7">
        <f t="shared" si="4"/>
        <v>42709.993981481486</v>
      </c>
      <c r="L127" s="7">
        <f t="shared" si="5"/>
        <v>42769.993981481486</v>
      </c>
      <c r="M127" t="b">
        <v>0</v>
      </c>
      <c r="N127">
        <v>6</v>
      </c>
      <c r="O127" s="22">
        <f>E127/D127*100</f>
        <v>14.000000000000002</v>
      </c>
      <c r="P127" s="4">
        <f>E127/N127</f>
        <v>11.666666666666666</v>
      </c>
      <c r="Q127" t="b">
        <v>0</v>
      </c>
      <c r="R127" t="s">
        <v>8267</v>
      </c>
      <c r="S127" t="str">
        <f t="shared" si="6"/>
        <v>film &amp; video</v>
      </c>
      <c r="T127" t="str">
        <f t="shared" si="7"/>
        <v>science fiction</v>
      </c>
    </row>
    <row r="128" spans="1:20" ht="42.75" x14ac:dyDescent="0.45">
      <c r="A128">
        <v>126</v>
      </c>
      <c r="B128" s="1" t="s">
        <v>128</v>
      </c>
      <c r="C128" s="1" t="s">
        <v>4237</v>
      </c>
      <c r="D128" s="3">
        <v>25000</v>
      </c>
      <c r="E128" s="3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s="7">
        <f t="shared" si="4"/>
        <v>42135.589548611111</v>
      </c>
      <c r="L128" s="7">
        <f t="shared" si="5"/>
        <v>42166.083333333328</v>
      </c>
      <c r="M128" t="b">
        <v>0</v>
      </c>
      <c r="N128">
        <v>13</v>
      </c>
      <c r="O128" s="22">
        <f>E128/D128*100</f>
        <v>5.548</v>
      </c>
      <c r="P128" s="4">
        <f>E128/N128</f>
        <v>106.69230769230769</v>
      </c>
      <c r="Q128" t="b">
        <v>0</v>
      </c>
      <c r="R128" t="s">
        <v>8267</v>
      </c>
      <c r="S128" t="str">
        <f t="shared" si="6"/>
        <v>film &amp; video</v>
      </c>
      <c r="T128" t="str">
        <f t="shared" si="7"/>
        <v>science fiction</v>
      </c>
    </row>
    <row r="129" spans="1:20" ht="42.75" x14ac:dyDescent="0.45">
      <c r="A129">
        <v>127</v>
      </c>
      <c r="B129" s="1" t="s">
        <v>129</v>
      </c>
      <c r="C129" s="1" t="s">
        <v>4238</v>
      </c>
      <c r="D129" s="3">
        <v>8000</v>
      </c>
      <c r="E129" s="3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s="7">
        <f t="shared" si="4"/>
        <v>42067.62431712963</v>
      </c>
      <c r="L129" s="7">
        <f t="shared" si="5"/>
        <v>42097.582650462966</v>
      </c>
      <c r="M129" t="b">
        <v>0</v>
      </c>
      <c r="N129">
        <v>4</v>
      </c>
      <c r="O129" s="22">
        <f>E129/D129*100</f>
        <v>2.375</v>
      </c>
      <c r="P129" s="4">
        <f>E129/N129</f>
        <v>47.5</v>
      </c>
      <c r="Q129" t="b">
        <v>0</v>
      </c>
      <c r="R129" t="s">
        <v>8267</v>
      </c>
      <c r="S129" t="str">
        <f t="shared" si="6"/>
        <v>film &amp; video</v>
      </c>
      <c r="T129" t="str">
        <f t="shared" si="7"/>
        <v>science fiction</v>
      </c>
    </row>
    <row r="130" spans="1:20" ht="28.5" x14ac:dyDescent="0.45">
      <c r="A130">
        <v>128</v>
      </c>
      <c r="B130" s="1" t="s">
        <v>130</v>
      </c>
      <c r="C130" s="1" t="s">
        <v>4239</v>
      </c>
      <c r="D130" s="3">
        <v>100000</v>
      </c>
      <c r="E130" s="3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s="7">
        <f t="shared" si="4"/>
        <v>42628.22792824074</v>
      </c>
      <c r="L130" s="7">
        <f t="shared" si="5"/>
        <v>42663.22792824074</v>
      </c>
      <c r="M130" t="b">
        <v>0</v>
      </c>
      <c r="N130">
        <v>6</v>
      </c>
      <c r="O130" s="22">
        <f>E130/D130*100</f>
        <v>1.867</v>
      </c>
      <c r="P130" s="4">
        <f>E130/N130</f>
        <v>311.16666666666669</v>
      </c>
      <c r="Q130" t="b">
        <v>0</v>
      </c>
      <c r="R130" t="s">
        <v>8267</v>
      </c>
      <c r="S130" t="str">
        <f t="shared" si="6"/>
        <v>film &amp; video</v>
      </c>
      <c r="T130" t="str">
        <f t="shared" si="7"/>
        <v>science fiction</v>
      </c>
    </row>
    <row r="131" spans="1:20" ht="42.75" x14ac:dyDescent="0.45">
      <c r="A131">
        <v>129</v>
      </c>
      <c r="B131" s="1" t="s">
        <v>131</v>
      </c>
      <c r="C131" s="1" t="s">
        <v>4240</v>
      </c>
      <c r="D131" s="3">
        <v>20000</v>
      </c>
      <c r="E131" s="3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s="7">
        <f t="shared" ref="K131:K194" si="8">(((J131/60)/60)/24)+DATE(1970,1,1)</f>
        <v>41882.937303240738</v>
      </c>
      <c r="L131" s="7">
        <f t="shared" ref="L131:L194" si="9">(((I131/60)/60)/24)+DATE(1970,1,1)</f>
        <v>41942.937303240738</v>
      </c>
      <c r="M131" t="b">
        <v>0</v>
      </c>
      <c r="N131">
        <v>0</v>
      </c>
      <c r="O131" s="22">
        <f>E131/D131*100</f>
        <v>0</v>
      </c>
      <c r="P131" s="4" t="e">
        <f>E131/N131</f>
        <v>#DIV/0!</v>
      </c>
      <c r="Q131" t="b">
        <v>0</v>
      </c>
      <c r="R131" t="s">
        <v>8267</v>
      </c>
      <c r="S131" t="str">
        <f t="shared" ref="S131:S194" si="10">LEFT(R131,SEARCH("/",R131,1)-1)</f>
        <v>film &amp; video</v>
      </c>
      <c r="T131" t="str">
        <f t="shared" ref="T131:T194" si="11">RIGHT(R131,LEN(R131) - FIND("/",R131))</f>
        <v>science fiction</v>
      </c>
    </row>
    <row r="132" spans="1:20" ht="42.75" x14ac:dyDescent="0.45">
      <c r="A132">
        <v>130</v>
      </c>
      <c r="B132" s="1" t="s">
        <v>132</v>
      </c>
      <c r="C132" s="1" t="s">
        <v>4241</v>
      </c>
      <c r="D132" s="3">
        <v>600</v>
      </c>
      <c r="E132" s="3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s="7">
        <f t="shared" si="8"/>
        <v>41778.915416666663</v>
      </c>
      <c r="L132" s="7">
        <f t="shared" si="9"/>
        <v>41806.844444444447</v>
      </c>
      <c r="M132" t="b">
        <v>0</v>
      </c>
      <c r="N132">
        <v>0</v>
      </c>
      <c r="O132" s="22">
        <f>E132/D132*100</f>
        <v>0</v>
      </c>
      <c r="P132" s="4" t="e">
        <f>E132/N132</f>
        <v>#DIV/0!</v>
      </c>
      <c r="Q132" t="b">
        <v>0</v>
      </c>
      <c r="R132" t="s">
        <v>8267</v>
      </c>
      <c r="S132" t="str">
        <f t="shared" si="10"/>
        <v>film &amp; video</v>
      </c>
      <c r="T132" t="str">
        <f t="shared" si="11"/>
        <v>science fiction</v>
      </c>
    </row>
    <row r="133" spans="1:20" x14ac:dyDescent="0.45">
      <c r="A133">
        <v>131</v>
      </c>
      <c r="B133" s="1" t="s">
        <v>133</v>
      </c>
      <c r="C133" s="1" t="s">
        <v>4242</v>
      </c>
      <c r="D133" s="3">
        <v>1200</v>
      </c>
      <c r="E133" s="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s="7">
        <f t="shared" si="8"/>
        <v>42541.837511574078</v>
      </c>
      <c r="L133" s="7">
        <f t="shared" si="9"/>
        <v>42557</v>
      </c>
      <c r="M133" t="b">
        <v>0</v>
      </c>
      <c r="N133">
        <v>0</v>
      </c>
      <c r="O133" s="22">
        <f>E133/D133*100</f>
        <v>0</v>
      </c>
      <c r="P133" s="4" t="e">
        <f>E133/N133</f>
        <v>#DIV/0!</v>
      </c>
      <c r="Q133" t="b">
        <v>0</v>
      </c>
      <c r="R133" t="s">
        <v>8267</v>
      </c>
      <c r="S133" t="str">
        <f t="shared" si="10"/>
        <v>film &amp; video</v>
      </c>
      <c r="T133" t="str">
        <f t="shared" si="11"/>
        <v>science fiction</v>
      </c>
    </row>
    <row r="134" spans="1:20" ht="42.75" x14ac:dyDescent="0.45">
      <c r="A134">
        <v>132</v>
      </c>
      <c r="B134" s="1" t="s">
        <v>134</v>
      </c>
      <c r="C134" s="1" t="s">
        <v>4243</v>
      </c>
      <c r="D134" s="3">
        <v>80000</v>
      </c>
      <c r="E134" s="3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s="7">
        <f t="shared" si="8"/>
        <v>41905.812581018516</v>
      </c>
      <c r="L134" s="7">
        <f t="shared" si="9"/>
        <v>41950.854247685187</v>
      </c>
      <c r="M134" t="b">
        <v>0</v>
      </c>
      <c r="N134">
        <v>81</v>
      </c>
      <c r="O134" s="22">
        <f>E134/D134*100</f>
        <v>9.5687499999999996</v>
      </c>
      <c r="P134" s="4">
        <f>E134/N134</f>
        <v>94.506172839506178</v>
      </c>
      <c r="Q134" t="b">
        <v>0</v>
      </c>
      <c r="R134" t="s">
        <v>8267</v>
      </c>
      <c r="S134" t="str">
        <f t="shared" si="10"/>
        <v>film &amp; video</v>
      </c>
      <c r="T134" t="str">
        <f t="shared" si="11"/>
        <v>science fiction</v>
      </c>
    </row>
    <row r="135" spans="1:20" ht="28.5" x14ac:dyDescent="0.45">
      <c r="A135">
        <v>133</v>
      </c>
      <c r="B135" s="1" t="s">
        <v>135</v>
      </c>
      <c r="C135" s="1" t="s">
        <v>4244</v>
      </c>
      <c r="D135" s="3">
        <v>71764</v>
      </c>
      <c r="E135" s="3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s="7">
        <f t="shared" si="8"/>
        <v>42491.80768518518</v>
      </c>
      <c r="L135" s="7">
        <f t="shared" si="9"/>
        <v>42521.729861111111</v>
      </c>
      <c r="M135" t="b">
        <v>0</v>
      </c>
      <c r="N135">
        <v>0</v>
      </c>
      <c r="O135" s="22">
        <f>E135/D135*100</f>
        <v>0</v>
      </c>
      <c r="P135" s="4" t="e">
        <f>E135/N135</f>
        <v>#DIV/0!</v>
      </c>
      <c r="Q135" t="b">
        <v>0</v>
      </c>
      <c r="R135" t="s">
        <v>8267</v>
      </c>
      <c r="S135" t="str">
        <f t="shared" si="10"/>
        <v>film &amp; video</v>
      </c>
      <c r="T135" t="str">
        <f t="shared" si="11"/>
        <v>science fiction</v>
      </c>
    </row>
    <row r="136" spans="1:20" ht="28.5" x14ac:dyDescent="0.45">
      <c r="A136">
        <v>134</v>
      </c>
      <c r="B136" s="1" t="s">
        <v>136</v>
      </c>
      <c r="C136" s="1" t="s">
        <v>4245</v>
      </c>
      <c r="D136" s="3">
        <v>5000</v>
      </c>
      <c r="E136" s="3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s="7">
        <f t="shared" si="8"/>
        <v>42221.909930555557</v>
      </c>
      <c r="L136" s="7">
        <f t="shared" si="9"/>
        <v>42251.708333333328</v>
      </c>
      <c r="M136" t="b">
        <v>0</v>
      </c>
      <c r="N136">
        <v>0</v>
      </c>
      <c r="O136" s="22">
        <f>E136/D136*100</f>
        <v>0</v>
      </c>
      <c r="P136" s="4" t="e">
        <f>E136/N136</f>
        <v>#DIV/0!</v>
      </c>
      <c r="Q136" t="b">
        <v>0</v>
      </c>
      <c r="R136" t="s">
        <v>8267</v>
      </c>
      <c r="S136" t="str">
        <f t="shared" si="10"/>
        <v>film &amp; video</v>
      </c>
      <c r="T136" t="str">
        <f t="shared" si="11"/>
        <v>science fiction</v>
      </c>
    </row>
    <row r="137" spans="1:20" ht="42.75" x14ac:dyDescent="0.45">
      <c r="A137">
        <v>135</v>
      </c>
      <c r="B137" s="1" t="s">
        <v>137</v>
      </c>
      <c r="C137" s="1" t="s">
        <v>4246</v>
      </c>
      <c r="D137" s="3">
        <v>3000</v>
      </c>
      <c r="E137" s="3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s="7">
        <f t="shared" si="8"/>
        <v>41788.381909722222</v>
      </c>
      <c r="L137" s="7">
        <f t="shared" si="9"/>
        <v>41821.791666666664</v>
      </c>
      <c r="M137" t="b">
        <v>0</v>
      </c>
      <c r="N137">
        <v>5</v>
      </c>
      <c r="O137" s="22">
        <f>E137/D137*100</f>
        <v>13.433333333333334</v>
      </c>
      <c r="P137" s="4">
        <f>E137/N137</f>
        <v>80.599999999999994</v>
      </c>
      <c r="Q137" t="b">
        <v>0</v>
      </c>
      <c r="R137" t="s">
        <v>8267</v>
      </c>
      <c r="S137" t="str">
        <f t="shared" si="10"/>
        <v>film &amp; video</v>
      </c>
      <c r="T137" t="str">
        <f t="shared" si="11"/>
        <v>science fiction</v>
      </c>
    </row>
    <row r="138" spans="1:20" ht="42.75" x14ac:dyDescent="0.45">
      <c r="A138">
        <v>136</v>
      </c>
      <c r="B138" s="1" t="s">
        <v>138</v>
      </c>
      <c r="C138" s="1" t="s">
        <v>4232</v>
      </c>
      <c r="D138" s="3">
        <v>3000</v>
      </c>
      <c r="E138" s="3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s="7">
        <f t="shared" si="8"/>
        <v>42096.410115740742</v>
      </c>
      <c r="L138" s="7">
        <f t="shared" si="9"/>
        <v>42140.427777777775</v>
      </c>
      <c r="M138" t="b">
        <v>0</v>
      </c>
      <c r="N138">
        <v>0</v>
      </c>
      <c r="O138" s="22">
        <f>E138/D138*100</f>
        <v>0</v>
      </c>
      <c r="P138" s="4" t="e">
        <f>E138/N138</f>
        <v>#DIV/0!</v>
      </c>
      <c r="Q138" t="b">
        <v>0</v>
      </c>
      <c r="R138" t="s">
        <v>8267</v>
      </c>
      <c r="S138" t="str">
        <f t="shared" si="10"/>
        <v>film &amp; video</v>
      </c>
      <c r="T138" t="str">
        <f t="shared" si="11"/>
        <v>science fiction</v>
      </c>
    </row>
    <row r="139" spans="1:20" ht="42.75" x14ac:dyDescent="0.45">
      <c r="A139">
        <v>137</v>
      </c>
      <c r="B139" s="1" t="s">
        <v>139</v>
      </c>
      <c r="C139" s="1" t="s">
        <v>4247</v>
      </c>
      <c r="D139" s="3">
        <v>55000</v>
      </c>
      <c r="E139" s="3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s="7">
        <f t="shared" si="8"/>
        <v>42239.573993055557</v>
      </c>
      <c r="L139" s="7">
        <f t="shared" si="9"/>
        <v>42289.573993055557</v>
      </c>
      <c r="M139" t="b">
        <v>0</v>
      </c>
      <c r="N139">
        <v>0</v>
      </c>
      <c r="O139" s="22">
        <f>E139/D139*100</f>
        <v>0</v>
      </c>
      <c r="P139" s="4" t="e">
        <f>E139/N139</f>
        <v>#DIV/0!</v>
      </c>
      <c r="Q139" t="b">
        <v>0</v>
      </c>
      <c r="R139" t="s">
        <v>8267</v>
      </c>
      <c r="S139" t="str">
        <f t="shared" si="10"/>
        <v>film &amp; video</v>
      </c>
      <c r="T139" t="str">
        <f t="shared" si="11"/>
        <v>science fiction</v>
      </c>
    </row>
    <row r="140" spans="1:20" ht="42.75" x14ac:dyDescent="0.45">
      <c r="A140">
        <v>138</v>
      </c>
      <c r="B140" s="1" t="s">
        <v>140</v>
      </c>
      <c r="C140" s="1" t="s">
        <v>4248</v>
      </c>
      <c r="D140" s="3">
        <v>150000</v>
      </c>
      <c r="E140" s="3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s="7">
        <f t="shared" si="8"/>
        <v>42186.257418981477</v>
      </c>
      <c r="L140" s="7">
        <f t="shared" si="9"/>
        <v>42217.207638888889</v>
      </c>
      <c r="M140" t="b">
        <v>0</v>
      </c>
      <c r="N140">
        <v>58</v>
      </c>
      <c r="O140" s="22">
        <f>E140/D140*100</f>
        <v>3.1413333333333333</v>
      </c>
      <c r="P140" s="4">
        <f>E140/N140</f>
        <v>81.241379310344826</v>
      </c>
      <c r="Q140" t="b">
        <v>0</v>
      </c>
      <c r="R140" t="s">
        <v>8267</v>
      </c>
      <c r="S140" t="str">
        <f t="shared" si="10"/>
        <v>film &amp; video</v>
      </c>
      <c r="T140" t="str">
        <f t="shared" si="11"/>
        <v>science fiction</v>
      </c>
    </row>
    <row r="141" spans="1:20" ht="42.75" x14ac:dyDescent="0.45">
      <c r="A141">
        <v>139</v>
      </c>
      <c r="B141" s="1" t="s">
        <v>141</v>
      </c>
      <c r="C141" s="1" t="s">
        <v>4249</v>
      </c>
      <c r="D141" s="3">
        <v>500</v>
      </c>
      <c r="E141" s="3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s="7">
        <f t="shared" si="8"/>
        <v>42187.920972222222</v>
      </c>
      <c r="L141" s="7">
        <f t="shared" si="9"/>
        <v>42197.920972222222</v>
      </c>
      <c r="M141" t="b">
        <v>0</v>
      </c>
      <c r="N141">
        <v>1</v>
      </c>
      <c r="O141" s="22">
        <f>E141/D141*100</f>
        <v>100</v>
      </c>
      <c r="P141" s="4">
        <f>E141/N141</f>
        <v>500</v>
      </c>
      <c r="Q141" t="b">
        <v>0</v>
      </c>
      <c r="R141" t="s">
        <v>8267</v>
      </c>
      <c r="S141" t="str">
        <f t="shared" si="10"/>
        <v>film &amp; video</v>
      </c>
      <c r="T141" t="str">
        <f t="shared" si="11"/>
        <v>science fiction</v>
      </c>
    </row>
    <row r="142" spans="1:20" ht="42.75" x14ac:dyDescent="0.45">
      <c r="A142">
        <v>140</v>
      </c>
      <c r="B142" s="1" t="s">
        <v>142</v>
      </c>
      <c r="C142" s="1" t="s">
        <v>4250</v>
      </c>
      <c r="D142" s="3">
        <v>200000</v>
      </c>
      <c r="E142" s="3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s="7">
        <f t="shared" si="8"/>
        <v>42053.198287037041</v>
      </c>
      <c r="L142" s="7">
        <f t="shared" si="9"/>
        <v>42083.15662037037</v>
      </c>
      <c r="M142" t="b">
        <v>0</v>
      </c>
      <c r="N142">
        <v>0</v>
      </c>
      <c r="O142" s="22">
        <f>E142/D142*100</f>
        <v>0</v>
      </c>
      <c r="P142" s="4" t="e">
        <f>E142/N142</f>
        <v>#DIV/0!</v>
      </c>
      <c r="Q142" t="b">
        <v>0</v>
      </c>
      <c r="R142" t="s">
        <v>8267</v>
      </c>
      <c r="S142" t="str">
        <f t="shared" si="10"/>
        <v>film &amp; video</v>
      </c>
      <c r="T142" t="str">
        <f t="shared" si="11"/>
        <v>science fiction</v>
      </c>
    </row>
    <row r="143" spans="1:20" ht="42.75" x14ac:dyDescent="0.45">
      <c r="A143">
        <v>141</v>
      </c>
      <c r="B143" s="1" t="s">
        <v>143</v>
      </c>
      <c r="C143" s="1" t="s">
        <v>4251</v>
      </c>
      <c r="D143" s="3">
        <v>12000</v>
      </c>
      <c r="E143" s="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s="7">
        <f t="shared" si="8"/>
        <v>42110.153043981481</v>
      </c>
      <c r="L143" s="7">
        <f t="shared" si="9"/>
        <v>42155.153043981481</v>
      </c>
      <c r="M143" t="b">
        <v>0</v>
      </c>
      <c r="N143">
        <v>28</v>
      </c>
      <c r="O143" s="22">
        <f>E143/D143*100</f>
        <v>10.775</v>
      </c>
      <c r="P143" s="4">
        <f>E143/N143</f>
        <v>46.178571428571431</v>
      </c>
      <c r="Q143" t="b">
        <v>0</v>
      </c>
      <c r="R143" t="s">
        <v>8267</v>
      </c>
      <c r="S143" t="str">
        <f t="shared" si="10"/>
        <v>film &amp; video</v>
      </c>
      <c r="T143" t="str">
        <f t="shared" si="11"/>
        <v>science fiction</v>
      </c>
    </row>
    <row r="144" spans="1:20" ht="42.75" x14ac:dyDescent="0.45">
      <c r="A144">
        <v>142</v>
      </c>
      <c r="B144" s="1" t="s">
        <v>144</v>
      </c>
      <c r="C144" s="1" t="s">
        <v>4252</v>
      </c>
      <c r="D144" s="3">
        <v>3000</v>
      </c>
      <c r="E144" s="3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s="7">
        <f t="shared" si="8"/>
        <v>41938.893263888887</v>
      </c>
      <c r="L144" s="7">
        <f t="shared" si="9"/>
        <v>41959.934930555552</v>
      </c>
      <c r="M144" t="b">
        <v>0</v>
      </c>
      <c r="N144">
        <v>1</v>
      </c>
      <c r="O144" s="22">
        <f>E144/D144*100</f>
        <v>0.33333333333333337</v>
      </c>
      <c r="P144" s="4">
        <f>E144/N144</f>
        <v>10</v>
      </c>
      <c r="Q144" t="b">
        <v>0</v>
      </c>
      <c r="R144" t="s">
        <v>8267</v>
      </c>
      <c r="S144" t="str">
        <f t="shared" si="10"/>
        <v>film &amp; video</v>
      </c>
      <c r="T144" t="str">
        <f t="shared" si="11"/>
        <v>science fiction</v>
      </c>
    </row>
    <row r="145" spans="1:20" ht="42.75" x14ac:dyDescent="0.45">
      <c r="A145">
        <v>143</v>
      </c>
      <c r="B145" s="1" t="s">
        <v>145</v>
      </c>
      <c r="C145" s="1" t="s">
        <v>4253</v>
      </c>
      <c r="D145" s="3">
        <v>5500</v>
      </c>
      <c r="E145" s="3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s="7">
        <f t="shared" si="8"/>
        <v>42559.064143518524</v>
      </c>
      <c r="L145" s="7">
        <f t="shared" si="9"/>
        <v>42616.246527777781</v>
      </c>
      <c r="M145" t="b">
        <v>0</v>
      </c>
      <c r="N145">
        <v>0</v>
      </c>
      <c r="O145" s="22">
        <f>E145/D145*100</f>
        <v>0</v>
      </c>
      <c r="P145" s="4" t="e">
        <f>E145/N145</f>
        <v>#DIV/0!</v>
      </c>
      <c r="Q145" t="b">
        <v>0</v>
      </c>
      <c r="R145" t="s">
        <v>8267</v>
      </c>
      <c r="S145" t="str">
        <f t="shared" si="10"/>
        <v>film &amp; video</v>
      </c>
      <c r="T145" t="str">
        <f t="shared" si="11"/>
        <v>science fiction</v>
      </c>
    </row>
    <row r="146" spans="1:20" ht="42.75" x14ac:dyDescent="0.45">
      <c r="A146">
        <v>144</v>
      </c>
      <c r="B146" s="1" t="s">
        <v>146</v>
      </c>
      <c r="C146" s="1" t="s">
        <v>4254</v>
      </c>
      <c r="D146" s="3">
        <v>7500</v>
      </c>
      <c r="E146" s="3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s="7">
        <f t="shared" si="8"/>
        <v>42047.762407407412</v>
      </c>
      <c r="L146" s="7">
        <f t="shared" si="9"/>
        <v>42107.72074074074</v>
      </c>
      <c r="M146" t="b">
        <v>0</v>
      </c>
      <c r="N146">
        <v>37</v>
      </c>
      <c r="O146" s="22">
        <f>E146/D146*100</f>
        <v>27.6</v>
      </c>
      <c r="P146" s="4">
        <f>E146/N146</f>
        <v>55.945945945945944</v>
      </c>
      <c r="Q146" t="b">
        <v>0</v>
      </c>
      <c r="R146" t="s">
        <v>8267</v>
      </c>
      <c r="S146" t="str">
        <f t="shared" si="10"/>
        <v>film &amp; video</v>
      </c>
      <c r="T146" t="str">
        <f t="shared" si="11"/>
        <v>science fiction</v>
      </c>
    </row>
    <row r="147" spans="1:20" ht="42.75" x14ac:dyDescent="0.45">
      <c r="A147">
        <v>145</v>
      </c>
      <c r="B147" s="1" t="s">
        <v>147</v>
      </c>
      <c r="C147" s="1" t="s">
        <v>4255</v>
      </c>
      <c r="D147" s="3">
        <v>4500</v>
      </c>
      <c r="E147" s="3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s="7">
        <f t="shared" si="8"/>
        <v>42200.542268518519</v>
      </c>
      <c r="L147" s="7">
        <f t="shared" si="9"/>
        <v>42227.542268518519</v>
      </c>
      <c r="M147" t="b">
        <v>0</v>
      </c>
      <c r="N147">
        <v>9</v>
      </c>
      <c r="O147" s="22">
        <f>E147/D147*100</f>
        <v>7.5111111111111111</v>
      </c>
      <c r="P147" s="4">
        <f>E147/N147</f>
        <v>37.555555555555557</v>
      </c>
      <c r="Q147" t="b">
        <v>0</v>
      </c>
      <c r="R147" t="s">
        <v>8267</v>
      </c>
      <c r="S147" t="str">
        <f t="shared" si="10"/>
        <v>film &amp; video</v>
      </c>
      <c r="T147" t="str">
        <f t="shared" si="11"/>
        <v>science fiction</v>
      </c>
    </row>
    <row r="148" spans="1:20" ht="42.75" x14ac:dyDescent="0.45">
      <c r="A148">
        <v>146</v>
      </c>
      <c r="B148" s="1" t="s">
        <v>148</v>
      </c>
      <c r="C148" s="1" t="s">
        <v>4256</v>
      </c>
      <c r="D148" s="3">
        <v>20000</v>
      </c>
      <c r="E148" s="3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s="7">
        <f t="shared" si="8"/>
        <v>42693.016180555554</v>
      </c>
      <c r="L148" s="7">
        <f t="shared" si="9"/>
        <v>42753.016180555554</v>
      </c>
      <c r="M148" t="b">
        <v>0</v>
      </c>
      <c r="N148">
        <v>3</v>
      </c>
      <c r="O148" s="22">
        <f>E148/D148*100</f>
        <v>0.57499999999999996</v>
      </c>
      <c r="P148" s="4">
        <f>E148/N148</f>
        <v>38.333333333333336</v>
      </c>
      <c r="Q148" t="b">
        <v>0</v>
      </c>
      <c r="R148" t="s">
        <v>8267</v>
      </c>
      <c r="S148" t="str">
        <f t="shared" si="10"/>
        <v>film &amp; video</v>
      </c>
      <c r="T148" t="str">
        <f t="shared" si="11"/>
        <v>science fiction</v>
      </c>
    </row>
    <row r="149" spans="1:20" ht="28.5" x14ac:dyDescent="0.45">
      <c r="A149">
        <v>147</v>
      </c>
      <c r="B149" s="1" t="s">
        <v>149</v>
      </c>
      <c r="C149" s="1" t="s">
        <v>4257</v>
      </c>
      <c r="D149" s="3">
        <v>7000</v>
      </c>
      <c r="E149" s="3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s="7">
        <f t="shared" si="8"/>
        <v>41969.767824074079</v>
      </c>
      <c r="L149" s="7">
        <f t="shared" si="9"/>
        <v>42012.762499999997</v>
      </c>
      <c r="M149" t="b">
        <v>0</v>
      </c>
      <c r="N149">
        <v>0</v>
      </c>
      <c r="O149" s="22">
        <f>E149/D149*100</f>
        <v>0</v>
      </c>
      <c r="P149" s="4" t="e">
        <f>E149/N149</f>
        <v>#DIV/0!</v>
      </c>
      <c r="Q149" t="b">
        <v>0</v>
      </c>
      <c r="R149" t="s">
        <v>8267</v>
      </c>
      <c r="S149" t="str">
        <f t="shared" si="10"/>
        <v>film &amp; video</v>
      </c>
      <c r="T149" t="str">
        <f t="shared" si="11"/>
        <v>science fiction</v>
      </c>
    </row>
    <row r="150" spans="1:20" ht="42.75" x14ac:dyDescent="0.45">
      <c r="A150">
        <v>148</v>
      </c>
      <c r="B150" s="1" t="s">
        <v>150</v>
      </c>
      <c r="C150" s="1" t="s">
        <v>4258</v>
      </c>
      <c r="D150" s="3">
        <v>50000</v>
      </c>
      <c r="E150" s="3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s="7">
        <f t="shared" si="8"/>
        <v>42397.281666666662</v>
      </c>
      <c r="L150" s="7">
        <f t="shared" si="9"/>
        <v>42427.281666666662</v>
      </c>
      <c r="M150" t="b">
        <v>0</v>
      </c>
      <c r="N150">
        <v>2</v>
      </c>
      <c r="O150" s="22">
        <f>E150/D150*100</f>
        <v>0.08</v>
      </c>
      <c r="P150" s="4">
        <f>E150/N150</f>
        <v>20</v>
      </c>
      <c r="Q150" t="b">
        <v>0</v>
      </c>
      <c r="R150" t="s">
        <v>8267</v>
      </c>
      <c r="S150" t="str">
        <f t="shared" si="10"/>
        <v>film &amp; video</v>
      </c>
      <c r="T150" t="str">
        <f t="shared" si="11"/>
        <v>science fiction</v>
      </c>
    </row>
    <row r="151" spans="1:20" ht="42.75" x14ac:dyDescent="0.45">
      <c r="A151">
        <v>149</v>
      </c>
      <c r="B151" s="1" t="s">
        <v>151</v>
      </c>
      <c r="C151" s="1" t="s">
        <v>4259</v>
      </c>
      <c r="D151" s="3">
        <v>10000</v>
      </c>
      <c r="E151" s="3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s="7">
        <f t="shared" si="8"/>
        <v>41968.172106481477</v>
      </c>
      <c r="L151" s="7">
        <f t="shared" si="9"/>
        <v>41998.333333333328</v>
      </c>
      <c r="M151" t="b">
        <v>0</v>
      </c>
      <c r="N151">
        <v>6</v>
      </c>
      <c r="O151" s="22">
        <f>E151/D151*100</f>
        <v>0.91999999999999993</v>
      </c>
      <c r="P151" s="4">
        <f>E151/N151</f>
        <v>15.333333333333334</v>
      </c>
      <c r="Q151" t="b">
        <v>0</v>
      </c>
      <c r="R151" t="s">
        <v>8267</v>
      </c>
      <c r="S151" t="str">
        <f t="shared" si="10"/>
        <v>film &amp; video</v>
      </c>
      <c r="T151" t="str">
        <f t="shared" si="11"/>
        <v>science fiction</v>
      </c>
    </row>
    <row r="152" spans="1:20" ht="42.75" x14ac:dyDescent="0.45">
      <c r="A152">
        <v>150</v>
      </c>
      <c r="B152" s="1" t="s">
        <v>152</v>
      </c>
      <c r="C152" s="1" t="s">
        <v>4260</v>
      </c>
      <c r="D152" s="3">
        <v>130000</v>
      </c>
      <c r="E152" s="3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s="7">
        <f t="shared" si="8"/>
        <v>42090.161828703705</v>
      </c>
      <c r="L152" s="7">
        <f t="shared" si="9"/>
        <v>42150.161828703705</v>
      </c>
      <c r="M152" t="b">
        <v>0</v>
      </c>
      <c r="N152">
        <v>67</v>
      </c>
      <c r="O152" s="22">
        <f>E152/D152*100</f>
        <v>23.163076923076922</v>
      </c>
      <c r="P152" s="4">
        <f>E152/N152</f>
        <v>449.43283582089555</v>
      </c>
      <c r="Q152" t="b">
        <v>0</v>
      </c>
      <c r="R152" t="s">
        <v>8267</v>
      </c>
      <c r="S152" t="str">
        <f t="shared" si="10"/>
        <v>film &amp; video</v>
      </c>
      <c r="T152" t="str">
        <f t="shared" si="11"/>
        <v>science fiction</v>
      </c>
    </row>
    <row r="153" spans="1:20" ht="42.75" x14ac:dyDescent="0.45">
      <c r="A153">
        <v>151</v>
      </c>
      <c r="B153" s="1" t="s">
        <v>153</v>
      </c>
      <c r="C153" s="1" t="s">
        <v>4261</v>
      </c>
      <c r="D153" s="3">
        <v>250000</v>
      </c>
      <c r="E153" s="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s="7">
        <f t="shared" si="8"/>
        <v>42113.550821759258</v>
      </c>
      <c r="L153" s="7">
        <f t="shared" si="9"/>
        <v>42173.550821759258</v>
      </c>
      <c r="M153" t="b">
        <v>0</v>
      </c>
      <c r="N153">
        <v>5</v>
      </c>
      <c r="O153" s="22">
        <f>E153/D153*100</f>
        <v>5.5999999999999994E-2</v>
      </c>
      <c r="P153" s="4">
        <f>E153/N153</f>
        <v>28</v>
      </c>
      <c r="Q153" t="b">
        <v>0</v>
      </c>
      <c r="R153" t="s">
        <v>8267</v>
      </c>
      <c r="S153" t="str">
        <f t="shared" si="10"/>
        <v>film &amp; video</v>
      </c>
      <c r="T153" t="str">
        <f t="shared" si="11"/>
        <v>science fiction</v>
      </c>
    </row>
    <row r="154" spans="1:20" ht="28.5" x14ac:dyDescent="0.45">
      <c r="A154">
        <v>152</v>
      </c>
      <c r="B154" s="1" t="s">
        <v>154</v>
      </c>
      <c r="C154" s="1" t="s">
        <v>4262</v>
      </c>
      <c r="D154" s="3">
        <v>380000</v>
      </c>
      <c r="E154" s="3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s="7">
        <f t="shared" si="8"/>
        <v>41875.077546296299</v>
      </c>
      <c r="L154" s="7">
        <f t="shared" si="9"/>
        <v>41905.077546296299</v>
      </c>
      <c r="M154" t="b">
        <v>0</v>
      </c>
      <c r="N154">
        <v>2</v>
      </c>
      <c r="O154" s="22">
        <f>E154/D154*100</f>
        <v>7.8947368421052634E-3</v>
      </c>
      <c r="P154" s="4">
        <f>E154/N154</f>
        <v>15</v>
      </c>
      <c r="Q154" t="b">
        <v>0</v>
      </c>
      <c r="R154" t="s">
        <v>8267</v>
      </c>
      <c r="S154" t="str">
        <f t="shared" si="10"/>
        <v>film &amp; video</v>
      </c>
      <c r="T154" t="str">
        <f t="shared" si="11"/>
        <v>science fiction</v>
      </c>
    </row>
    <row r="155" spans="1:20" ht="42.75" x14ac:dyDescent="0.45">
      <c r="A155">
        <v>153</v>
      </c>
      <c r="B155" s="1" t="s">
        <v>155</v>
      </c>
      <c r="C155" s="1" t="s">
        <v>4263</v>
      </c>
      <c r="D155" s="3">
        <v>50000</v>
      </c>
      <c r="E155" s="3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s="7">
        <f t="shared" si="8"/>
        <v>41933.586157407408</v>
      </c>
      <c r="L155" s="7">
        <f t="shared" si="9"/>
        <v>41975.627824074079</v>
      </c>
      <c r="M155" t="b">
        <v>0</v>
      </c>
      <c r="N155">
        <v>10</v>
      </c>
      <c r="O155" s="22">
        <f>E155/D155*100</f>
        <v>0.71799999999999997</v>
      </c>
      <c r="P155" s="4">
        <f>E155/N155</f>
        <v>35.9</v>
      </c>
      <c r="Q155" t="b">
        <v>0</v>
      </c>
      <c r="R155" t="s">
        <v>8267</v>
      </c>
      <c r="S155" t="str">
        <f t="shared" si="10"/>
        <v>film &amp; video</v>
      </c>
      <c r="T155" t="str">
        <f t="shared" si="11"/>
        <v>science fiction</v>
      </c>
    </row>
    <row r="156" spans="1:20" ht="28.5" x14ac:dyDescent="0.45">
      <c r="A156">
        <v>154</v>
      </c>
      <c r="B156" s="1" t="s">
        <v>156</v>
      </c>
      <c r="C156" s="1" t="s">
        <v>4264</v>
      </c>
      <c r="D156" s="3">
        <v>1500</v>
      </c>
      <c r="E156" s="3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s="7">
        <f t="shared" si="8"/>
        <v>42115.547395833331</v>
      </c>
      <c r="L156" s="7">
        <f t="shared" si="9"/>
        <v>42158.547395833331</v>
      </c>
      <c r="M156" t="b">
        <v>0</v>
      </c>
      <c r="N156">
        <v>3</v>
      </c>
      <c r="O156" s="22">
        <f>E156/D156*100</f>
        <v>2.666666666666667</v>
      </c>
      <c r="P156" s="4">
        <f>E156/N156</f>
        <v>13.333333333333334</v>
      </c>
      <c r="Q156" t="b">
        <v>0</v>
      </c>
      <c r="R156" t="s">
        <v>8267</v>
      </c>
      <c r="S156" t="str">
        <f t="shared" si="10"/>
        <v>film &amp; video</v>
      </c>
      <c r="T156" t="str">
        <f t="shared" si="11"/>
        <v>science fiction</v>
      </c>
    </row>
    <row r="157" spans="1:20" ht="57" x14ac:dyDescent="0.45">
      <c r="A157">
        <v>155</v>
      </c>
      <c r="B157" s="1" t="s">
        <v>157</v>
      </c>
      <c r="C157" s="1" t="s">
        <v>4265</v>
      </c>
      <c r="D157" s="3">
        <v>1350000</v>
      </c>
      <c r="E157" s="3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s="7">
        <f t="shared" si="8"/>
        <v>42168.559432870374</v>
      </c>
      <c r="L157" s="7">
        <f t="shared" si="9"/>
        <v>42208.559432870374</v>
      </c>
      <c r="M157" t="b">
        <v>0</v>
      </c>
      <c r="N157">
        <v>4</v>
      </c>
      <c r="O157" s="22">
        <f>E157/D157*100</f>
        <v>6.0000000000000001E-3</v>
      </c>
      <c r="P157" s="4">
        <f>E157/N157</f>
        <v>20.25</v>
      </c>
      <c r="Q157" t="b">
        <v>0</v>
      </c>
      <c r="R157" t="s">
        <v>8267</v>
      </c>
      <c r="S157" t="str">
        <f t="shared" si="10"/>
        <v>film &amp; video</v>
      </c>
      <c r="T157" t="str">
        <f t="shared" si="11"/>
        <v>science fiction</v>
      </c>
    </row>
    <row r="158" spans="1:20" ht="42.75" x14ac:dyDescent="0.45">
      <c r="A158">
        <v>156</v>
      </c>
      <c r="B158" s="1" t="s">
        <v>158</v>
      </c>
      <c r="C158" s="1" t="s">
        <v>4266</v>
      </c>
      <c r="D158" s="3">
        <v>35000</v>
      </c>
      <c r="E158" s="3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s="7">
        <f t="shared" si="8"/>
        <v>41794.124953703707</v>
      </c>
      <c r="L158" s="7">
        <f t="shared" si="9"/>
        <v>41854.124953703707</v>
      </c>
      <c r="M158" t="b">
        <v>0</v>
      </c>
      <c r="N158">
        <v>15</v>
      </c>
      <c r="O158" s="22">
        <f>E158/D158*100</f>
        <v>5.0999999999999996</v>
      </c>
      <c r="P158" s="4">
        <f>E158/N158</f>
        <v>119</v>
      </c>
      <c r="Q158" t="b">
        <v>0</v>
      </c>
      <c r="R158" t="s">
        <v>8267</v>
      </c>
      <c r="S158" t="str">
        <f t="shared" si="10"/>
        <v>film &amp; video</v>
      </c>
      <c r="T158" t="str">
        <f t="shared" si="11"/>
        <v>science fiction</v>
      </c>
    </row>
    <row r="159" spans="1:20" ht="42.75" x14ac:dyDescent="0.45">
      <c r="A159">
        <v>157</v>
      </c>
      <c r="B159" s="1" t="s">
        <v>159</v>
      </c>
      <c r="C159" s="1" t="s">
        <v>4267</v>
      </c>
      <c r="D159" s="3">
        <v>2995</v>
      </c>
      <c r="E159" s="3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s="7">
        <f t="shared" si="8"/>
        <v>42396.911712962959</v>
      </c>
      <c r="L159" s="7">
        <f t="shared" si="9"/>
        <v>42426.911712962959</v>
      </c>
      <c r="M159" t="b">
        <v>0</v>
      </c>
      <c r="N159">
        <v>2</v>
      </c>
      <c r="O159" s="22">
        <f>E159/D159*100</f>
        <v>0.26711185308848079</v>
      </c>
      <c r="P159" s="4">
        <f>E159/N159</f>
        <v>4</v>
      </c>
      <c r="Q159" t="b">
        <v>0</v>
      </c>
      <c r="R159" t="s">
        <v>8267</v>
      </c>
      <c r="S159" t="str">
        <f t="shared" si="10"/>
        <v>film &amp; video</v>
      </c>
      <c r="T159" t="str">
        <f t="shared" si="11"/>
        <v>science fiction</v>
      </c>
    </row>
    <row r="160" spans="1:20" ht="42.75" x14ac:dyDescent="0.45">
      <c r="A160">
        <v>158</v>
      </c>
      <c r="B160" s="1" t="s">
        <v>160</v>
      </c>
      <c r="C160" s="1" t="s">
        <v>4268</v>
      </c>
      <c r="D160" s="3">
        <v>5000</v>
      </c>
      <c r="E160" s="3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s="7">
        <f t="shared" si="8"/>
        <v>41904.07671296296</v>
      </c>
      <c r="L160" s="7">
        <f t="shared" si="9"/>
        <v>41934.07671296296</v>
      </c>
      <c r="M160" t="b">
        <v>0</v>
      </c>
      <c r="N160">
        <v>0</v>
      </c>
      <c r="O160" s="22">
        <f>E160/D160*100</f>
        <v>0</v>
      </c>
      <c r="P160" s="4" t="e">
        <f>E160/N160</f>
        <v>#DIV/0!</v>
      </c>
      <c r="Q160" t="b">
        <v>0</v>
      </c>
      <c r="R160" t="s">
        <v>8267</v>
      </c>
      <c r="S160" t="str">
        <f t="shared" si="10"/>
        <v>film &amp; video</v>
      </c>
      <c r="T160" t="str">
        <f t="shared" si="11"/>
        <v>science fiction</v>
      </c>
    </row>
    <row r="161" spans="1:20" ht="42.75" x14ac:dyDescent="0.45">
      <c r="A161">
        <v>159</v>
      </c>
      <c r="B161" s="1" t="s">
        <v>161</v>
      </c>
      <c r="C161" s="1" t="s">
        <v>4269</v>
      </c>
      <c r="D161" s="3">
        <v>500000</v>
      </c>
      <c r="E161" s="3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s="7">
        <f t="shared" si="8"/>
        <v>42514.434548611112</v>
      </c>
      <c r="L161" s="7">
        <f t="shared" si="9"/>
        <v>42554.434548611112</v>
      </c>
      <c r="M161" t="b">
        <v>0</v>
      </c>
      <c r="N161">
        <v>1</v>
      </c>
      <c r="O161" s="22">
        <f>E161/D161*100</f>
        <v>2E-3</v>
      </c>
      <c r="P161" s="4">
        <f>E161/N161</f>
        <v>10</v>
      </c>
      <c r="Q161" t="b">
        <v>0</v>
      </c>
      <c r="R161" t="s">
        <v>8267</v>
      </c>
      <c r="S161" t="str">
        <f t="shared" si="10"/>
        <v>film &amp; video</v>
      </c>
      <c r="T161" t="str">
        <f t="shared" si="11"/>
        <v>science fiction</v>
      </c>
    </row>
    <row r="162" spans="1:20" ht="42.75" x14ac:dyDescent="0.45">
      <c r="A162">
        <v>160</v>
      </c>
      <c r="B162" s="1" t="s">
        <v>162</v>
      </c>
      <c r="C162" s="1" t="s">
        <v>4270</v>
      </c>
      <c r="D162" s="3">
        <v>5000</v>
      </c>
      <c r="E162" s="3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s="7">
        <f t="shared" si="8"/>
        <v>42171.913090277783</v>
      </c>
      <c r="L162" s="7">
        <f t="shared" si="9"/>
        <v>42231.913090277783</v>
      </c>
      <c r="M162" t="b">
        <v>0</v>
      </c>
      <c r="N162">
        <v>0</v>
      </c>
      <c r="O162" s="22">
        <f>E162/D162*100</f>
        <v>0</v>
      </c>
      <c r="P162" s="4" t="e">
        <f>E162/N162</f>
        <v>#DIV/0!</v>
      </c>
      <c r="Q162" t="b">
        <v>0</v>
      </c>
      <c r="R162" t="s">
        <v>8268</v>
      </c>
      <c r="S162" t="str">
        <f t="shared" si="10"/>
        <v>film &amp; video</v>
      </c>
      <c r="T162" t="str">
        <f t="shared" si="11"/>
        <v>drama</v>
      </c>
    </row>
    <row r="163" spans="1:20" ht="42.75" x14ac:dyDescent="0.45">
      <c r="A163">
        <v>161</v>
      </c>
      <c r="B163" s="1" t="s">
        <v>163</v>
      </c>
      <c r="C163" s="1" t="s">
        <v>4271</v>
      </c>
      <c r="D163" s="3">
        <v>50000</v>
      </c>
      <c r="E163" s="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s="7">
        <f t="shared" si="8"/>
        <v>41792.687442129631</v>
      </c>
      <c r="L163" s="7">
        <f t="shared" si="9"/>
        <v>41822.687442129631</v>
      </c>
      <c r="M163" t="b">
        <v>0</v>
      </c>
      <c r="N163">
        <v>1</v>
      </c>
      <c r="O163" s="22">
        <f>E163/D163*100</f>
        <v>0.01</v>
      </c>
      <c r="P163" s="4">
        <f>E163/N163</f>
        <v>5</v>
      </c>
      <c r="Q163" t="b">
        <v>0</v>
      </c>
      <c r="R163" t="s">
        <v>8268</v>
      </c>
      <c r="S163" t="str">
        <f t="shared" si="10"/>
        <v>film &amp; video</v>
      </c>
      <c r="T163" t="str">
        <f t="shared" si="11"/>
        <v>drama</v>
      </c>
    </row>
    <row r="164" spans="1:20" ht="42.75" x14ac:dyDescent="0.45">
      <c r="A164">
        <v>162</v>
      </c>
      <c r="B164" s="1" t="s">
        <v>164</v>
      </c>
      <c r="C164" s="1" t="s">
        <v>4272</v>
      </c>
      <c r="D164" s="3">
        <v>2800</v>
      </c>
      <c r="E164" s="3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s="7">
        <f t="shared" si="8"/>
        <v>41835.126805555556</v>
      </c>
      <c r="L164" s="7">
        <f t="shared" si="9"/>
        <v>41867.987500000003</v>
      </c>
      <c r="M164" t="b">
        <v>0</v>
      </c>
      <c r="N164">
        <v>10</v>
      </c>
      <c r="O164" s="22">
        <f>E164/D164*100</f>
        <v>15.535714285714286</v>
      </c>
      <c r="P164" s="4">
        <f>E164/N164</f>
        <v>43.5</v>
      </c>
      <c r="Q164" t="b">
        <v>0</v>
      </c>
      <c r="R164" t="s">
        <v>8268</v>
      </c>
      <c r="S164" t="str">
        <f t="shared" si="10"/>
        <v>film &amp; video</v>
      </c>
      <c r="T164" t="str">
        <f t="shared" si="11"/>
        <v>drama</v>
      </c>
    </row>
    <row r="165" spans="1:20" ht="57" x14ac:dyDescent="0.45">
      <c r="A165">
        <v>163</v>
      </c>
      <c r="B165" s="1" t="s">
        <v>165</v>
      </c>
      <c r="C165" s="1" t="s">
        <v>4273</v>
      </c>
      <c r="D165" s="3">
        <v>2000000</v>
      </c>
      <c r="E165" s="3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s="7">
        <f t="shared" si="8"/>
        <v>42243.961273148147</v>
      </c>
      <c r="L165" s="7">
        <f t="shared" si="9"/>
        <v>42278</v>
      </c>
      <c r="M165" t="b">
        <v>0</v>
      </c>
      <c r="N165">
        <v>0</v>
      </c>
      <c r="O165" s="22">
        <f>E165/D165*100</f>
        <v>0</v>
      </c>
      <c r="P165" s="4" t="e">
        <f>E165/N165</f>
        <v>#DIV/0!</v>
      </c>
      <c r="Q165" t="b">
        <v>0</v>
      </c>
      <c r="R165" t="s">
        <v>8268</v>
      </c>
      <c r="S165" t="str">
        <f t="shared" si="10"/>
        <v>film &amp; video</v>
      </c>
      <c r="T165" t="str">
        <f t="shared" si="11"/>
        <v>drama</v>
      </c>
    </row>
    <row r="166" spans="1:20" ht="42.75" x14ac:dyDescent="0.45">
      <c r="A166">
        <v>164</v>
      </c>
      <c r="B166" s="1" t="s">
        <v>166</v>
      </c>
      <c r="C166" s="1" t="s">
        <v>4274</v>
      </c>
      <c r="D166" s="3">
        <v>120000</v>
      </c>
      <c r="E166" s="3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s="7">
        <f t="shared" si="8"/>
        <v>41841.762743055559</v>
      </c>
      <c r="L166" s="7">
        <f t="shared" si="9"/>
        <v>41901.762743055559</v>
      </c>
      <c r="M166" t="b">
        <v>0</v>
      </c>
      <c r="N166">
        <v>7</v>
      </c>
      <c r="O166" s="22">
        <f>E166/D166*100</f>
        <v>0.53333333333333333</v>
      </c>
      <c r="P166" s="4">
        <f>E166/N166</f>
        <v>91.428571428571431</v>
      </c>
      <c r="Q166" t="b">
        <v>0</v>
      </c>
      <c r="R166" t="s">
        <v>8268</v>
      </c>
      <c r="S166" t="str">
        <f t="shared" si="10"/>
        <v>film &amp; video</v>
      </c>
      <c r="T166" t="str">
        <f t="shared" si="11"/>
        <v>drama</v>
      </c>
    </row>
    <row r="167" spans="1:20" ht="28.5" x14ac:dyDescent="0.45">
      <c r="A167">
        <v>165</v>
      </c>
      <c r="B167" s="1" t="s">
        <v>167</v>
      </c>
      <c r="C167" s="1" t="s">
        <v>4275</v>
      </c>
      <c r="D167" s="3">
        <v>17000</v>
      </c>
      <c r="E167" s="3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s="7">
        <f t="shared" si="8"/>
        <v>42351.658842592587</v>
      </c>
      <c r="L167" s="7">
        <f t="shared" si="9"/>
        <v>42381.658842592587</v>
      </c>
      <c r="M167" t="b">
        <v>0</v>
      </c>
      <c r="N167">
        <v>0</v>
      </c>
      <c r="O167" s="22">
        <f>E167/D167*100</f>
        <v>0</v>
      </c>
      <c r="P167" s="4" t="e">
        <f>E167/N167</f>
        <v>#DIV/0!</v>
      </c>
      <c r="Q167" t="b">
        <v>0</v>
      </c>
      <c r="R167" t="s">
        <v>8268</v>
      </c>
      <c r="S167" t="str">
        <f t="shared" si="10"/>
        <v>film &amp; video</v>
      </c>
      <c r="T167" t="str">
        <f t="shared" si="11"/>
        <v>drama</v>
      </c>
    </row>
    <row r="168" spans="1:20" ht="42.75" x14ac:dyDescent="0.45">
      <c r="A168">
        <v>166</v>
      </c>
      <c r="B168" s="1" t="s">
        <v>168</v>
      </c>
      <c r="C168" s="1" t="s">
        <v>4276</v>
      </c>
      <c r="D168" s="3">
        <v>5000</v>
      </c>
      <c r="E168" s="3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s="7">
        <f t="shared" si="8"/>
        <v>42721.075949074075</v>
      </c>
      <c r="L168" s="7">
        <f t="shared" si="9"/>
        <v>42751.075949074075</v>
      </c>
      <c r="M168" t="b">
        <v>0</v>
      </c>
      <c r="N168">
        <v>1</v>
      </c>
      <c r="O168" s="22">
        <f>E168/D168*100</f>
        <v>60</v>
      </c>
      <c r="P168" s="4">
        <f>E168/N168</f>
        <v>3000</v>
      </c>
      <c r="Q168" t="b">
        <v>0</v>
      </c>
      <c r="R168" t="s">
        <v>8268</v>
      </c>
      <c r="S168" t="str">
        <f t="shared" si="10"/>
        <v>film &amp; video</v>
      </c>
      <c r="T168" t="str">
        <f t="shared" si="11"/>
        <v>drama</v>
      </c>
    </row>
    <row r="169" spans="1:20" ht="42.75" x14ac:dyDescent="0.45">
      <c r="A169">
        <v>167</v>
      </c>
      <c r="B169" s="1" t="s">
        <v>169</v>
      </c>
      <c r="C169" s="1" t="s">
        <v>4277</v>
      </c>
      <c r="D169" s="3">
        <v>110000</v>
      </c>
      <c r="E169" s="3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s="7">
        <f t="shared" si="8"/>
        <v>42160.927488425921</v>
      </c>
      <c r="L169" s="7">
        <f t="shared" si="9"/>
        <v>42220.927488425921</v>
      </c>
      <c r="M169" t="b">
        <v>0</v>
      </c>
      <c r="N169">
        <v>2</v>
      </c>
      <c r="O169" s="22">
        <f>E169/D169*100</f>
        <v>0.01</v>
      </c>
      <c r="P169" s="4">
        <f>E169/N169</f>
        <v>5.5</v>
      </c>
      <c r="Q169" t="b">
        <v>0</v>
      </c>
      <c r="R169" t="s">
        <v>8268</v>
      </c>
      <c r="S169" t="str">
        <f t="shared" si="10"/>
        <v>film &amp; video</v>
      </c>
      <c r="T169" t="str">
        <f t="shared" si="11"/>
        <v>drama</v>
      </c>
    </row>
    <row r="170" spans="1:20" ht="42.75" x14ac:dyDescent="0.45">
      <c r="A170">
        <v>168</v>
      </c>
      <c r="B170" s="1" t="s">
        <v>170</v>
      </c>
      <c r="C170" s="1" t="s">
        <v>4278</v>
      </c>
      <c r="D170" s="3">
        <v>8000</v>
      </c>
      <c r="E170" s="3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s="7">
        <f t="shared" si="8"/>
        <v>42052.83530092593</v>
      </c>
      <c r="L170" s="7">
        <f t="shared" si="9"/>
        <v>42082.793634259258</v>
      </c>
      <c r="M170" t="b">
        <v>0</v>
      </c>
      <c r="N170">
        <v>3</v>
      </c>
      <c r="O170" s="22">
        <f>E170/D170*100</f>
        <v>4.0625</v>
      </c>
      <c r="P170" s="4">
        <f>E170/N170</f>
        <v>108.33333333333333</v>
      </c>
      <c r="Q170" t="b">
        <v>0</v>
      </c>
      <c r="R170" t="s">
        <v>8268</v>
      </c>
      <c r="S170" t="str">
        <f t="shared" si="10"/>
        <v>film &amp; video</v>
      </c>
      <c r="T170" t="str">
        <f t="shared" si="11"/>
        <v>drama</v>
      </c>
    </row>
    <row r="171" spans="1:20" ht="42.75" x14ac:dyDescent="0.45">
      <c r="A171">
        <v>169</v>
      </c>
      <c r="B171" s="1" t="s">
        <v>171</v>
      </c>
      <c r="C171" s="1" t="s">
        <v>4279</v>
      </c>
      <c r="D171" s="3">
        <v>2500</v>
      </c>
      <c r="E171" s="3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s="7">
        <f t="shared" si="8"/>
        <v>41900.505312499998</v>
      </c>
      <c r="L171" s="7">
        <f t="shared" si="9"/>
        <v>41930.505312499998</v>
      </c>
      <c r="M171" t="b">
        <v>0</v>
      </c>
      <c r="N171">
        <v>10</v>
      </c>
      <c r="O171" s="22">
        <f>E171/D171*100</f>
        <v>22.400000000000002</v>
      </c>
      <c r="P171" s="4">
        <f>E171/N171</f>
        <v>56</v>
      </c>
      <c r="Q171" t="b">
        <v>0</v>
      </c>
      <c r="R171" t="s">
        <v>8268</v>
      </c>
      <c r="S171" t="str">
        <f t="shared" si="10"/>
        <v>film &amp; video</v>
      </c>
      <c r="T171" t="str">
        <f t="shared" si="11"/>
        <v>drama</v>
      </c>
    </row>
    <row r="172" spans="1:20" ht="42.75" x14ac:dyDescent="0.45">
      <c r="A172">
        <v>170</v>
      </c>
      <c r="B172" s="1" t="s">
        <v>172</v>
      </c>
      <c r="C172" s="1" t="s">
        <v>4280</v>
      </c>
      <c r="D172" s="3">
        <v>10000</v>
      </c>
      <c r="E172" s="3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s="7">
        <f t="shared" si="8"/>
        <v>42216.977812500001</v>
      </c>
      <c r="L172" s="7">
        <f t="shared" si="9"/>
        <v>42246.227777777778</v>
      </c>
      <c r="M172" t="b">
        <v>0</v>
      </c>
      <c r="N172">
        <v>10</v>
      </c>
      <c r="O172" s="22">
        <f>E172/D172*100</f>
        <v>3.25</v>
      </c>
      <c r="P172" s="4">
        <f>E172/N172</f>
        <v>32.5</v>
      </c>
      <c r="Q172" t="b">
        <v>0</v>
      </c>
      <c r="R172" t="s">
        <v>8268</v>
      </c>
      <c r="S172" t="str">
        <f t="shared" si="10"/>
        <v>film &amp; video</v>
      </c>
      <c r="T172" t="str">
        <f t="shared" si="11"/>
        <v>drama</v>
      </c>
    </row>
    <row r="173" spans="1:20" ht="42.75" x14ac:dyDescent="0.45">
      <c r="A173">
        <v>171</v>
      </c>
      <c r="B173" s="1" t="s">
        <v>173</v>
      </c>
      <c r="C173" s="1" t="s">
        <v>4281</v>
      </c>
      <c r="D173" s="3">
        <v>50000</v>
      </c>
      <c r="E173" s="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s="7">
        <f t="shared" si="8"/>
        <v>42534.180717592593</v>
      </c>
      <c r="L173" s="7">
        <f t="shared" si="9"/>
        <v>42594.180717592593</v>
      </c>
      <c r="M173" t="b">
        <v>0</v>
      </c>
      <c r="N173">
        <v>1</v>
      </c>
      <c r="O173" s="22">
        <f>E173/D173*100</f>
        <v>2E-3</v>
      </c>
      <c r="P173" s="4">
        <f>E173/N173</f>
        <v>1</v>
      </c>
      <c r="Q173" t="b">
        <v>0</v>
      </c>
      <c r="R173" t="s">
        <v>8268</v>
      </c>
      <c r="S173" t="str">
        <f t="shared" si="10"/>
        <v>film &amp; video</v>
      </c>
      <c r="T173" t="str">
        <f t="shared" si="11"/>
        <v>drama</v>
      </c>
    </row>
    <row r="174" spans="1:20" ht="42.75" x14ac:dyDescent="0.45">
      <c r="A174">
        <v>172</v>
      </c>
      <c r="B174" s="1" t="s">
        <v>174</v>
      </c>
      <c r="C174" s="1" t="s">
        <v>4282</v>
      </c>
      <c r="D174" s="3">
        <v>95000</v>
      </c>
      <c r="E174" s="3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s="7">
        <f t="shared" si="8"/>
        <v>42047.394942129627</v>
      </c>
      <c r="L174" s="7">
        <f t="shared" si="9"/>
        <v>42082.353275462956</v>
      </c>
      <c r="M174" t="b">
        <v>0</v>
      </c>
      <c r="N174">
        <v>0</v>
      </c>
      <c r="O174" s="22">
        <f>E174/D174*100</f>
        <v>0</v>
      </c>
      <c r="P174" s="4" t="e">
        <f>E174/N174</f>
        <v>#DIV/0!</v>
      </c>
      <c r="Q174" t="b">
        <v>0</v>
      </c>
      <c r="R174" t="s">
        <v>8268</v>
      </c>
      <c r="S174" t="str">
        <f t="shared" si="10"/>
        <v>film &amp; video</v>
      </c>
      <c r="T174" t="str">
        <f t="shared" si="11"/>
        <v>drama</v>
      </c>
    </row>
    <row r="175" spans="1:20" ht="42.75" x14ac:dyDescent="0.45">
      <c r="A175">
        <v>173</v>
      </c>
      <c r="B175" s="1" t="s">
        <v>175</v>
      </c>
      <c r="C175" s="1" t="s">
        <v>4283</v>
      </c>
      <c r="D175" s="3">
        <v>1110</v>
      </c>
      <c r="E175" s="3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s="7">
        <f t="shared" si="8"/>
        <v>42033.573009259257</v>
      </c>
      <c r="L175" s="7">
        <f t="shared" si="9"/>
        <v>42063.573009259257</v>
      </c>
      <c r="M175" t="b">
        <v>0</v>
      </c>
      <c r="N175">
        <v>0</v>
      </c>
      <c r="O175" s="22">
        <f>E175/D175*100</f>
        <v>0</v>
      </c>
      <c r="P175" s="4" t="e">
        <f>E175/N175</f>
        <v>#DIV/0!</v>
      </c>
      <c r="Q175" t="b">
        <v>0</v>
      </c>
      <c r="R175" t="s">
        <v>8268</v>
      </c>
      <c r="S175" t="str">
        <f t="shared" si="10"/>
        <v>film &amp; video</v>
      </c>
      <c r="T175" t="str">
        <f t="shared" si="11"/>
        <v>drama</v>
      </c>
    </row>
    <row r="176" spans="1:20" ht="42.75" x14ac:dyDescent="0.45">
      <c r="A176">
        <v>174</v>
      </c>
      <c r="B176" s="1" t="s">
        <v>176</v>
      </c>
      <c r="C176" s="1" t="s">
        <v>4284</v>
      </c>
      <c r="D176" s="3">
        <v>6000</v>
      </c>
      <c r="E176" s="3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s="7">
        <f t="shared" si="8"/>
        <v>42072.758981481486</v>
      </c>
      <c r="L176" s="7">
        <f t="shared" si="9"/>
        <v>42132.758981481486</v>
      </c>
      <c r="M176" t="b">
        <v>0</v>
      </c>
      <c r="N176">
        <v>0</v>
      </c>
      <c r="O176" s="22">
        <f>E176/D176*100</f>
        <v>0</v>
      </c>
      <c r="P176" s="4" t="e">
        <f>E176/N176</f>
        <v>#DIV/0!</v>
      </c>
      <c r="Q176" t="b">
        <v>0</v>
      </c>
      <c r="R176" t="s">
        <v>8268</v>
      </c>
      <c r="S176" t="str">
        <f t="shared" si="10"/>
        <v>film &amp; video</v>
      </c>
      <c r="T176" t="str">
        <f t="shared" si="11"/>
        <v>drama</v>
      </c>
    </row>
    <row r="177" spans="1:20" ht="42.75" x14ac:dyDescent="0.45">
      <c r="A177">
        <v>175</v>
      </c>
      <c r="B177" s="1" t="s">
        <v>177</v>
      </c>
      <c r="C177" s="1" t="s">
        <v>4285</v>
      </c>
      <c r="D177" s="3">
        <v>20000</v>
      </c>
      <c r="E177" s="3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s="7">
        <f t="shared" si="8"/>
        <v>41855.777905092589</v>
      </c>
      <c r="L177" s="7">
        <f t="shared" si="9"/>
        <v>41880.777905092589</v>
      </c>
      <c r="M177" t="b">
        <v>0</v>
      </c>
      <c r="N177">
        <v>26</v>
      </c>
      <c r="O177" s="22">
        <f>E177/D177*100</f>
        <v>6.4850000000000003</v>
      </c>
      <c r="P177" s="4">
        <f>E177/N177</f>
        <v>49.884615384615387</v>
      </c>
      <c r="Q177" t="b">
        <v>0</v>
      </c>
      <c r="R177" t="s">
        <v>8268</v>
      </c>
      <c r="S177" t="str">
        <f t="shared" si="10"/>
        <v>film &amp; video</v>
      </c>
      <c r="T177" t="str">
        <f t="shared" si="11"/>
        <v>drama</v>
      </c>
    </row>
    <row r="178" spans="1:20" ht="42.75" x14ac:dyDescent="0.45">
      <c r="A178">
        <v>176</v>
      </c>
      <c r="B178" s="1" t="s">
        <v>178</v>
      </c>
      <c r="C178" s="1" t="s">
        <v>4286</v>
      </c>
      <c r="D178" s="3">
        <v>1500</v>
      </c>
      <c r="E178" s="3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s="7">
        <f t="shared" si="8"/>
        <v>42191.824062500003</v>
      </c>
      <c r="L178" s="7">
        <f t="shared" si="9"/>
        <v>42221.824062500003</v>
      </c>
      <c r="M178" t="b">
        <v>0</v>
      </c>
      <c r="N178">
        <v>0</v>
      </c>
      <c r="O178" s="22">
        <f>E178/D178*100</f>
        <v>0</v>
      </c>
      <c r="P178" s="4" t="e">
        <f>E178/N178</f>
        <v>#DIV/0!</v>
      </c>
      <c r="Q178" t="b">
        <v>0</v>
      </c>
      <c r="R178" t="s">
        <v>8268</v>
      </c>
      <c r="S178" t="str">
        <f t="shared" si="10"/>
        <v>film &amp; video</v>
      </c>
      <c r="T178" t="str">
        <f t="shared" si="11"/>
        <v>drama</v>
      </c>
    </row>
    <row r="179" spans="1:20" ht="28.5" x14ac:dyDescent="0.45">
      <c r="A179">
        <v>177</v>
      </c>
      <c r="B179" s="1" t="s">
        <v>179</v>
      </c>
      <c r="C179" s="1" t="s">
        <v>4287</v>
      </c>
      <c r="D179" s="3">
        <v>450</v>
      </c>
      <c r="E179" s="3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s="7">
        <f t="shared" si="8"/>
        <v>42070.047754629632</v>
      </c>
      <c r="L179" s="7">
        <f t="shared" si="9"/>
        <v>42087.00608796296</v>
      </c>
      <c r="M179" t="b">
        <v>0</v>
      </c>
      <c r="N179">
        <v>7</v>
      </c>
      <c r="O179" s="22">
        <f>E179/D179*100</f>
        <v>40</v>
      </c>
      <c r="P179" s="4">
        <f>E179/N179</f>
        <v>25.714285714285715</v>
      </c>
      <c r="Q179" t="b">
        <v>0</v>
      </c>
      <c r="R179" t="s">
        <v>8268</v>
      </c>
      <c r="S179" t="str">
        <f t="shared" si="10"/>
        <v>film &amp; video</v>
      </c>
      <c r="T179" t="str">
        <f t="shared" si="11"/>
        <v>drama</v>
      </c>
    </row>
    <row r="180" spans="1:20" ht="28.5" x14ac:dyDescent="0.45">
      <c r="A180">
        <v>178</v>
      </c>
      <c r="B180" s="1" t="s">
        <v>180</v>
      </c>
      <c r="C180" s="1" t="s">
        <v>4288</v>
      </c>
      <c r="D180" s="3">
        <v>500000</v>
      </c>
      <c r="E180" s="3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s="7">
        <f t="shared" si="8"/>
        <v>42304.955381944441</v>
      </c>
      <c r="L180" s="7">
        <f t="shared" si="9"/>
        <v>42334.997048611112</v>
      </c>
      <c r="M180" t="b">
        <v>0</v>
      </c>
      <c r="N180">
        <v>0</v>
      </c>
      <c r="O180" s="22">
        <f>E180/D180*100</f>
        <v>0</v>
      </c>
      <c r="P180" s="4" t="e">
        <f>E180/N180</f>
        <v>#DIV/0!</v>
      </c>
      <c r="Q180" t="b">
        <v>0</v>
      </c>
      <c r="R180" t="s">
        <v>8268</v>
      </c>
      <c r="S180" t="str">
        <f t="shared" si="10"/>
        <v>film &amp; video</v>
      </c>
      <c r="T180" t="str">
        <f t="shared" si="11"/>
        <v>drama</v>
      </c>
    </row>
    <row r="181" spans="1:20" ht="28.5" x14ac:dyDescent="0.45">
      <c r="A181">
        <v>179</v>
      </c>
      <c r="B181" s="1" t="s">
        <v>181</v>
      </c>
      <c r="C181" s="1" t="s">
        <v>4289</v>
      </c>
      <c r="D181" s="3">
        <v>1000</v>
      </c>
      <c r="E181" s="3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s="7">
        <f t="shared" si="8"/>
        <v>42403.080497685187</v>
      </c>
      <c r="L181" s="7">
        <f t="shared" si="9"/>
        <v>42433.080497685187</v>
      </c>
      <c r="M181" t="b">
        <v>0</v>
      </c>
      <c r="N181">
        <v>2</v>
      </c>
      <c r="O181" s="22">
        <f>E181/D181*100</f>
        <v>20</v>
      </c>
      <c r="P181" s="4">
        <f>E181/N181</f>
        <v>100</v>
      </c>
      <c r="Q181" t="b">
        <v>0</v>
      </c>
      <c r="R181" t="s">
        <v>8268</v>
      </c>
      <c r="S181" t="str">
        <f t="shared" si="10"/>
        <v>film &amp; video</v>
      </c>
      <c r="T181" t="str">
        <f t="shared" si="11"/>
        <v>drama</v>
      </c>
    </row>
    <row r="182" spans="1:20" ht="42.75" x14ac:dyDescent="0.45">
      <c r="A182">
        <v>180</v>
      </c>
      <c r="B182" s="1" t="s">
        <v>182</v>
      </c>
      <c r="C182" s="1" t="s">
        <v>4290</v>
      </c>
      <c r="D182" s="3">
        <v>1200</v>
      </c>
      <c r="E182" s="3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s="7">
        <f t="shared" si="8"/>
        <v>42067.991238425922</v>
      </c>
      <c r="L182" s="7">
        <f t="shared" si="9"/>
        <v>42107.791666666672</v>
      </c>
      <c r="M182" t="b">
        <v>0</v>
      </c>
      <c r="N182">
        <v>13</v>
      </c>
      <c r="O182" s="22">
        <f>E182/D182*100</f>
        <v>33.416666666666664</v>
      </c>
      <c r="P182" s="4">
        <f>E182/N182</f>
        <v>30.846153846153847</v>
      </c>
      <c r="Q182" t="b">
        <v>0</v>
      </c>
      <c r="R182" t="s">
        <v>8268</v>
      </c>
      <c r="S182" t="str">
        <f t="shared" si="10"/>
        <v>film &amp; video</v>
      </c>
      <c r="T182" t="str">
        <f t="shared" si="11"/>
        <v>drama</v>
      </c>
    </row>
    <row r="183" spans="1:20" ht="42.75" x14ac:dyDescent="0.45">
      <c r="A183">
        <v>181</v>
      </c>
      <c r="B183" s="1" t="s">
        <v>183</v>
      </c>
      <c r="C183" s="1" t="s">
        <v>4291</v>
      </c>
      <c r="D183" s="3">
        <v>3423</v>
      </c>
      <c r="E183" s="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s="7">
        <f t="shared" si="8"/>
        <v>42147.741840277777</v>
      </c>
      <c r="L183" s="7">
        <f t="shared" si="9"/>
        <v>42177.741840277777</v>
      </c>
      <c r="M183" t="b">
        <v>0</v>
      </c>
      <c r="N183">
        <v>4</v>
      </c>
      <c r="O183" s="22">
        <f>E183/D183*100</f>
        <v>21.092608822670172</v>
      </c>
      <c r="P183" s="4">
        <f>E183/N183</f>
        <v>180.5</v>
      </c>
      <c r="Q183" t="b">
        <v>0</v>
      </c>
      <c r="R183" t="s">
        <v>8268</v>
      </c>
      <c r="S183" t="str">
        <f t="shared" si="10"/>
        <v>film &amp; video</v>
      </c>
      <c r="T183" t="str">
        <f t="shared" si="11"/>
        <v>drama</v>
      </c>
    </row>
    <row r="184" spans="1:20" ht="42.75" x14ac:dyDescent="0.45">
      <c r="A184">
        <v>182</v>
      </c>
      <c r="B184" s="1" t="s">
        <v>184</v>
      </c>
      <c r="C184" s="1" t="s">
        <v>4292</v>
      </c>
      <c r="D184" s="3">
        <v>1000</v>
      </c>
      <c r="E184" s="3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s="7">
        <f t="shared" si="8"/>
        <v>42712.011944444443</v>
      </c>
      <c r="L184" s="7">
        <f t="shared" si="9"/>
        <v>42742.011944444443</v>
      </c>
      <c r="M184" t="b">
        <v>0</v>
      </c>
      <c r="N184">
        <v>0</v>
      </c>
      <c r="O184" s="22">
        <f>E184/D184*100</f>
        <v>0</v>
      </c>
      <c r="P184" s="4" t="e">
        <f>E184/N184</f>
        <v>#DIV/0!</v>
      </c>
      <c r="Q184" t="b">
        <v>0</v>
      </c>
      <c r="R184" t="s">
        <v>8268</v>
      </c>
      <c r="S184" t="str">
        <f t="shared" si="10"/>
        <v>film &amp; video</v>
      </c>
      <c r="T184" t="str">
        <f t="shared" si="11"/>
        <v>drama</v>
      </c>
    </row>
    <row r="185" spans="1:20" x14ac:dyDescent="0.45">
      <c r="A185">
        <v>183</v>
      </c>
      <c r="B185" s="1" t="s">
        <v>185</v>
      </c>
      <c r="C185" s="1" t="s">
        <v>4293</v>
      </c>
      <c r="D185" s="3">
        <v>12500</v>
      </c>
      <c r="E185" s="3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s="7">
        <f t="shared" si="8"/>
        <v>41939.810300925928</v>
      </c>
      <c r="L185" s="7">
        <f t="shared" si="9"/>
        <v>41969.851967592593</v>
      </c>
      <c r="M185" t="b">
        <v>0</v>
      </c>
      <c r="N185">
        <v>12</v>
      </c>
      <c r="O185" s="22">
        <f>E185/D185*100</f>
        <v>35.856000000000002</v>
      </c>
      <c r="P185" s="4">
        <f>E185/N185</f>
        <v>373.5</v>
      </c>
      <c r="Q185" t="b">
        <v>0</v>
      </c>
      <c r="R185" t="s">
        <v>8268</v>
      </c>
      <c r="S185" t="str">
        <f t="shared" si="10"/>
        <v>film &amp; video</v>
      </c>
      <c r="T185" t="str">
        <f t="shared" si="11"/>
        <v>drama</v>
      </c>
    </row>
    <row r="186" spans="1:20" ht="42.75" x14ac:dyDescent="0.45">
      <c r="A186">
        <v>184</v>
      </c>
      <c r="B186" s="1" t="s">
        <v>186</v>
      </c>
      <c r="C186" s="1" t="s">
        <v>4294</v>
      </c>
      <c r="D186" s="3">
        <v>1500</v>
      </c>
      <c r="E186" s="3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s="7">
        <f t="shared" si="8"/>
        <v>41825.791226851856</v>
      </c>
      <c r="L186" s="7">
        <f t="shared" si="9"/>
        <v>41883.165972222225</v>
      </c>
      <c r="M186" t="b">
        <v>0</v>
      </c>
      <c r="N186">
        <v>2</v>
      </c>
      <c r="O186" s="22">
        <f>E186/D186*100</f>
        <v>3.4000000000000004</v>
      </c>
      <c r="P186" s="4">
        <f>E186/N186</f>
        <v>25.5</v>
      </c>
      <c r="Q186" t="b">
        <v>0</v>
      </c>
      <c r="R186" t="s">
        <v>8268</v>
      </c>
      <c r="S186" t="str">
        <f t="shared" si="10"/>
        <v>film &amp; video</v>
      </c>
      <c r="T186" t="str">
        <f t="shared" si="11"/>
        <v>drama</v>
      </c>
    </row>
    <row r="187" spans="1:20" x14ac:dyDescent="0.45">
      <c r="A187">
        <v>185</v>
      </c>
      <c r="B187" s="1" t="s">
        <v>187</v>
      </c>
      <c r="C187" s="1" t="s">
        <v>4295</v>
      </c>
      <c r="D187" s="3">
        <v>40000</v>
      </c>
      <c r="E187" s="3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s="7">
        <f t="shared" si="8"/>
        <v>42570.91133101852</v>
      </c>
      <c r="L187" s="7">
        <f t="shared" si="9"/>
        <v>42600.91133101852</v>
      </c>
      <c r="M187" t="b">
        <v>0</v>
      </c>
      <c r="N187">
        <v>10</v>
      </c>
      <c r="O187" s="22">
        <f>E187/D187*100</f>
        <v>5.5</v>
      </c>
      <c r="P187" s="4">
        <f>E187/N187</f>
        <v>220</v>
      </c>
      <c r="Q187" t="b">
        <v>0</v>
      </c>
      <c r="R187" t="s">
        <v>8268</v>
      </c>
      <c r="S187" t="str">
        <f t="shared" si="10"/>
        <v>film &amp; video</v>
      </c>
      <c r="T187" t="str">
        <f t="shared" si="11"/>
        <v>drama</v>
      </c>
    </row>
    <row r="188" spans="1:20" ht="42.75" x14ac:dyDescent="0.45">
      <c r="A188">
        <v>186</v>
      </c>
      <c r="B188" s="1" t="s">
        <v>188</v>
      </c>
      <c r="C188" s="1" t="s">
        <v>4296</v>
      </c>
      <c r="D188" s="3">
        <v>5000</v>
      </c>
      <c r="E188" s="3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s="7">
        <f t="shared" si="8"/>
        <v>42767.812893518523</v>
      </c>
      <c r="L188" s="7">
        <f t="shared" si="9"/>
        <v>42797.833333333328</v>
      </c>
      <c r="M188" t="b">
        <v>0</v>
      </c>
      <c r="N188">
        <v>0</v>
      </c>
      <c r="O188" s="22">
        <f>E188/D188*100</f>
        <v>0</v>
      </c>
      <c r="P188" s="4" t="e">
        <f>E188/N188</f>
        <v>#DIV/0!</v>
      </c>
      <c r="Q188" t="b">
        <v>0</v>
      </c>
      <c r="R188" t="s">
        <v>8268</v>
      </c>
      <c r="S188" t="str">
        <f t="shared" si="10"/>
        <v>film &amp; video</v>
      </c>
      <c r="T188" t="str">
        <f t="shared" si="11"/>
        <v>drama</v>
      </c>
    </row>
    <row r="189" spans="1:20" ht="28.5" x14ac:dyDescent="0.45">
      <c r="A189">
        <v>187</v>
      </c>
      <c r="B189" s="1" t="s">
        <v>189</v>
      </c>
      <c r="C189" s="1" t="s">
        <v>4297</v>
      </c>
      <c r="D189" s="3">
        <v>5000</v>
      </c>
      <c r="E189" s="3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s="7">
        <f t="shared" si="8"/>
        <v>42182.234456018516</v>
      </c>
      <c r="L189" s="7">
        <f t="shared" si="9"/>
        <v>42206.290972222225</v>
      </c>
      <c r="M189" t="b">
        <v>0</v>
      </c>
      <c r="N189">
        <v>5</v>
      </c>
      <c r="O189" s="22">
        <f>E189/D189*100</f>
        <v>16</v>
      </c>
      <c r="P189" s="4">
        <f>E189/N189</f>
        <v>160</v>
      </c>
      <c r="Q189" t="b">
        <v>0</v>
      </c>
      <c r="R189" t="s">
        <v>8268</v>
      </c>
      <c r="S189" t="str">
        <f t="shared" si="10"/>
        <v>film &amp; video</v>
      </c>
      <c r="T189" t="str">
        <f t="shared" si="11"/>
        <v>drama</v>
      </c>
    </row>
    <row r="190" spans="1:20" ht="42.75" x14ac:dyDescent="0.45">
      <c r="A190">
        <v>188</v>
      </c>
      <c r="B190" s="1" t="s">
        <v>190</v>
      </c>
      <c r="C190" s="1" t="s">
        <v>4298</v>
      </c>
      <c r="D190" s="3">
        <v>1500</v>
      </c>
      <c r="E190" s="3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s="7">
        <f t="shared" si="8"/>
        <v>41857.18304398148</v>
      </c>
      <c r="L190" s="7">
        <f t="shared" si="9"/>
        <v>41887.18304398148</v>
      </c>
      <c r="M190" t="b">
        <v>0</v>
      </c>
      <c r="N190">
        <v>0</v>
      </c>
      <c r="O190" s="22">
        <f>E190/D190*100</f>
        <v>0</v>
      </c>
      <c r="P190" s="4" t="e">
        <f>E190/N190</f>
        <v>#DIV/0!</v>
      </c>
      <c r="Q190" t="b">
        <v>0</v>
      </c>
      <c r="R190" t="s">
        <v>8268</v>
      </c>
      <c r="S190" t="str">
        <f t="shared" si="10"/>
        <v>film &amp; video</v>
      </c>
      <c r="T190" t="str">
        <f t="shared" si="11"/>
        <v>drama</v>
      </c>
    </row>
    <row r="191" spans="1:20" ht="42.75" x14ac:dyDescent="0.45">
      <c r="A191">
        <v>189</v>
      </c>
      <c r="B191" s="1" t="s">
        <v>191</v>
      </c>
      <c r="C191" s="1" t="s">
        <v>4299</v>
      </c>
      <c r="D191" s="3">
        <v>500000</v>
      </c>
      <c r="E191" s="3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s="7">
        <f t="shared" si="8"/>
        <v>42556.690706018519</v>
      </c>
      <c r="L191" s="7">
        <f t="shared" si="9"/>
        <v>42616.690706018519</v>
      </c>
      <c r="M191" t="b">
        <v>0</v>
      </c>
      <c r="N191">
        <v>5</v>
      </c>
      <c r="O191" s="22">
        <f>E191/D191*100</f>
        <v>6.8999999999999992E-2</v>
      </c>
      <c r="P191" s="4">
        <f>E191/N191</f>
        <v>69</v>
      </c>
      <c r="Q191" t="b">
        <v>0</v>
      </c>
      <c r="R191" t="s">
        <v>8268</v>
      </c>
      <c r="S191" t="str">
        <f t="shared" si="10"/>
        <v>film &amp; video</v>
      </c>
      <c r="T191" t="str">
        <f t="shared" si="11"/>
        <v>drama</v>
      </c>
    </row>
    <row r="192" spans="1:20" x14ac:dyDescent="0.45">
      <c r="A192">
        <v>190</v>
      </c>
      <c r="B192" s="1" t="s">
        <v>192</v>
      </c>
      <c r="C192" s="1" t="s">
        <v>4300</v>
      </c>
      <c r="D192" s="3">
        <v>12000</v>
      </c>
      <c r="E192" s="3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s="7">
        <f t="shared" si="8"/>
        <v>42527.650995370372</v>
      </c>
      <c r="L192" s="7">
        <f t="shared" si="9"/>
        <v>42537.650995370372</v>
      </c>
      <c r="M192" t="b">
        <v>0</v>
      </c>
      <c r="N192">
        <v>1</v>
      </c>
      <c r="O192" s="22">
        <f>E192/D192*100</f>
        <v>0.41666666666666669</v>
      </c>
      <c r="P192" s="4">
        <f>E192/N192</f>
        <v>50</v>
      </c>
      <c r="Q192" t="b">
        <v>0</v>
      </c>
      <c r="R192" t="s">
        <v>8268</v>
      </c>
      <c r="S192" t="str">
        <f t="shared" si="10"/>
        <v>film &amp; video</v>
      </c>
      <c r="T192" t="str">
        <f t="shared" si="11"/>
        <v>drama</v>
      </c>
    </row>
    <row r="193" spans="1:20" ht="42.75" x14ac:dyDescent="0.45">
      <c r="A193">
        <v>191</v>
      </c>
      <c r="B193" s="1" t="s">
        <v>193</v>
      </c>
      <c r="C193" s="1" t="s">
        <v>4301</v>
      </c>
      <c r="D193" s="3">
        <v>5000</v>
      </c>
      <c r="E193" s="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s="7">
        <f t="shared" si="8"/>
        <v>42239.441412037035</v>
      </c>
      <c r="L193" s="7">
        <f t="shared" si="9"/>
        <v>42279.441412037035</v>
      </c>
      <c r="M193" t="b">
        <v>0</v>
      </c>
      <c r="N193">
        <v>3</v>
      </c>
      <c r="O193" s="22">
        <f>E193/D193*100</f>
        <v>5</v>
      </c>
      <c r="P193" s="4">
        <f>E193/N193</f>
        <v>83.333333333333329</v>
      </c>
      <c r="Q193" t="b">
        <v>0</v>
      </c>
      <c r="R193" t="s">
        <v>8268</v>
      </c>
      <c r="S193" t="str">
        <f t="shared" si="10"/>
        <v>film &amp; video</v>
      </c>
      <c r="T193" t="str">
        <f t="shared" si="11"/>
        <v>drama</v>
      </c>
    </row>
    <row r="194" spans="1:20" ht="42.75" x14ac:dyDescent="0.45">
      <c r="A194">
        <v>192</v>
      </c>
      <c r="B194" s="1" t="s">
        <v>194</v>
      </c>
      <c r="C194" s="1" t="s">
        <v>4302</v>
      </c>
      <c r="D194" s="3">
        <v>1000000</v>
      </c>
      <c r="E194" s="3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s="7">
        <f t="shared" si="8"/>
        <v>41899.792037037041</v>
      </c>
      <c r="L194" s="7">
        <f t="shared" si="9"/>
        <v>41929.792037037041</v>
      </c>
      <c r="M194" t="b">
        <v>0</v>
      </c>
      <c r="N194">
        <v>3</v>
      </c>
      <c r="O194" s="22">
        <f>E194/D194*100</f>
        <v>1.6999999999999999E-3</v>
      </c>
      <c r="P194" s="4">
        <f>E194/N194</f>
        <v>5.666666666666667</v>
      </c>
      <c r="Q194" t="b">
        <v>0</v>
      </c>
      <c r="R194" t="s">
        <v>8268</v>
      </c>
      <c r="S194" t="str">
        <f t="shared" si="10"/>
        <v>film &amp; video</v>
      </c>
      <c r="T194" t="str">
        <f t="shared" si="11"/>
        <v>drama</v>
      </c>
    </row>
    <row r="195" spans="1:20" ht="42.75" x14ac:dyDescent="0.45">
      <c r="A195">
        <v>193</v>
      </c>
      <c r="B195" s="1" t="s">
        <v>195</v>
      </c>
      <c r="C195" s="1" t="s">
        <v>4303</v>
      </c>
      <c r="D195" s="3">
        <v>1000</v>
      </c>
      <c r="E195" s="3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s="7">
        <f t="shared" ref="K195:K258" si="12">(((J195/60)/60)/24)+DATE(1970,1,1)</f>
        <v>41911.934791666667</v>
      </c>
      <c r="L195" s="7">
        <f t="shared" ref="L195:L258" si="13">(((I195/60)/60)/24)+DATE(1970,1,1)</f>
        <v>41971.976458333331</v>
      </c>
      <c r="M195" t="b">
        <v>0</v>
      </c>
      <c r="N195">
        <v>0</v>
      </c>
      <c r="O195" s="22">
        <f>E195/D195*100</f>
        <v>0</v>
      </c>
      <c r="P195" s="4" t="e">
        <f>E195/N195</f>
        <v>#DIV/0!</v>
      </c>
      <c r="Q195" t="b">
        <v>0</v>
      </c>
      <c r="R195" t="s">
        <v>8268</v>
      </c>
      <c r="S195" t="str">
        <f t="shared" ref="S195:S258" si="14">LEFT(R195,SEARCH("/",R195,1)-1)</f>
        <v>film &amp; video</v>
      </c>
      <c r="T195" t="str">
        <f t="shared" ref="T195:T258" si="15">RIGHT(R195,LEN(R195) - FIND("/",R195))</f>
        <v>drama</v>
      </c>
    </row>
    <row r="196" spans="1:20" ht="42.75" x14ac:dyDescent="0.45">
      <c r="A196">
        <v>194</v>
      </c>
      <c r="B196" s="1" t="s">
        <v>196</v>
      </c>
      <c r="C196" s="1" t="s">
        <v>4304</v>
      </c>
      <c r="D196" s="3">
        <v>2500</v>
      </c>
      <c r="E196" s="3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s="7">
        <f t="shared" si="12"/>
        <v>42375.996886574074</v>
      </c>
      <c r="L196" s="7">
        <f t="shared" si="13"/>
        <v>42435.996886574074</v>
      </c>
      <c r="M196" t="b">
        <v>0</v>
      </c>
      <c r="N196">
        <v>3</v>
      </c>
      <c r="O196" s="22">
        <f>E196/D196*100</f>
        <v>0.12</v>
      </c>
      <c r="P196" s="4">
        <f>E196/N196</f>
        <v>1</v>
      </c>
      <c r="Q196" t="b">
        <v>0</v>
      </c>
      <c r="R196" t="s">
        <v>8268</v>
      </c>
      <c r="S196" t="str">
        <f t="shared" si="14"/>
        <v>film &amp; video</v>
      </c>
      <c r="T196" t="str">
        <f t="shared" si="15"/>
        <v>drama</v>
      </c>
    </row>
    <row r="197" spans="1:20" ht="42.75" x14ac:dyDescent="0.45">
      <c r="A197">
        <v>195</v>
      </c>
      <c r="B197" s="1" t="s">
        <v>197</v>
      </c>
      <c r="C197" s="1" t="s">
        <v>4305</v>
      </c>
      <c r="D197" s="3">
        <v>2000000</v>
      </c>
      <c r="E197" s="3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s="7">
        <f t="shared" si="12"/>
        <v>42135.67050925926</v>
      </c>
      <c r="L197" s="7">
        <f t="shared" si="13"/>
        <v>42195.67050925926</v>
      </c>
      <c r="M197" t="b">
        <v>0</v>
      </c>
      <c r="N197">
        <v>0</v>
      </c>
      <c r="O197" s="22">
        <f>E197/D197*100</f>
        <v>0</v>
      </c>
      <c r="P197" s="4" t="e">
        <f>E197/N197</f>
        <v>#DIV/0!</v>
      </c>
      <c r="Q197" t="b">
        <v>0</v>
      </c>
      <c r="R197" t="s">
        <v>8268</v>
      </c>
      <c r="S197" t="str">
        <f t="shared" si="14"/>
        <v>film &amp; video</v>
      </c>
      <c r="T197" t="str">
        <f t="shared" si="15"/>
        <v>drama</v>
      </c>
    </row>
    <row r="198" spans="1:20" ht="42.75" x14ac:dyDescent="0.45">
      <c r="A198">
        <v>196</v>
      </c>
      <c r="B198" s="1" t="s">
        <v>198</v>
      </c>
      <c r="C198" s="1" t="s">
        <v>4306</v>
      </c>
      <c r="D198" s="3">
        <v>3500</v>
      </c>
      <c r="E198" s="3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s="7">
        <f t="shared" si="12"/>
        <v>42259.542800925927</v>
      </c>
      <c r="L198" s="7">
        <f t="shared" si="13"/>
        <v>42287.875</v>
      </c>
      <c r="M198" t="b">
        <v>0</v>
      </c>
      <c r="N198">
        <v>19</v>
      </c>
      <c r="O198" s="22">
        <f>E198/D198*100</f>
        <v>41.857142857142861</v>
      </c>
      <c r="P198" s="4">
        <f>E198/N198</f>
        <v>77.10526315789474</v>
      </c>
      <c r="Q198" t="b">
        <v>0</v>
      </c>
      <c r="R198" t="s">
        <v>8268</v>
      </c>
      <c r="S198" t="str">
        <f t="shared" si="14"/>
        <v>film &amp; video</v>
      </c>
      <c r="T198" t="str">
        <f t="shared" si="15"/>
        <v>drama</v>
      </c>
    </row>
    <row r="199" spans="1:20" ht="42.75" x14ac:dyDescent="0.45">
      <c r="A199">
        <v>197</v>
      </c>
      <c r="B199" s="1" t="s">
        <v>199</v>
      </c>
      <c r="C199" s="1" t="s">
        <v>4307</v>
      </c>
      <c r="D199" s="3">
        <v>2500</v>
      </c>
      <c r="E199" s="3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s="7">
        <f t="shared" si="12"/>
        <v>42741.848379629635</v>
      </c>
      <c r="L199" s="7">
        <f t="shared" si="13"/>
        <v>42783.875</v>
      </c>
      <c r="M199" t="b">
        <v>0</v>
      </c>
      <c r="N199">
        <v>8</v>
      </c>
      <c r="O199" s="22">
        <f>E199/D199*100</f>
        <v>10.48</v>
      </c>
      <c r="P199" s="4">
        <f>E199/N199</f>
        <v>32.75</v>
      </c>
      <c r="Q199" t="b">
        <v>0</v>
      </c>
      <c r="R199" t="s">
        <v>8268</v>
      </c>
      <c r="S199" t="str">
        <f t="shared" si="14"/>
        <v>film &amp; video</v>
      </c>
      <c r="T199" t="str">
        <f t="shared" si="15"/>
        <v>drama</v>
      </c>
    </row>
    <row r="200" spans="1:20" ht="42.75" x14ac:dyDescent="0.45">
      <c r="A200">
        <v>198</v>
      </c>
      <c r="B200" s="1" t="s">
        <v>200</v>
      </c>
      <c r="C200" s="1" t="s">
        <v>4308</v>
      </c>
      <c r="D200" s="3">
        <v>25000</v>
      </c>
      <c r="E200" s="3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s="7">
        <f t="shared" si="12"/>
        <v>41887.383356481485</v>
      </c>
      <c r="L200" s="7">
        <f t="shared" si="13"/>
        <v>41917.383356481485</v>
      </c>
      <c r="M200" t="b">
        <v>0</v>
      </c>
      <c r="N200">
        <v>6</v>
      </c>
      <c r="O200" s="22">
        <f>E200/D200*100</f>
        <v>1.1159999999999999</v>
      </c>
      <c r="P200" s="4">
        <f>E200/N200</f>
        <v>46.5</v>
      </c>
      <c r="Q200" t="b">
        <v>0</v>
      </c>
      <c r="R200" t="s">
        <v>8268</v>
      </c>
      <c r="S200" t="str">
        <f t="shared" si="14"/>
        <v>film &amp; video</v>
      </c>
      <c r="T200" t="str">
        <f t="shared" si="15"/>
        <v>drama</v>
      </c>
    </row>
    <row r="201" spans="1:20" ht="42.75" x14ac:dyDescent="0.45">
      <c r="A201">
        <v>199</v>
      </c>
      <c r="B201" s="1" t="s">
        <v>201</v>
      </c>
      <c r="C201" s="1" t="s">
        <v>4309</v>
      </c>
      <c r="D201" s="3">
        <v>10000</v>
      </c>
      <c r="E201" s="3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s="7">
        <f t="shared" si="12"/>
        <v>42584.123865740738</v>
      </c>
      <c r="L201" s="7">
        <f t="shared" si="13"/>
        <v>42614.123865740738</v>
      </c>
      <c r="M201" t="b">
        <v>0</v>
      </c>
      <c r="N201">
        <v>0</v>
      </c>
      <c r="O201" s="22">
        <f>E201/D201*100</f>
        <v>0</v>
      </c>
      <c r="P201" s="4" t="e">
        <f>E201/N201</f>
        <v>#DIV/0!</v>
      </c>
      <c r="Q201" t="b">
        <v>0</v>
      </c>
      <c r="R201" t="s">
        <v>8268</v>
      </c>
      <c r="S201" t="str">
        <f t="shared" si="14"/>
        <v>film &amp; video</v>
      </c>
      <c r="T201" t="str">
        <f t="shared" si="15"/>
        <v>drama</v>
      </c>
    </row>
    <row r="202" spans="1:20" ht="28.5" x14ac:dyDescent="0.45">
      <c r="A202">
        <v>200</v>
      </c>
      <c r="B202" s="1" t="s">
        <v>202</v>
      </c>
      <c r="C202" s="1" t="s">
        <v>4310</v>
      </c>
      <c r="D202" s="3">
        <v>6000</v>
      </c>
      <c r="E202" s="3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s="7">
        <f t="shared" si="12"/>
        <v>41867.083368055559</v>
      </c>
      <c r="L202" s="7">
        <f t="shared" si="13"/>
        <v>41897.083368055559</v>
      </c>
      <c r="M202" t="b">
        <v>0</v>
      </c>
      <c r="N202">
        <v>18</v>
      </c>
      <c r="O202" s="22">
        <f>E202/D202*100</f>
        <v>26.192500000000003</v>
      </c>
      <c r="P202" s="4">
        <f>E202/N202</f>
        <v>87.308333333333337</v>
      </c>
      <c r="Q202" t="b">
        <v>0</v>
      </c>
      <c r="R202" t="s">
        <v>8268</v>
      </c>
      <c r="S202" t="str">
        <f t="shared" si="14"/>
        <v>film &amp; video</v>
      </c>
      <c r="T202" t="str">
        <f t="shared" si="15"/>
        <v>drama</v>
      </c>
    </row>
    <row r="203" spans="1:20" ht="42.75" x14ac:dyDescent="0.45">
      <c r="A203">
        <v>201</v>
      </c>
      <c r="B203" s="1" t="s">
        <v>203</v>
      </c>
      <c r="C203" s="1" t="s">
        <v>4311</v>
      </c>
      <c r="D203" s="3">
        <v>650</v>
      </c>
      <c r="E203" s="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s="7">
        <f t="shared" si="12"/>
        <v>42023.818622685183</v>
      </c>
      <c r="L203" s="7">
        <f t="shared" si="13"/>
        <v>42043.818622685183</v>
      </c>
      <c r="M203" t="b">
        <v>0</v>
      </c>
      <c r="N203">
        <v>7</v>
      </c>
      <c r="O203" s="22">
        <f>E203/D203*100</f>
        <v>58.461538461538467</v>
      </c>
      <c r="P203" s="4">
        <f>E203/N203</f>
        <v>54.285714285714285</v>
      </c>
      <c r="Q203" t="b">
        <v>0</v>
      </c>
      <c r="R203" t="s">
        <v>8268</v>
      </c>
      <c r="S203" t="str">
        <f t="shared" si="14"/>
        <v>film &amp; video</v>
      </c>
      <c r="T203" t="str">
        <f t="shared" si="15"/>
        <v>drama</v>
      </c>
    </row>
    <row r="204" spans="1:20" x14ac:dyDescent="0.45">
      <c r="A204">
        <v>202</v>
      </c>
      <c r="B204" s="1" t="s">
        <v>204</v>
      </c>
      <c r="C204" s="1" t="s">
        <v>4312</v>
      </c>
      <c r="D204" s="3">
        <v>6000</v>
      </c>
      <c r="E204" s="3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s="7">
        <f t="shared" si="12"/>
        <v>42255.927824074075</v>
      </c>
      <c r="L204" s="7">
        <f t="shared" si="13"/>
        <v>42285.874305555553</v>
      </c>
      <c r="M204" t="b">
        <v>0</v>
      </c>
      <c r="N204">
        <v>0</v>
      </c>
      <c r="O204" s="22">
        <f>E204/D204*100</f>
        <v>0</v>
      </c>
      <c r="P204" s="4" t="e">
        <f>E204/N204</f>
        <v>#DIV/0!</v>
      </c>
      <c r="Q204" t="b">
        <v>0</v>
      </c>
      <c r="R204" t="s">
        <v>8268</v>
      </c>
      <c r="S204" t="str">
        <f t="shared" si="14"/>
        <v>film &amp; video</v>
      </c>
      <c r="T204" t="str">
        <f t="shared" si="15"/>
        <v>drama</v>
      </c>
    </row>
    <row r="205" spans="1:20" ht="42.75" x14ac:dyDescent="0.45">
      <c r="A205">
        <v>203</v>
      </c>
      <c r="B205" s="1" t="s">
        <v>205</v>
      </c>
      <c r="C205" s="1" t="s">
        <v>4313</v>
      </c>
      <c r="D205" s="3">
        <v>2500</v>
      </c>
      <c r="E205" s="3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s="7">
        <f t="shared" si="12"/>
        <v>41973.847962962958</v>
      </c>
      <c r="L205" s="7">
        <f t="shared" si="13"/>
        <v>42033.847962962958</v>
      </c>
      <c r="M205" t="b">
        <v>0</v>
      </c>
      <c r="N205">
        <v>8</v>
      </c>
      <c r="O205" s="22">
        <f>E205/D205*100</f>
        <v>29.84</v>
      </c>
      <c r="P205" s="4">
        <f>E205/N205</f>
        <v>93.25</v>
      </c>
      <c r="Q205" t="b">
        <v>0</v>
      </c>
      <c r="R205" t="s">
        <v>8268</v>
      </c>
      <c r="S205" t="str">
        <f t="shared" si="14"/>
        <v>film &amp; video</v>
      </c>
      <c r="T205" t="str">
        <f t="shared" si="15"/>
        <v>drama</v>
      </c>
    </row>
    <row r="206" spans="1:20" ht="42.75" x14ac:dyDescent="0.45">
      <c r="A206">
        <v>204</v>
      </c>
      <c r="B206" s="1" t="s">
        <v>206</v>
      </c>
      <c r="C206" s="1" t="s">
        <v>4314</v>
      </c>
      <c r="D206" s="3">
        <v>300000</v>
      </c>
      <c r="E206" s="3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s="7">
        <f t="shared" si="12"/>
        <v>42556.583368055552</v>
      </c>
      <c r="L206" s="7">
        <f t="shared" si="13"/>
        <v>42586.583368055552</v>
      </c>
      <c r="M206" t="b">
        <v>0</v>
      </c>
      <c r="N206">
        <v>1293</v>
      </c>
      <c r="O206" s="22">
        <f>E206/D206*100</f>
        <v>50.721666666666664</v>
      </c>
      <c r="P206" s="4">
        <f>E206/N206</f>
        <v>117.68368136117556</v>
      </c>
      <c r="Q206" t="b">
        <v>0</v>
      </c>
      <c r="R206" t="s">
        <v>8268</v>
      </c>
      <c r="S206" t="str">
        <f t="shared" si="14"/>
        <v>film &amp; video</v>
      </c>
      <c r="T206" t="str">
        <f t="shared" si="15"/>
        <v>drama</v>
      </c>
    </row>
    <row r="207" spans="1:20" ht="42.75" x14ac:dyDescent="0.45">
      <c r="A207">
        <v>205</v>
      </c>
      <c r="B207" s="1" t="s">
        <v>207</v>
      </c>
      <c r="C207" s="1" t="s">
        <v>4315</v>
      </c>
      <c r="D207" s="3">
        <v>8000</v>
      </c>
      <c r="E207" s="3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s="7">
        <f t="shared" si="12"/>
        <v>42248.632199074069</v>
      </c>
      <c r="L207" s="7">
        <f t="shared" si="13"/>
        <v>42283.632199074069</v>
      </c>
      <c r="M207" t="b">
        <v>0</v>
      </c>
      <c r="N207">
        <v>17</v>
      </c>
      <c r="O207" s="22">
        <f>E207/D207*100</f>
        <v>16.25</v>
      </c>
      <c r="P207" s="4">
        <f>E207/N207</f>
        <v>76.470588235294116</v>
      </c>
      <c r="Q207" t="b">
        <v>0</v>
      </c>
      <c r="R207" t="s">
        <v>8268</v>
      </c>
      <c r="S207" t="str">
        <f t="shared" si="14"/>
        <v>film &amp; video</v>
      </c>
      <c r="T207" t="str">
        <f t="shared" si="15"/>
        <v>drama</v>
      </c>
    </row>
    <row r="208" spans="1:20" ht="42.75" x14ac:dyDescent="0.45">
      <c r="A208">
        <v>206</v>
      </c>
      <c r="B208" s="1" t="s">
        <v>208</v>
      </c>
      <c r="C208" s="1" t="s">
        <v>4316</v>
      </c>
      <c r="D208" s="3">
        <v>12700</v>
      </c>
      <c r="E208" s="3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s="7">
        <f t="shared" si="12"/>
        <v>42567.004432870366</v>
      </c>
      <c r="L208" s="7">
        <f t="shared" si="13"/>
        <v>42588.004432870366</v>
      </c>
      <c r="M208" t="b">
        <v>0</v>
      </c>
      <c r="N208">
        <v>0</v>
      </c>
      <c r="O208" s="22">
        <f>E208/D208*100</f>
        <v>0</v>
      </c>
      <c r="P208" s="4" t="e">
        <f>E208/N208</f>
        <v>#DIV/0!</v>
      </c>
      <c r="Q208" t="b">
        <v>0</v>
      </c>
      <c r="R208" t="s">
        <v>8268</v>
      </c>
      <c r="S208" t="str">
        <f t="shared" si="14"/>
        <v>film &amp; video</v>
      </c>
      <c r="T208" t="str">
        <f t="shared" si="15"/>
        <v>drama</v>
      </c>
    </row>
    <row r="209" spans="1:20" ht="42.75" x14ac:dyDescent="0.45">
      <c r="A209">
        <v>207</v>
      </c>
      <c r="B209" s="1" t="s">
        <v>209</v>
      </c>
      <c r="C209" s="1" t="s">
        <v>4317</v>
      </c>
      <c r="D209" s="3">
        <v>14000</v>
      </c>
      <c r="E209" s="3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s="7">
        <f t="shared" si="12"/>
        <v>41978.197199074071</v>
      </c>
      <c r="L209" s="7">
        <f t="shared" si="13"/>
        <v>42008.197199074071</v>
      </c>
      <c r="M209" t="b">
        <v>0</v>
      </c>
      <c r="N209">
        <v>13</v>
      </c>
      <c r="O209" s="22">
        <f>E209/D209*100</f>
        <v>15.214285714285714</v>
      </c>
      <c r="P209" s="4">
        <f>E209/N209</f>
        <v>163.84615384615384</v>
      </c>
      <c r="Q209" t="b">
        <v>0</v>
      </c>
      <c r="R209" t="s">
        <v>8268</v>
      </c>
      <c r="S209" t="str">
        <f t="shared" si="14"/>
        <v>film &amp; video</v>
      </c>
      <c r="T209" t="str">
        <f t="shared" si="15"/>
        <v>drama</v>
      </c>
    </row>
    <row r="210" spans="1:20" ht="42.75" x14ac:dyDescent="0.45">
      <c r="A210">
        <v>208</v>
      </c>
      <c r="B210" s="1" t="s">
        <v>210</v>
      </c>
      <c r="C210" s="1" t="s">
        <v>4318</v>
      </c>
      <c r="D210" s="3">
        <v>50000</v>
      </c>
      <c r="E210" s="3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s="7">
        <f t="shared" si="12"/>
        <v>41959.369988425926</v>
      </c>
      <c r="L210" s="7">
        <f t="shared" si="13"/>
        <v>41989.369988425926</v>
      </c>
      <c r="M210" t="b">
        <v>0</v>
      </c>
      <c r="N210">
        <v>0</v>
      </c>
      <c r="O210" s="22">
        <f>E210/D210*100</f>
        <v>0</v>
      </c>
      <c r="P210" s="4" t="e">
        <f>E210/N210</f>
        <v>#DIV/0!</v>
      </c>
      <c r="Q210" t="b">
        <v>0</v>
      </c>
      <c r="R210" t="s">
        <v>8268</v>
      </c>
      <c r="S210" t="str">
        <f t="shared" si="14"/>
        <v>film &amp; video</v>
      </c>
      <c r="T210" t="str">
        <f t="shared" si="15"/>
        <v>drama</v>
      </c>
    </row>
    <row r="211" spans="1:20" ht="42.75" x14ac:dyDescent="0.45">
      <c r="A211">
        <v>209</v>
      </c>
      <c r="B211" s="1" t="s">
        <v>211</v>
      </c>
      <c r="C211" s="1" t="s">
        <v>4319</v>
      </c>
      <c r="D211" s="3">
        <v>25000</v>
      </c>
      <c r="E211" s="3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s="7">
        <f t="shared" si="12"/>
        <v>42165.922858796301</v>
      </c>
      <c r="L211" s="7">
        <f t="shared" si="13"/>
        <v>42195.922858796301</v>
      </c>
      <c r="M211" t="b">
        <v>0</v>
      </c>
      <c r="N211">
        <v>0</v>
      </c>
      <c r="O211" s="22">
        <f>E211/D211*100</f>
        <v>0</v>
      </c>
      <c r="P211" s="4" t="e">
        <f>E211/N211</f>
        <v>#DIV/0!</v>
      </c>
      <c r="Q211" t="b">
        <v>0</v>
      </c>
      <c r="R211" t="s">
        <v>8268</v>
      </c>
      <c r="S211" t="str">
        <f t="shared" si="14"/>
        <v>film &amp; video</v>
      </c>
      <c r="T211" t="str">
        <f t="shared" si="15"/>
        <v>drama</v>
      </c>
    </row>
    <row r="212" spans="1:20" ht="42.75" x14ac:dyDescent="0.45">
      <c r="A212">
        <v>210</v>
      </c>
      <c r="B212" s="1" t="s">
        <v>212</v>
      </c>
      <c r="C212" s="1" t="s">
        <v>4320</v>
      </c>
      <c r="D212" s="3">
        <v>12000</v>
      </c>
      <c r="E212" s="3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s="7">
        <f t="shared" si="12"/>
        <v>42249.064722222218</v>
      </c>
      <c r="L212" s="7">
        <f t="shared" si="13"/>
        <v>42278.208333333328</v>
      </c>
      <c r="M212" t="b">
        <v>0</v>
      </c>
      <c r="N212">
        <v>33</v>
      </c>
      <c r="O212" s="22">
        <f>E212/D212*100</f>
        <v>25.25</v>
      </c>
      <c r="P212" s="4">
        <f>E212/N212</f>
        <v>91.818181818181813</v>
      </c>
      <c r="Q212" t="b">
        <v>0</v>
      </c>
      <c r="R212" t="s">
        <v>8268</v>
      </c>
      <c r="S212" t="str">
        <f t="shared" si="14"/>
        <v>film &amp; video</v>
      </c>
      <c r="T212" t="str">
        <f t="shared" si="15"/>
        <v>drama</v>
      </c>
    </row>
    <row r="213" spans="1:20" ht="42.75" x14ac:dyDescent="0.45">
      <c r="A213">
        <v>211</v>
      </c>
      <c r="B213" s="1" t="s">
        <v>213</v>
      </c>
      <c r="C213" s="1" t="s">
        <v>4321</v>
      </c>
      <c r="D213" s="3">
        <v>5000</v>
      </c>
      <c r="E213" s="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s="7">
        <f t="shared" si="12"/>
        <v>42236.159918981488</v>
      </c>
      <c r="L213" s="7">
        <f t="shared" si="13"/>
        <v>42266.159918981488</v>
      </c>
      <c r="M213" t="b">
        <v>0</v>
      </c>
      <c r="N213">
        <v>12</v>
      </c>
      <c r="O213" s="22">
        <f>E213/D213*100</f>
        <v>44.6</v>
      </c>
      <c r="P213" s="4">
        <f>E213/N213</f>
        <v>185.83333333333334</v>
      </c>
      <c r="Q213" t="b">
        <v>0</v>
      </c>
      <c r="R213" t="s">
        <v>8268</v>
      </c>
      <c r="S213" t="str">
        <f t="shared" si="14"/>
        <v>film &amp; video</v>
      </c>
      <c r="T213" t="str">
        <f t="shared" si="15"/>
        <v>drama</v>
      </c>
    </row>
    <row r="214" spans="1:20" ht="28.5" x14ac:dyDescent="0.45">
      <c r="A214">
        <v>212</v>
      </c>
      <c r="B214" s="1" t="s">
        <v>214</v>
      </c>
      <c r="C214" s="1" t="s">
        <v>4322</v>
      </c>
      <c r="D214" s="3">
        <v>6300</v>
      </c>
      <c r="E214" s="3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s="7">
        <f t="shared" si="12"/>
        <v>42416.881018518514</v>
      </c>
      <c r="L214" s="7">
        <f t="shared" si="13"/>
        <v>42476.839351851857</v>
      </c>
      <c r="M214" t="b">
        <v>0</v>
      </c>
      <c r="N214">
        <v>1</v>
      </c>
      <c r="O214" s="22">
        <f>E214/D214*100</f>
        <v>1.5873015873015872E-2</v>
      </c>
      <c r="P214" s="4">
        <f>E214/N214</f>
        <v>1</v>
      </c>
      <c r="Q214" t="b">
        <v>0</v>
      </c>
      <c r="R214" t="s">
        <v>8268</v>
      </c>
      <c r="S214" t="str">
        <f t="shared" si="14"/>
        <v>film &amp; video</v>
      </c>
      <c r="T214" t="str">
        <f t="shared" si="15"/>
        <v>drama</v>
      </c>
    </row>
    <row r="215" spans="1:20" ht="42.75" x14ac:dyDescent="0.45">
      <c r="A215">
        <v>213</v>
      </c>
      <c r="B215" s="1" t="s">
        <v>215</v>
      </c>
      <c r="C215" s="1" t="s">
        <v>4323</v>
      </c>
      <c r="D215" s="3">
        <v>50000</v>
      </c>
      <c r="E215" s="3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s="7">
        <f t="shared" si="12"/>
        <v>42202.594293981485</v>
      </c>
      <c r="L215" s="7">
        <f t="shared" si="13"/>
        <v>42232.587974537033</v>
      </c>
      <c r="M215" t="b">
        <v>0</v>
      </c>
      <c r="N215">
        <v>1</v>
      </c>
      <c r="O215" s="22">
        <f>E215/D215*100</f>
        <v>0.04</v>
      </c>
      <c r="P215" s="4">
        <f>E215/N215</f>
        <v>20</v>
      </c>
      <c r="Q215" t="b">
        <v>0</v>
      </c>
      <c r="R215" t="s">
        <v>8268</v>
      </c>
      <c r="S215" t="str">
        <f t="shared" si="14"/>
        <v>film &amp; video</v>
      </c>
      <c r="T215" t="str">
        <f t="shared" si="15"/>
        <v>drama</v>
      </c>
    </row>
    <row r="216" spans="1:20" ht="42.75" x14ac:dyDescent="0.45">
      <c r="A216">
        <v>214</v>
      </c>
      <c r="B216" s="1" t="s">
        <v>216</v>
      </c>
      <c r="C216" s="1" t="s">
        <v>4324</v>
      </c>
      <c r="D216" s="3">
        <v>12500</v>
      </c>
      <c r="E216" s="3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s="7">
        <f t="shared" si="12"/>
        <v>42009.64061342593</v>
      </c>
      <c r="L216" s="7">
        <f t="shared" si="13"/>
        <v>42069.64061342593</v>
      </c>
      <c r="M216" t="b">
        <v>0</v>
      </c>
      <c r="N216">
        <v>1</v>
      </c>
      <c r="O216" s="22">
        <f>E216/D216*100</f>
        <v>8.0000000000000002E-3</v>
      </c>
      <c r="P216" s="4">
        <f>E216/N216</f>
        <v>1</v>
      </c>
      <c r="Q216" t="b">
        <v>0</v>
      </c>
      <c r="R216" t="s">
        <v>8268</v>
      </c>
      <c r="S216" t="str">
        <f t="shared" si="14"/>
        <v>film &amp; video</v>
      </c>
      <c r="T216" t="str">
        <f t="shared" si="15"/>
        <v>drama</v>
      </c>
    </row>
    <row r="217" spans="1:20" ht="42.75" x14ac:dyDescent="0.45">
      <c r="A217">
        <v>215</v>
      </c>
      <c r="B217" s="1" t="s">
        <v>217</v>
      </c>
      <c r="C217" s="1" t="s">
        <v>4325</v>
      </c>
      <c r="D217" s="3">
        <v>4400</v>
      </c>
      <c r="E217" s="3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s="7">
        <f t="shared" si="12"/>
        <v>42375.230115740742</v>
      </c>
      <c r="L217" s="7">
        <f t="shared" si="13"/>
        <v>42417.999305555553</v>
      </c>
      <c r="M217" t="b">
        <v>0</v>
      </c>
      <c r="N217">
        <v>1</v>
      </c>
      <c r="O217" s="22">
        <f>E217/D217*100</f>
        <v>0.22727272727272727</v>
      </c>
      <c r="P217" s="4">
        <f>E217/N217</f>
        <v>10</v>
      </c>
      <c r="Q217" t="b">
        <v>0</v>
      </c>
      <c r="R217" t="s">
        <v>8268</v>
      </c>
      <c r="S217" t="str">
        <f t="shared" si="14"/>
        <v>film &amp; video</v>
      </c>
      <c r="T217" t="str">
        <f t="shared" si="15"/>
        <v>drama</v>
      </c>
    </row>
    <row r="218" spans="1:20" ht="42.75" x14ac:dyDescent="0.45">
      <c r="A218">
        <v>216</v>
      </c>
      <c r="B218" s="1" t="s">
        <v>218</v>
      </c>
      <c r="C218" s="1" t="s">
        <v>4326</v>
      </c>
      <c r="D218" s="3">
        <v>50000</v>
      </c>
      <c r="E218" s="3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s="7">
        <f t="shared" si="12"/>
        <v>42066.958761574075</v>
      </c>
      <c r="L218" s="7">
        <f t="shared" si="13"/>
        <v>42116.917094907403</v>
      </c>
      <c r="M218" t="b">
        <v>0</v>
      </c>
      <c r="N218">
        <v>84</v>
      </c>
      <c r="O218" s="22">
        <f>E218/D218*100</f>
        <v>55.698440000000005</v>
      </c>
      <c r="P218" s="4">
        <f>E218/N218</f>
        <v>331.53833333333336</v>
      </c>
      <c r="Q218" t="b">
        <v>0</v>
      </c>
      <c r="R218" t="s">
        <v>8268</v>
      </c>
      <c r="S218" t="str">
        <f t="shared" si="14"/>
        <v>film &amp; video</v>
      </c>
      <c r="T218" t="str">
        <f t="shared" si="15"/>
        <v>drama</v>
      </c>
    </row>
    <row r="219" spans="1:20" x14ac:dyDescent="0.45">
      <c r="A219">
        <v>217</v>
      </c>
      <c r="B219" s="1" t="s">
        <v>219</v>
      </c>
      <c r="C219" s="1" t="s">
        <v>4327</v>
      </c>
      <c r="D219" s="3">
        <v>100000</v>
      </c>
      <c r="E219" s="3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s="7">
        <f t="shared" si="12"/>
        <v>41970.64061342593</v>
      </c>
      <c r="L219" s="7">
        <f t="shared" si="13"/>
        <v>42001.64061342593</v>
      </c>
      <c r="M219" t="b">
        <v>0</v>
      </c>
      <c r="N219">
        <v>38</v>
      </c>
      <c r="O219" s="22">
        <f>E219/D219*100</f>
        <v>11.943</v>
      </c>
      <c r="P219" s="4">
        <f>E219/N219</f>
        <v>314.28947368421052</v>
      </c>
      <c r="Q219" t="b">
        <v>0</v>
      </c>
      <c r="R219" t="s">
        <v>8268</v>
      </c>
      <c r="S219" t="str">
        <f t="shared" si="14"/>
        <v>film &amp; video</v>
      </c>
      <c r="T219" t="str">
        <f t="shared" si="15"/>
        <v>drama</v>
      </c>
    </row>
    <row r="220" spans="1:20" ht="42.75" x14ac:dyDescent="0.45">
      <c r="A220">
        <v>218</v>
      </c>
      <c r="B220" s="1" t="s">
        <v>220</v>
      </c>
      <c r="C220" s="1" t="s">
        <v>4328</v>
      </c>
      <c r="D220" s="3">
        <v>5000</v>
      </c>
      <c r="E220" s="3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s="7">
        <f t="shared" si="12"/>
        <v>42079.628344907411</v>
      </c>
      <c r="L220" s="7">
        <f t="shared" si="13"/>
        <v>42139.628344907411</v>
      </c>
      <c r="M220" t="b">
        <v>0</v>
      </c>
      <c r="N220">
        <v>1</v>
      </c>
      <c r="O220" s="22">
        <f>E220/D220*100</f>
        <v>2</v>
      </c>
      <c r="P220" s="4">
        <f>E220/N220</f>
        <v>100</v>
      </c>
      <c r="Q220" t="b">
        <v>0</v>
      </c>
      <c r="R220" t="s">
        <v>8268</v>
      </c>
      <c r="S220" t="str">
        <f t="shared" si="14"/>
        <v>film &amp; video</v>
      </c>
      <c r="T220" t="str">
        <f t="shared" si="15"/>
        <v>drama</v>
      </c>
    </row>
    <row r="221" spans="1:20" ht="28.5" x14ac:dyDescent="0.45">
      <c r="A221">
        <v>219</v>
      </c>
      <c r="B221" s="1" t="s">
        <v>221</v>
      </c>
      <c r="C221" s="1" t="s">
        <v>4329</v>
      </c>
      <c r="D221" s="3">
        <v>50000</v>
      </c>
      <c r="E221" s="3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s="7">
        <f t="shared" si="12"/>
        <v>42429.326678240745</v>
      </c>
      <c r="L221" s="7">
        <f t="shared" si="13"/>
        <v>42461.290972222225</v>
      </c>
      <c r="M221" t="b">
        <v>0</v>
      </c>
      <c r="N221">
        <v>76</v>
      </c>
      <c r="O221" s="22">
        <f>E221/D221*100</f>
        <v>17.630000000000003</v>
      </c>
      <c r="P221" s="4">
        <f>E221/N221</f>
        <v>115.98684210526316</v>
      </c>
      <c r="Q221" t="b">
        <v>0</v>
      </c>
      <c r="R221" t="s">
        <v>8268</v>
      </c>
      <c r="S221" t="str">
        <f t="shared" si="14"/>
        <v>film &amp; video</v>
      </c>
      <c r="T221" t="str">
        <f t="shared" si="15"/>
        <v>drama</v>
      </c>
    </row>
    <row r="222" spans="1:20" ht="42.75" x14ac:dyDescent="0.45">
      <c r="A222">
        <v>220</v>
      </c>
      <c r="B222" s="1" t="s">
        <v>222</v>
      </c>
      <c r="C222" s="1" t="s">
        <v>4330</v>
      </c>
      <c r="D222" s="3">
        <v>50000</v>
      </c>
      <c r="E222" s="3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s="7">
        <f t="shared" si="12"/>
        <v>42195.643865740742</v>
      </c>
      <c r="L222" s="7">
        <f t="shared" si="13"/>
        <v>42236.837499999994</v>
      </c>
      <c r="M222" t="b">
        <v>0</v>
      </c>
      <c r="N222">
        <v>3</v>
      </c>
      <c r="O222" s="22">
        <f>E222/D222*100</f>
        <v>0.72</v>
      </c>
      <c r="P222" s="4">
        <f>E222/N222</f>
        <v>120</v>
      </c>
      <c r="Q222" t="b">
        <v>0</v>
      </c>
      <c r="R222" t="s">
        <v>8268</v>
      </c>
      <c r="S222" t="str">
        <f t="shared" si="14"/>
        <v>film &amp; video</v>
      </c>
      <c r="T222" t="str">
        <f t="shared" si="15"/>
        <v>drama</v>
      </c>
    </row>
    <row r="223" spans="1:20" x14ac:dyDescent="0.45">
      <c r="A223">
        <v>221</v>
      </c>
      <c r="B223" s="1" t="s">
        <v>223</v>
      </c>
      <c r="C223" s="1" t="s">
        <v>4331</v>
      </c>
      <c r="D223" s="3">
        <v>50000</v>
      </c>
      <c r="E223" s="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s="7">
        <f t="shared" si="12"/>
        <v>42031.837546296301</v>
      </c>
      <c r="L223" s="7">
        <f t="shared" si="13"/>
        <v>42091.79587962963</v>
      </c>
      <c r="M223" t="b">
        <v>0</v>
      </c>
      <c r="N223">
        <v>0</v>
      </c>
      <c r="O223" s="22">
        <f>E223/D223*100</f>
        <v>0</v>
      </c>
      <c r="P223" s="4" t="e">
        <f>E223/N223</f>
        <v>#DIV/0!</v>
      </c>
      <c r="Q223" t="b">
        <v>0</v>
      </c>
      <c r="R223" t="s">
        <v>8268</v>
      </c>
      <c r="S223" t="str">
        <f t="shared" si="14"/>
        <v>film &amp; video</v>
      </c>
      <c r="T223" t="str">
        <f t="shared" si="15"/>
        <v>drama</v>
      </c>
    </row>
    <row r="224" spans="1:20" ht="42.75" x14ac:dyDescent="0.45">
      <c r="A224">
        <v>222</v>
      </c>
      <c r="B224" s="1" t="s">
        <v>224</v>
      </c>
      <c r="C224" s="1" t="s">
        <v>4332</v>
      </c>
      <c r="D224" s="3">
        <v>1000</v>
      </c>
      <c r="E224" s="3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s="7">
        <f t="shared" si="12"/>
        <v>42031.769884259258</v>
      </c>
      <c r="L224" s="7">
        <f t="shared" si="13"/>
        <v>42090.110416666663</v>
      </c>
      <c r="M224" t="b">
        <v>0</v>
      </c>
      <c r="N224">
        <v>2</v>
      </c>
      <c r="O224" s="22">
        <f>E224/D224*100</f>
        <v>13</v>
      </c>
      <c r="P224" s="4">
        <f>E224/N224</f>
        <v>65</v>
      </c>
      <c r="Q224" t="b">
        <v>0</v>
      </c>
      <c r="R224" t="s">
        <v>8268</v>
      </c>
      <c r="S224" t="str">
        <f t="shared" si="14"/>
        <v>film &amp; video</v>
      </c>
      <c r="T224" t="str">
        <f t="shared" si="15"/>
        <v>drama</v>
      </c>
    </row>
    <row r="225" spans="1:20" ht="42.75" x14ac:dyDescent="0.45">
      <c r="A225">
        <v>223</v>
      </c>
      <c r="B225" s="1" t="s">
        <v>225</v>
      </c>
      <c r="C225" s="1" t="s">
        <v>4333</v>
      </c>
      <c r="D225" s="3">
        <v>1500000</v>
      </c>
      <c r="E225" s="3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s="7">
        <f t="shared" si="12"/>
        <v>42482.048032407409</v>
      </c>
      <c r="L225" s="7">
        <f t="shared" si="13"/>
        <v>42512.045138888891</v>
      </c>
      <c r="M225" t="b">
        <v>0</v>
      </c>
      <c r="N225">
        <v>0</v>
      </c>
      <c r="O225" s="22">
        <f>E225/D225*100</f>
        <v>0</v>
      </c>
      <c r="P225" s="4" t="e">
        <f>E225/N225</f>
        <v>#DIV/0!</v>
      </c>
      <c r="Q225" t="b">
        <v>0</v>
      </c>
      <c r="R225" t="s">
        <v>8268</v>
      </c>
      <c r="S225" t="str">
        <f t="shared" si="14"/>
        <v>film &amp; video</v>
      </c>
      <c r="T225" t="str">
        <f t="shared" si="15"/>
        <v>drama</v>
      </c>
    </row>
    <row r="226" spans="1:20" ht="42.75" x14ac:dyDescent="0.45">
      <c r="A226">
        <v>224</v>
      </c>
      <c r="B226" s="1" t="s">
        <v>226</v>
      </c>
      <c r="C226" s="1" t="s">
        <v>4334</v>
      </c>
      <c r="D226" s="3">
        <v>6000000</v>
      </c>
      <c r="E226" s="3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s="7">
        <f t="shared" si="12"/>
        <v>42135.235254629632</v>
      </c>
      <c r="L226" s="7">
        <f t="shared" si="13"/>
        <v>42195.235254629632</v>
      </c>
      <c r="M226" t="b">
        <v>0</v>
      </c>
      <c r="N226">
        <v>0</v>
      </c>
      <c r="O226" s="22">
        <f>E226/D226*100</f>
        <v>0</v>
      </c>
      <c r="P226" s="4" t="e">
        <f>E226/N226</f>
        <v>#DIV/0!</v>
      </c>
      <c r="Q226" t="b">
        <v>0</v>
      </c>
      <c r="R226" t="s">
        <v>8268</v>
      </c>
      <c r="S226" t="str">
        <f t="shared" si="14"/>
        <v>film &amp; video</v>
      </c>
      <c r="T226" t="str">
        <f t="shared" si="15"/>
        <v>drama</v>
      </c>
    </row>
    <row r="227" spans="1:20" ht="42.75" x14ac:dyDescent="0.45">
      <c r="A227">
        <v>225</v>
      </c>
      <c r="B227" s="1" t="s">
        <v>227</v>
      </c>
      <c r="C227" s="1" t="s">
        <v>4335</v>
      </c>
      <c r="D227" s="3">
        <v>200</v>
      </c>
      <c r="E227" s="3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s="7">
        <f t="shared" si="12"/>
        <v>42438.961273148147</v>
      </c>
      <c r="L227" s="7">
        <f t="shared" si="13"/>
        <v>42468.919606481482</v>
      </c>
      <c r="M227" t="b">
        <v>0</v>
      </c>
      <c r="N227">
        <v>0</v>
      </c>
      <c r="O227" s="22">
        <f>E227/D227*100</f>
        <v>0</v>
      </c>
      <c r="P227" s="4" t="e">
        <f>E227/N227</f>
        <v>#DIV/0!</v>
      </c>
      <c r="Q227" t="b">
        <v>0</v>
      </c>
      <c r="R227" t="s">
        <v>8268</v>
      </c>
      <c r="S227" t="str">
        <f t="shared" si="14"/>
        <v>film &amp; video</v>
      </c>
      <c r="T227" t="str">
        <f t="shared" si="15"/>
        <v>drama</v>
      </c>
    </row>
    <row r="228" spans="1:20" ht="42.75" x14ac:dyDescent="0.45">
      <c r="A228">
        <v>226</v>
      </c>
      <c r="B228" s="1" t="s">
        <v>228</v>
      </c>
      <c r="C228" s="1" t="s">
        <v>4336</v>
      </c>
      <c r="D228" s="3">
        <v>29000</v>
      </c>
      <c r="E228" s="3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s="7">
        <f t="shared" si="12"/>
        <v>42106.666018518517</v>
      </c>
      <c r="L228" s="7">
        <f t="shared" si="13"/>
        <v>42155.395138888889</v>
      </c>
      <c r="M228" t="b">
        <v>0</v>
      </c>
      <c r="N228">
        <v>2</v>
      </c>
      <c r="O228" s="22">
        <f>E228/D228*100</f>
        <v>0.86206896551724133</v>
      </c>
      <c r="P228" s="4">
        <f>E228/N228</f>
        <v>125</v>
      </c>
      <c r="Q228" t="b">
        <v>0</v>
      </c>
      <c r="R228" t="s">
        <v>8268</v>
      </c>
      <c r="S228" t="str">
        <f t="shared" si="14"/>
        <v>film &amp; video</v>
      </c>
      <c r="T228" t="str">
        <f t="shared" si="15"/>
        <v>drama</v>
      </c>
    </row>
    <row r="229" spans="1:20" ht="42.75" x14ac:dyDescent="0.45">
      <c r="A229">
        <v>227</v>
      </c>
      <c r="B229" s="1" t="s">
        <v>229</v>
      </c>
      <c r="C229" s="1" t="s">
        <v>4337</v>
      </c>
      <c r="D229" s="3">
        <v>28000</v>
      </c>
      <c r="E229" s="3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s="7">
        <f t="shared" si="12"/>
        <v>42164.893993055557</v>
      </c>
      <c r="L229" s="7">
        <f t="shared" si="13"/>
        <v>42194.893993055557</v>
      </c>
      <c r="M229" t="b">
        <v>0</v>
      </c>
      <c r="N229">
        <v>0</v>
      </c>
      <c r="O229" s="22">
        <f>E229/D229*100</f>
        <v>0</v>
      </c>
      <c r="P229" s="4" t="e">
        <f>E229/N229</f>
        <v>#DIV/0!</v>
      </c>
      <c r="Q229" t="b">
        <v>0</v>
      </c>
      <c r="R229" t="s">
        <v>8268</v>
      </c>
      <c r="S229" t="str">
        <f t="shared" si="14"/>
        <v>film &amp; video</v>
      </c>
      <c r="T229" t="str">
        <f t="shared" si="15"/>
        <v>drama</v>
      </c>
    </row>
    <row r="230" spans="1:20" ht="28.5" x14ac:dyDescent="0.45">
      <c r="A230">
        <v>228</v>
      </c>
      <c r="B230" s="1" t="s">
        <v>230</v>
      </c>
      <c r="C230" s="1" t="s">
        <v>4338</v>
      </c>
      <c r="D230" s="3">
        <v>8000</v>
      </c>
      <c r="E230" s="3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s="7">
        <f t="shared" si="12"/>
        <v>42096.686400462961</v>
      </c>
      <c r="L230" s="7">
        <f t="shared" si="13"/>
        <v>42156.686400462961</v>
      </c>
      <c r="M230" t="b">
        <v>0</v>
      </c>
      <c r="N230">
        <v>0</v>
      </c>
      <c r="O230" s="22">
        <f>E230/D230*100</f>
        <v>0</v>
      </c>
      <c r="P230" s="4" t="e">
        <f>E230/N230</f>
        <v>#DIV/0!</v>
      </c>
      <c r="Q230" t="b">
        <v>0</v>
      </c>
      <c r="R230" t="s">
        <v>8268</v>
      </c>
      <c r="S230" t="str">
        <f t="shared" si="14"/>
        <v>film &amp; video</v>
      </c>
      <c r="T230" t="str">
        <f t="shared" si="15"/>
        <v>drama</v>
      </c>
    </row>
    <row r="231" spans="1:20" ht="42.75" x14ac:dyDescent="0.45">
      <c r="A231">
        <v>229</v>
      </c>
      <c r="B231" s="1" t="s">
        <v>231</v>
      </c>
      <c r="C231" s="1" t="s">
        <v>4339</v>
      </c>
      <c r="D231" s="3">
        <v>3000</v>
      </c>
      <c r="E231" s="3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s="7">
        <f t="shared" si="12"/>
        <v>42383.933993055558</v>
      </c>
      <c r="L231" s="7">
        <f t="shared" si="13"/>
        <v>42413.933993055558</v>
      </c>
      <c r="M231" t="b">
        <v>0</v>
      </c>
      <c r="N231">
        <v>0</v>
      </c>
      <c r="O231" s="22">
        <f>E231/D231*100</f>
        <v>0</v>
      </c>
      <c r="P231" s="4" t="e">
        <f>E231/N231</f>
        <v>#DIV/0!</v>
      </c>
      <c r="Q231" t="b">
        <v>0</v>
      </c>
      <c r="R231" t="s">
        <v>8268</v>
      </c>
      <c r="S231" t="str">
        <f t="shared" si="14"/>
        <v>film &amp; video</v>
      </c>
      <c r="T231" t="str">
        <f t="shared" si="15"/>
        <v>drama</v>
      </c>
    </row>
    <row r="232" spans="1:20" ht="42.75" x14ac:dyDescent="0.45">
      <c r="A232">
        <v>230</v>
      </c>
      <c r="B232" s="1" t="s">
        <v>232</v>
      </c>
      <c r="C232" s="1" t="s">
        <v>4340</v>
      </c>
      <c r="D232" s="3">
        <v>15000</v>
      </c>
      <c r="E232" s="3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s="7">
        <f t="shared" si="12"/>
        <v>42129.777210648142</v>
      </c>
      <c r="L232" s="7">
        <f t="shared" si="13"/>
        <v>42159.777210648142</v>
      </c>
      <c r="M232" t="b">
        <v>0</v>
      </c>
      <c r="N232">
        <v>2</v>
      </c>
      <c r="O232" s="22">
        <f>E232/D232*100</f>
        <v>0.4</v>
      </c>
      <c r="P232" s="4">
        <f>E232/N232</f>
        <v>30</v>
      </c>
      <c r="Q232" t="b">
        <v>0</v>
      </c>
      <c r="R232" t="s">
        <v>8268</v>
      </c>
      <c r="S232" t="str">
        <f t="shared" si="14"/>
        <v>film &amp; video</v>
      </c>
      <c r="T232" t="str">
        <f t="shared" si="15"/>
        <v>drama</v>
      </c>
    </row>
    <row r="233" spans="1:20" ht="42.75" x14ac:dyDescent="0.45">
      <c r="A233">
        <v>231</v>
      </c>
      <c r="B233" s="1" t="s">
        <v>233</v>
      </c>
      <c r="C233" s="1" t="s">
        <v>4341</v>
      </c>
      <c r="D233" s="3">
        <v>1500000</v>
      </c>
      <c r="E233" s="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s="7">
        <f t="shared" si="12"/>
        <v>42341.958923611113</v>
      </c>
      <c r="L233" s="7">
        <f t="shared" si="13"/>
        <v>42371.958923611113</v>
      </c>
      <c r="M233" t="b">
        <v>0</v>
      </c>
      <c r="N233">
        <v>0</v>
      </c>
      <c r="O233" s="22">
        <f>E233/D233*100</f>
        <v>0</v>
      </c>
      <c r="P233" s="4" t="e">
        <f>E233/N233</f>
        <v>#DIV/0!</v>
      </c>
      <c r="Q233" t="b">
        <v>0</v>
      </c>
      <c r="R233" t="s">
        <v>8268</v>
      </c>
      <c r="S233" t="str">
        <f t="shared" si="14"/>
        <v>film &amp; video</v>
      </c>
      <c r="T233" t="str">
        <f t="shared" si="15"/>
        <v>drama</v>
      </c>
    </row>
    <row r="234" spans="1:20" ht="42.75" x14ac:dyDescent="0.45">
      <c r="A234">
        <v>232</v>
      </c>
      <c r="B234" s="1" t="s">
        <v>234</v>
      </c>
      <c r="C234" s="1" t="s">
        <v>4342</v>
      </c>
      <c r="D234" s="3">
        <v>4000</v>
      </c>
      <c r="E234" s="3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s="7">
        <f t="shared" si="12"/>
        <v>42032.82576388889</v>
      </c>
      <c r="L234" s="7">
        <f t="shared" si="13"/>
        <v>42062.82576388889</v>
      </c>
      <c r="M234" t="b">
        <v>0</v>
      </c>
      <c r="N234">
        <v>7</v>
      </c>
      <c r="O234" s="22">
        <f>E234/D234*100</f>
        <v>2.75</v>
      </c>
      <c r="P234" s="4">
        <f>E234/N234</f>
        <v>15.714285714285714</v>
      </c>
      <c r="Q234" t="b">
        <v>0</v>
      </c>
      <c r="R234" t="s">
        <v>8268</v>
      </c>
      <c r="S234" t="str">
        <f t="shared" si="14"/>
        <v>film &amp; video</v>
      </c>
      <c r="T234" t="str">
        <f t="shared" si="15"/>
        <v>drama</v>
      </c>
    </row>
    <row r="235" spans="1:20" ht="42.75" x14ac:dyDescent="0.45">
      <c r="A235">
        <v>233</v>
      </c>
      <c r="B235" s="1" t="s">
        <v>235</v>
      </c>
      <c r="C235" s="1" t="s">
        <v>4343</v>
      </c>
      <c r="D235" s="3">
        <v>350000</v>
      </c>
      <c r="E235" s="3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s="7">
        <f t="shared" si="12"/>
        <v>42612.911712962959</v>
      </c>
      <c r="L235" s="7">
        <f t="shared" si="13"/>
        <v>42642.911712962959</v>
      </c>
      <c r="M235" t="b">
        <v>0</v>
      </c>
      <c r="N235">
        <v>0</v>
      </c>
      <c r="O235" s="22">
        <f>E235/D235*100</f>
        <v>0</v>
      </c>
      <c r="P235" s="4" t="e">
        <f>E235/N235</f>
        <v>#DIV/0!</v>
      </c>
      <c r="Q235" t="b">
        <v>0</v>
      </c>
      <c r="R235" t="s">
        <v>8268</v>
      </c>
      <c r="S235" t="str">
        <f t="shared" si="14"/>
        <v>film &amp; video</v>
      </c>
      <c r="T235" t="str">
        <f t="shared" si="15"/>
        <v>drama</v>
      </c>
    </row>
    <row r="236" spans="1:20" ht="42.75" x14ac:dyDescent="0.45">
      <c r="A236">
        <v>234</v>
      </c>
      <c r="B236" s="1" t="s">
        <v>236</v>
      </c>
      <c r="C236" s="1" t="s">
        <v>4344</v>
      </c>
      <c r="D236" s="3">
        <v>1000</v>
      </c>
      <c r="E236" s="3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s="7">
        <f t="shared" si="12"/>
        <v>42136.035405092596</v>
      </c>
      <c r="L236" s="7">
        <f t="shared" si="13"/>
        <v>42176.035405092596</v>
      </c>
      <c r="M236" t="b">
        <v>0</v>
      </c>
      <c r="N236">
        <v>5</v>
      </c>
      <c r="O236" s="22">
        <f>E236/D236*100</f>
        <v>40.1</v>
      </c>
      <c r="P236" s="4">
        <f>E236/N236</f>
        <v>80.2</v>
      </c>
      <c r="Q236" t="b">
        <v>0</v>
      </c>
      <c r="R236" t="s">
        <v>8268</v>
      </c>
      <c r="S236" t="str">
        <f t="shared" si="14"/>
        <v>film &amp; video</v>
      </c>
      <c r="T236" t="str">
        <f t="shared" si="15"/>
        <v>drama</v>
      </c>
    </row>
    <row r="237" spans="1:20" ht="42.75" x14ac:dyDescent="0.45">
      <c r="A237">
        <v>235</v>
      </c>
      <c r="B237" s="1" t="s">
        <v>237</v>
      </c>
      <c r="C237" s="1" t="s">
        <v>4345</v>
      </c>
      <c r="D237" s="3">
        <v>10000</v>
      </c>
      <c r="E237" s="3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s="7">
        <f t="shared" si="12"/>
        <v>42164.908530092594</v>
      </c>
      <c r="L237" s="7">
        <f t="shared" si="13"/>
        <v>42194.908530092594</v>
      </c>
      <c r="M237" t="b">
        <v>0</v>
      </c>
      <c r="N237">
        <v>0</v>
      </c>
      <c r="O237" s="22">
        <f>E237/D237*100</f>
        <v>0</v>
      </c>
      <c r="P237" s="4" t="e">
        <f>E237/N237</f>
        <v>#DIV/0!</v>
      </c>
      <c r="Q237" t="b">
        <v>0</v>
      </c>
      <c r="R237" t="s">
        <v>8268</v>
      </c>
      <c r="S237" t="str">
        <f t="shared" si="14"/>
        <v>film &amp; video</v>
      </c>
      <c r="T237" t="str">
        <f t="shared" si="15"/>
        <v>drama</v>
      </c>
    </row>
    <row r="238" spans="1:20" ht="42.75" x14ac:dyDescent="0.45">
      <c r="A238">
        <v>236</v>
      </c>
      <c r="B238" s="1" t="s">
        <v>238</v>
      </c>
      <c r="C238" s="1" t="s">
        <v>4346</v>
      </c>
      <c r="D238" s="3">
        <v>150000</v>
      </c>
      <c r="E238" s="3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s="7">
        <f t="shared" si="12"/>
        <v>42321.08447916666</v>
      </c>
      <c r="L238" s="7">
        <f t="shared" si="13"/>
        <v>42374</v>
      </c>
      <c r="M238" t="b">
        <v>0</v>
      </c>
      <c r="N238">
        <v>0</v>
      </c>
      <c r="O238" s="22">
        <f>E238/D238*100</f>
        <v>0</v>
      </c>
      <c r="P238" s="4" t="e">
        <f>E238/N238</f>
        <v>#DIV/0!</v>
      </c>
      <c r="Q238" t="b">
        <v>0</v>
      </c>
      <c r="R238" t="s">
        <v>8268</v>
      </c>
      <c r="S238" t="str">
        <f t="shared" si="14"/>
        <v>film &amp; video</v>
      </c>
      <c r="T238" t="str">
        <f t="shared" si="15"/>
        <v>drama</v>
      </c>
    </row>
    <row r="239" spans="1:20" x14ac:dyDescent="0.45">
      <c r="A239">
        <v>237</v>
      </c>
      <c r="B239" s="1" t="s">
        <v>239</v>
      </c>
      <c r="C239" s="1" t="s">
        <v>4347</v>
      </c>
      <c r="D239" s="3">
        <v>15000</v>
      </c>
      <c r="E239" s="3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s="7">
        <f t="shared" si="12"/>
        <v>42377.577187499999</v>
      </c>
      <c r="L239" s="7">
        <f t="shared" si="13"/>
        <v>42437.577187499999</v>
      </c>
      <c r="M239" t="b">
        <v>0</v>
      </c>
      <c r="N239">
        <v>1</v>
      </c>
      <c r="O239" s="22">
        <f>E239/D239*100</f>
        <v>0.33333333333333337</v>
      </c>
      <c r="P239" s="4">
        <f>E239/N239</f>
        <v>50</v>
      </c>
      <c r="Q239" t="b">
        <v>0</v>
      </c>
      <c r="R239" t="s">
        <v>8268</v>
      </c>
      <c r="S239" t="str">
        <f t="shared" si="14"/>
        <v>film &amp; video</v>
      </c>
      <c r="T239" t="str">
        <f t="shared" si="15"/>
        <v>drama</v>
      </c>
    </row>
    <row r="240" spans="1:20" ht="42.75" x14ac:dyDescent="0.45">
      <c r="A240">
        <v>238</v>
      </c>
      <c r="B240" s="1" t="s">
        <v>240</v>
      </c>
      <c r="C240" s="1" t="s">
        <v>4348</v>
      </c>
      <c r="D240" s="3">
        <v>26000</v>
      </c>
      <c r="E240" s="3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s="7">
        <f t="shared" si="12"/>
        <v>42713.962499999994</v>
      </c>
      <c r="L240" s="7">
        <f t="shared" si="13"/>
        <v>42734.375</v>
      </c>
      <c r="M240" t="b">
        <v>0</v>
      </c>
      <c r="N240">
        <v>0</v>
      </c>
      <c r="O240" s="22">
        <f>E240/D240*100</f>
        <v>0</v>
      </c>
      <c r="P240" s="4" t="e">
        <f>E240/N240</f>
        <v>#DIV/0!</v>
      </c>
      <c r="Q240" t="b">
        <v>0</v>
      </c>
      <c r="R240" t="s">
        <v>8268</v>
      </c>
      <c r="S240" t="str">
        <f t="shared" si="14"/>
        <v>film &amp; video</v>
      </c>
      <c r="T240" t="str">
        <f t="shared" si="15"/>
        <v>drama</v>
      </c>
    </row>
    <row r="241" spans="1:20" ht="42.75" x14ac:dyDescent="0.45">
      <c r="A241">
        <v>239</v>
      </c>
      <c r="B241" s="1" t="s">
        <v>241</v>
      </c>
      <c r="C241" s="1" t="s">
        <v>4349</v>
      </c>
      <c r="D241" s="3">
        <v>1000</v>
      </c>
      <c r="E241" s="3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s="7">
        <f t="shared" si="12"/>
        <v>42297.110300925924</v>
      </c>
      <c r="L241" s="7">
        <f t="shared" si="13"/>
        <v>42316.5</v>
      </c>
      <c r="M241" t="b">
        <v>0</v>
      </c>
      <c r="N241">
        <v>5</v>
      </c>
      <c r="O241" s="22">
        <f>E241/D241*100</f>
        <v>25</v>
      </c>
      <c r="P241" s="4">
        <f>E241/N241</f>
        <v>50</v>
      </c>
      <c r="Q241" t="b">
        <v>0</v>
      </c>
      <c r="R241" t="s">
        <v>8268</v>
      </c>
      <c r="S241" t="str">
        <f t="shared" si="14"/>
        <v>film &amp; video</v>
      </c>
      <c r="T241" t="str">
        <f t="shared" si="15"/>
        <v>drama</v>
      </c>
    </row>
    <row r="242" spans="1:20" ht="42.75" x14ac:dyDescent="0.45">
      <c r="A242">
        <v>240</v>
      </c>
      <c r="B242" s="1" t="s">
        <v>242</v>
      </c>
      <c r="C242" s="1" t="s">
        <v>4350</v>
      </c>
      <c r="D242" s="3">
        <v>15000</v>
      </c>
      <c r="E242" s="3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s="7">
        <f t="shared" si="12"/>
        <v>41354.708460648151</v>
      </c>
      <c r="L242" s="7">
        <f t="shared" si="13"/>
        <v>41399.708460648151</v>
      </c>
      <c r="M242" t="b">
        <v>1</v>
      </c>
      <c r="N242">
        <v>137</v>
      </c>
      <c r="O242" s="22">
        <f>E242/D242*100</f>
        <v>107.63413333333334</v>
      </c>
      <c r="P242" s="4">
        <f>E242/N242</f>
        <v>117.84759124087591</v>
      </c>
      <c r="Q242" t="b">
        <v>1</v>
      </c>
      <c r="R242" t="s">
        <v>8269</v>
      </c>
      <c r="S242" t="str">
        <f t="shared" si="14"/>
        <v>film &amp; video</v>
      </c>
      <c r="T242" t="str">
        <f t="shared" si="15"/>
        <v>documentary</v>
      </c>
    </row>
    <row r="243" spans="1:20" ht="42.75" x14ac:dyDescent="0.45">
      <c r="A243">
        <v>241</v>
      </c>
      <c r="B243" s="1" t="s">
        <v>243</v>
      </c>
      <c r="C243" s="1" t="s">
        <v>4351</v>
      </c>
      <c r="D243" s="3">
        <v>36400</v>
      </c>
      <c r="E243" s="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s="7">
        <f t="shared" si="12"/>
        <v>41949.697962962964</v>
      </c>
      <c r="L243" s="7">
        <f t="shared" si="13"/>
        <v>41994.697962962964</v>
      </c>
      <c r="M243" t="b">
        <v>1</v>
      </c>
      <c r="N243">
        <v>376</v>
      </c>
      <c r="O243" s="22">
        <f>E243/D243*100</f>
        <v>112.63736263736264</v>
      </c>
      <c r="P243" s="4">
        <f>E243/N243</f>
        <v>109.04255319148936</v>
      </c>
      <c r="Q243" t="b">
        <v>1</v>
      </c>
      <c r="R243" t="s">
        <v>8269</v>
      </c>
      <c r="S243" t="str">
        <f t="shared" si="14"/>
        <v>film &amp; video</v>
      </c>
      <c r="T243" t="str">
        <f t="shared" si="15"/>
        <v>documentary</v>
      </c>
    </row>
    <row r="244" spans="1:20" ht="42.75" x14ac:dyDescent="0.45">
      <c r="A244">
        <v>242</v>
      </c>
      <c r="B244" s="1" t="s">
        <v>244</v>
      </c>
      <c r="C244" s="1" t="s">
        <v>4352</v>
      </c>
      <c r="D244" s="3">
        <v>13000</v>
      </c>
      <c r="E244" s="3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s="7">
        <f t="shared" si="12"/>
        <v>40862.492939814816</v>
      </c>
      <c r="L244" s="7">
        <f t="shared" si="13"/>
        <v>40897.492939814816</v>
      </c>
      <c r="M244" t="b">
        <v>1</v>
      </c>
      <c r="N244">
        <v>202</v>
      </c>
      <c r="O244" s="22">
        <f>E244/D244*100</f>
        <v>113.46153846153845</v>
      </c>
      <c r="P244" s="4">
        <f>E244/N244</f>
        <v>73.019801980198025</v>
      </c>
      <c r="Q244" t="b">
        <v>1</v>
      </c>
      <c r="R244" t="s">
        <v>8269</v>
      </c>
      <c r="S244" t="str">
        <f t="shared" si="14"/>
        <v>film &amp; video</v>
      </c>
      <c r="T244" t="str">
        <f t="shared" si="15"/>
        <v>documentary</v>
      </c>
    </row>
    <row r="245" spans="1:20" ht="42.75" x14ac:dyDescent="0.45">
      <c r="A245">
        <v>243</v>
      </c>
      <c r="B245" s="1" t="s">
        <v>245</v>
      </c>
      <c r="C245" s="1" t="s">
        <v>4353</v>
      </c>
      <c r="D245" s="3">
        <v>25000</v>
      </c>
      <c r="E245" s="3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s="7">
        <f t="shared" si="12"/>
        <v>41662.047500000001</v>
      </c>
      <c r="L245" s="7">
        <f t="shared" si="13"/>
        <v>41692.047500000001</v>
      </c>
      <c r="M245" t="b">
        <v>1</v>
      </c>
      <c r="N245">
        <v>328</v>
      </c>
      <c r="O245" s="22">
        <f>E245/D245*100</f>
        <v>102.592</v>
      </c>
      <c r="P245" s="4">
        <f>E245/N245</f>
        <v>78.195121951219505</v>
      </c>
      <c r="Q245" t="b">
        <v>1</v>
      </c>
      <c r="R245" t="s">
        <v>8269</v>
      </c>
      <c r="S245" t="str">
        <f t="shared" si="14"/>
        <v>film &amp; video</v>
      </c>
      <c r="T245" t="str">
        <f t="shared" si="15"/>
        <v>documentary</v>
      </c>
    </row>
    <row r="246" spans="1:20" ht="57" x14ac:dyDescent="0.45">
      <c r="A246">
        <v>244</v>
      </c>
      <c r="B246" s="2">
        <v>39756</v>
      </c>
      <c r="C246" s="1" t="s">
        <v>4354</v>
      </c>
      <c r="D246" s="3">
        <v>3500</v>
      </c>
      <c r="E246" s="3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s="7">
        <f t="shared" si="12"/>
        <v>40213.323599537034</v>
      </c>
      <c r="L246" s="7">
        <f t="shared" si="13"/>
        <v>40253.29583333333</v>
      </c>
      <c r="M246" t="b">
        <v>1</v>
      </c>
      <c r="N246">
        <v>84</v>
      </c>
      <c r="O246" s="22">
        <f>E246/D246*100</f>
        <v>113.75714285714287</v>
      </c>
      <c r="P246" s="4">
        <f>E246/N246</f>
        <v>47.398809523809526</v>
      </c>
      <c r="Q246" t="b">
        <v>1</v>
      </c>
      <c r="R246" t="s">
        <v>8269</v>
      </c>
      <c r="S246" t="str">
        <f t="shared" si="14"/>
        <v>film &amp; video</v>
      </c>
      <c r="T246" t="str">
        <f t="shared" si="15"/>
        <v>documentary</v>
      </c>
    </row>
    <row r="247" spans="1:20" ht="42.75" x14ac:dyDescent="0.45">
      <c r="A247">
        <v>245</v>
      </c>
      <c r="B247" s="1" t="s">
        <v>246</v>
      </c>
      <c r="C247" s="1" t="s">
        <v>4355</v>
      </c>
      <c r="D247" s="3">
        <v>5000</v>
      </c>
      <c r="E247" s="3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s="7">
        <f t="shared" si="12"/>
        <v>41107.053067129629</v>
      </c>
      <c r="L247" s="7">
        <f t="shared" si="13"/>
        <v>41137.053067129629</v>
      </c>
      <c r="M247" t="b">
        <v>1</v>
      </c>
      <c r="N247">
        <v>96</v>
      </c>
      <c r="O247" s="22">
        <f>E247/D247*100</f>
        <v>103.71999999999998</v>
      </c>
      <c r="P247" s="4">
        <f>E247/N247</f>
        <v>54.020833333333336</v>
      </c>
      <c r="Q247" t="b">
        <v>1</v>
      </c>
      <c r="R247" t="s">
        <v>8269</v>
      </c>
      <c r="S247" t="str">
        <f t="shared" si="14"/>
        <v>film &amp; video</v>
      </c>
      <c r="T247" t="str">
        <f t="shared" si="15"/>
        <v>documentary</v>
      </c>
    </row>
    <row r="248" spans="1:20" ht="42.75" x14ac:dyDescent="0.45">
      <c r="A248">
        <v>246</v>
      </c>
      <c r="B248" s="1" t="s">
        <v>247</v>
      </c>
      <c r="C248" s="1" t="s">
        <v>4356</v>
      </c>
      <c r="D248" s="3">
        <v>5000</v>
      </c>
      <c r="E248" s="3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s="7">
        <f t="shared" si="12"/>
        <v>40480.363483796296</v>
      </c>
      <c r="L248" s="7">
        <f t="shared" si="13"/>
        <v>40530.405150462961</v>
      </c>
      <c r="M248" t="b">
        <v>1</v>
      </c>
      <c r="N248">
        <v>223</v>
      </c>
      <c r="O248" s="22">
        <f>E248/D248*100</f>
        <v>305.46000000000004</v>
      </c>
      <c r="P248" s="4">
        <f>E248/N248</f>
        <v>68.488789237668158</v>
      </c>
      <c r="Q248" t="b">
        <v>1</v>
      </c>
      <c r="R248" t="s">
        <v>8269</v>
      </c>
      <c r="S248" t="str">
        <f t="shared" si="14"/>
        <v>film &amp; video</v>
      </c>
      <c r="T248" t="str">
        <f t="shared" si="15"/>
        <v>documentary</v>
      </c>
    </row>
    <row r="249" spans="1:20" ht="57" x14ac:dyDescent="0.45">
      <c r="A249">
        <v>247</v>
      </c>
      <c r="B249" s="1" t="s">
        <v>248</v>
      </c>
      <c r="C249" s="1" t="s">
        <v>4357</v>
      </c>
      <c r="D249" s="3">
        <v>5000</v>
      </c>
      <c r="E249" s="3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s="7">
        <f t="shared" si="12"/>
        <v>40430.604328703703</v>
      </c>
      <c r="L249" s="7">
        <f t="shared" si="13"/>
        <v>40467.152083333334</v>
      </c>
      <c r="M249" t="b">
        <v>1</v>
      </c>
      <c r="N249">
        <v>62</v>
      </c>
      <c r="O249" s="22">
        <f>E249/D249*100</f>
        <v>134.1</v>
      </c>
      <c r="P249" s="4">
        <f>E249/N249</f>
        <v>108.14516129032258</v>
      </c>
      <c r="Q249" t="b">
        <v>1</v>
      </c>
      <c r="R249" t="s">
        <v>8269</v>
      </c>
      <c r="S249" t="str">
        <f t="shared" si="14"/>
        <v>film &amp; video</v>
      </c>
      <c r="T249" t="str">
        <f t="shared" si="15"/>
        <v>documentary</v>
      </c>
    </row>
    <row r="250" spans="1:20" ht="42.75" x14ac:dyDescent="0.45">
      <c r="A250">
        <v>248</v>
      </c>
      <c r="B250" s="1" t="s">
        <v>249</v>
      </c>
      <c r="C250" s="1" t="s">
        <v>4358</v>
      </c>
      <c r="D250" s="3">
        <v>85000</v>
      </c>
      <c r="E250" s="3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s="7">
        <f t="shared" si="12"/>
        <v>40870.774409722224</v>
      </c>
      <c r="L250" s="7">
        <f t="shared" si="13"/>
        <v>40915.774409722224</v>
      </c>
      <c r="M250" t="b">
        <v>1</v>
      </c>
      <c r="N250">
        <v>146</v>
      </c>
      <c r="O250" s="22">
        <f>E250/D250*100</f>
        <v>101.33294117647058</v>
      </c>
      <c r="P250" s="4">
        <f>E250/N250</f>
        <v>589.95205479452056</v>
      </c>
      <c r="Q250" t="b">
        <v>1</v>
      </c>
      <c r="R250" t="s">
        <v>8269</v>
      </c>
      <c r="S250" t="str">
        <f t="shared" si="14"/>
        <v>film &amp; video</v>
      </c>
      <c r="T250" t="str">
        <f t="shared" si="15"/>
        <v>documentary</v>
      </c>
    </row>
    <row r="251" spans="1:20" ht="57" x14ac:dyDescent="0.45">
      <c r="A251">
        <v>249</v>
      </c>
      <c r="B251" s="1" t="s">
        <v>250</v>
      </c>
      <c r="C251" s="1" t="s">
        <v>4359</v>
      </c>
      <c r="D251" s="3">
        <v>10000</v>
      </c>
      <c r="E251" s="3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s="7">
        <f t="shared" si="12"/>
        <v>40332.923842592594</v>
      </c>
      <c r="L251" s="7">
        <f t="shared" si="13"/>
        <v>40412.736111111109</v>
      </c>
      <c r="M251" t="b">
        <v>1</v>
      </c>
      <c r="N251">
        <v>235</v>
      </c>
      <c r="O251" s="22">
        <f>E251/D251*100</f>
        <v>112.92</v>
      </c>
      <c r="P251" s="4">
        <f>E251/N251</f>
        <v>48.051063829787232</v>
      </c>
      <c r="Q251" t="b">
        <v>1</v>
      </c>
      <c r="R251" t="s">
        <v>8269</v>
      </c>
      <c r="S251" t="str">
        <f t="shared" si="14"/>
        <v>film &amp; video</v>
      </c>
      <c r="T251" t="str">
        <f t="shared" si="15"/>
        <v>documentary</v>
      </c>
    </row>
    <row r="252" spans="1:20" ht="42.75" x14ac:dyDescent="0.45">
      <c r="A252">
        <v>250</v>
      </c>
      <c r="B252" s="1" t="s">
        <v>251</v>
      </c>
      <c r="C252" s="1" t="s">
        <v>4360</v>
      </c>
      <c r="D252" s="3">
        <v>30000</v>
      </c>
      <c r="E252" s="3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s="7">
        <f t="shared" si="12"/>
        <v>41401.565868055557</v>
      </c>
      <c r="L252" s="7">
        <f t="shared" si="13"/>
        <v>41431.565868055557</v>
      </c>
      <c r="M252" t="b">
        <v>1</v>
      </c>
      <c r="N252">
        <v>437</v>
      </c>
      <c r="O252" s="22">
        <f>E252/D252*100</f>
        <v>105.58333333333334</v>
      </c>
      <c r="P252" s="4">
        <f>E252/N252</f>
        <v>72.482837528604122</v>
      </c>
      <c r="Q252" t="b">
        <v>1</v>
      </c>
      <c r="R252" t="s">
        <v>8269</v>
      </c>
      <c r="S252" t="str">
        <f t="shared" si="14"/>
        <v>film &amp; video</v>
      </c>
      <c r="T252" t="str">
        <f t="shared" si="15"/>
        <v>documentary</v>
      </c>
    </row>
    <row r="253" spans="1:20" ht="42.75" x14ac:dyDescent="0.45">
      <c r="A253">
        <v>251</v>
      </c>
      <c r="B253" s="1" t="s">
        <v>252</v>
      </c>
      <c r="C253" s="1" t="s">
        <v>4361</v>
      </c>
      <c r="D253" s="3">
        <v>3500</v>
      </c>
      <c r="E253" s="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s="7">
        <f t="shared" si="12"/>
        <v>41013.787569444445</v>
      </c>
      <c r="L253" s="7">
        <f t="shared" si="13"/>
        <v>41045.791666666664</v>
      </c>
      <c r="M253" t="b">
        <v>1</v>
      </c>
      <c r="N253">
        <v>77</v>
      </c>
      <c r="O253" s="22">
        <f>E253/D253*100</f>
        <v>125.57142857142858</v>
      </c>
      <c r="P253" s="4">
        <f>E253/N253</f>
        <v>57.077922077922075</v>
      </c>
      <c r="Q253" t="b">
        <v>1</v>
      </c>
      <c r="R253" t="s">
        <v>8269</v>
      </c>
      <c r="S253" t="str">
        <f t="shared" si="14"/>
        <v>film &amp; video</v>
      </c>
      <c r="T253" t="str">
        <f t="shared" si="15"/>
        <v>documentary</v>
      </c>
    </row>
    <row r="254" spans="1:20" ht="42.75" x14ac:dyDescent="0.45">
      <c r="A254">
        <v>252</v>
      </c>
      <c r="B254" s="1" t="s">
        <v>253</v>
      </c>
      <c r="C254" s="1" t="s">
        <v>4362</v>
      </c>
      <c r="D254" s="3">
        <v>5000</v>
      </c>
      <c r="E254" s="3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s="7">
        <f t="shared" si="12"/>
        <v>40266.662708333337</v>
      </c>
      <c r="L254" s="7">
        <f t="shared" si="13"/>
        <v>40330.165972222225</v>
      </c>
      <c r="M254" t="b">
        <v>1</v>
      </c>
      <c r="N254">
        <v>108</v>
      </c>
      <c r="O254" s="22">
        <f>E254/D254*100</f>
        <v>184.56</v>
      </c>
      <c r="P254" s="4">
        <f>E254/N254</f>
        <v>85.444444444444443</v>
      </c>
      <c r="Q254" t="b">
        <v>1</v>
      </c>
      <c r="R254" t="s">
        <v>8269</v>
      </c>
      <c r="S254" t="str">
        <f t="shared" si="14"/>
        <v>film &amp; video</v>
      </c>
      <c r="T254" t="str">
        <f t="shared" si="15"/>
        <v>documentary</v>
      </c>
    </row>
    <row r="255" spans="1:20" ht="42.75" x14ac:dyDescent="0.45">
      <c r="A255">
        <v>253</v>
      </c>
      <c r="B255" s="1" t="s">
        <v>254</v>
      </c>
      <c r="C255" s="1" t="s">
        <v>4363</v>
      </c>
      <c r="D255" s="3">
        <v>1500</v>
      </c>
      <c r="E255" s="3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s="7">
        <f t="shared" si="12"/>
        <v>40924.650868055556</v>
      </c>
      <c r="L255" s="7">
        <f t="shared" si="13"/>
        <v>40954.650868055556</v>
      </c>
      <c r="M255" t="b">
        <v>1</v>
      </c>
      <c r="N255">
        <v>7</v>
      </c>
      <c r="O255" s="22">
        <f>E255/D255*100</f>
        <v>100.73333333333335</v>
      </c>
      <c r="P255" s="4">
        <f>E255/N255</f>
        <v>215.85714285714286</v>
      </c>
      <c r="Q255" t="b">
        <v>1</v>
      </c>
      <c r="R255" t="s">
        <v>8269</v>
      </c>
      <c r="S255" t="str">
        <f t="shared" si="14"/>
        <v>film &amp; video</v>
      </c>
      <c r="T255" t="str">
        <f t="shared" si="15"/>
        <v>documentary</v>
      </c>
    </row>
    <row r="256" spans="1:20" ht="42.75" x14ac:dyDescent="0.45">
      <c r="A256">
        <v>254</v>
      </c>
      <c r="B256" s="1" t="s">
        <v>255</v>
      </c>
      <c r="C256" s="1" t="s">
        <v>4364</v>
      </c>
      <c r="D256" s="3">
        <v>24000</v>
      </c>
      <c r="E256" s="3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s="7">
        <f t="shared" si="12"/>
        <v>42263.952662037031</v>
      </c>
      <c r="L256" s="7">
        <f t="shared" si="13"/>
        <v>42294.083333333328</v>
      </c>
      <c r="M256" t="b">
        <v>1</v>
      </c>
      <c r="N256">
        <v>314</v>
      </c>
      <c r="O256" s="22">
        <f>E256/D256*100</f>
        <v>116.94725</v>
      </c>
      <c r="P256" s="4">
        <f>E256/N256</f>
        <v>89.38643312101911</v>
      </c>
      <c r="Q256" t="b">
        <v>1</v>
      </c>
      <c r="R256" t="s">
        <v>8269</v>
      </c>
      <c r="S256" t="str">
        <f t="shared" si="14"/>
        <v>film &amp; video</v>
      </c>
      <c r="T256" t="str">
        <f t="shared" si="15"/>
        <v>documentary</v>
      </c>
    </row>
    <row r="257" spans="1:20" ht="28.5" x14ac:dyDescent="0.45">
      <c r="A257">
        <v>255</v>
      </c>
      <c r="B257" s="1" t="s">
        <v>256</v>
      </c>
      <c r="C257" s="1" t="s">
        <v>4365</v>
      </c>
      <c r="D257" s="3">
        <v>8000</v>
      </c>
      <c r="E257" s="3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s="7">
        <f t="shared" si="12"/>
        <v>40588.526412037041</v>
      </c>
      <c r="L257" s="7">
        <f t="shared" si="13"/>
        <v>40618.48474537037</v>
      </c>
      <c r="M257" t="b">
        <v>1</v>
      </c>
      <c r="N257">
        <v>188</v>
      </c>
      <c r="O257" s="22">
        <f>E257/D257*100</f>
        <v>106.73325</v>
      </c>
      <c r="P257" s="4">
        <f>E257/N257</f>
        <v>45.418404255319146</v>
      </c>
      <c r="Q257" t="b">
        <v>1</v>
      </c>
      <c r="R257" t="s">
        <v>8269</v>
      </c>
      <c r="S257" t="str">
        <f t="shared" si="14"/>
        <v>film &amp; video</v>
      </c>
      <c r="T257" t="str">
        <f t="shared" si="15"/>
        <v>documentary</v>
      </c>
    </row>
    <row r="258" spans="1:20" ht="42.75" x14ac:dyDescent="0.45">
      <c r="A258">
        <v>256</v>
      </c>
      <c r="B258" s="1" t="s">
        <v>257</v>
      </c>
      <c r="C258" s="1" t="s">
        <v>4366</v>
      </c>
      <c r="D258" s="3">
        <v>13000</v>
      </c>
      <c r="E258" s="3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s="7">
        <f t="shared" si="12"/>
        <v>41319.769293981481</v>
      </c>
      <c r="L258" s="7">
        <f t="shared" si="13"/>
        <v>41349.769293981481</v>
      </c>
      <c r="M258" t="b">
        <v>1</v>
      </c>
      <c r="N258">
        <v>275</v>
      </c>
      <c r="O258" s="22">
        <f>E258/D258*100</f>
        <v>139.1</v>
      </c>
      <c r="P258" s="4">
        <f>E258/N258</f>
        <v>65.756363636363631</v>
      </c>
      <c r="Q258" t="b">
        <v>1</v>
      </c>
      <c r="R258" t="s">
        <v>8269</v>
      </c>
      <c r="S258" t="str">
        <f t="shared" si="14"/>
        <v>film &amp; video</v>
      </c>
      <c r="T258" t="str">
        <f t="shared" si="15"/>
        <v>documentary</v>
      </c>
    </row>
    <row r="259" spans="1:20" ht="42.75" x14ac:dyDescent="0.45">
      <c r="A259">
        <v>257</v>
      </c>
      <c r="B259" s="1" t="s">
        <v>258</v>
      </c>
      <c r="C259" s="1" t="s">
        <v>4367</v>
      </c>
      <c r="D259" s="3">
        <v>35000</v>
      </c>
      <c r="E259" s="3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s="7">
        <f t="shared" ref="K259:K322" si="16">(((J259/60)/60)/24)+DATE(1970,1,1)</f>
        <v>42479.626875000002</v>
      </c>
      <c r="L259" s="7">
        <f t="shared" ref="L259:L322" si="17">(((I259/60)/60)/24)+DATE(1970,1,1)</f>
        <v>42509.626875000002</v>
      </c>
      <c r="M259" t="b">
        <v>1</v>
      </c>
      <c r="N259">
        <v>560</v>
      </c>
      <c r="O259" s="22">
        <f>E259/D259*100</f>
        <v>106.72648571428572</v>
      </c>
      <c r="P259" s="4">
        <f>E259/N259</f>
        <v>66.70405357142856</v>
      </c>
      <c r="Q259" t="b">
        <v>1</v>
      </c>
      <c r="R259" t="s">
        <v>8269</v>
      </c>
      <c r="S259" t="str">
        <f t="shared" ref="S259:S322" si="18">LEFT(R259,SEARCH("/",R259,1)-1)</f>
        <v>film &amp; video</v>
      </c>
      <c r="T259" t="str">
        <f t="shared" ref="T259:T322" si="19">RIGHT(R259,LEN(R259) - FIND("/",R259))</f>
        <v>documentary</v>
      </c>
    </row>
    <row r="260" spans="1:20" ht="42.75" x14ac:dyDescent="0.45">
      <c r="A260">
        <v>258</v>
      </c>
      <c r="B260" s="1" t="s">
        <v>259</v>
      </c>
      <c r="C260" s="1" t="s">
        <v>4368</v>
      </c>
      <c r="D260" s="3">
        <v>30000</v>
      </c>
      <c r="E260" s="3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s="7">
        <f t="shared" si="16"/>
        <v>40682.051689814813</v>
      </c>
      <c r="L260" s="7">
        <f t="shared" si="17"/>
        <v>40712.051689814813</v>
      </c>
      <c r="M260" t="b">
        <v>1</v>
      </c>
      <c r="N260">
        <v>688</v>
      </c>
      <c r="O260" s="22">
        <f>E260/D260*100</f>
        <v>191.14</v>
      </c>
      <c r="P260" s="4">
        <f>E260/N260</f>
        <v>83.345930232558146</v>
      </c>
      <c r="Q260" t="b">
        <v>1</v>
      </c>
      <c r="R260" t="s">
        <v>8269</v>
      </c>
      <c r="S260" t="str">
        <f t="shared" si="18"/>
        <v>film &amp; video</v>
      </c>
      <c r="T260" t="str">
        <f t="shared" si="19"/>
        <v>documentary</v>
      </c>
    </row>
    <row r="261" spans="1:20" ht="42.75" x14ac:dyDescent="0.45">
      <c r="A261">
        <v>259</v>
      </c>
      <c r="B261" s="1" t="s">
        <v>260</v>
      </c>
      <c r="C261" s="1" t="s">
        <v>4369</v>
      </c>
      <c r="D261" s="3">
        <v>75000</v>
      </c>
      <c r="E261" s="3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s="7">
        <f t="shared" si="16"/>
        <v>42072.738067129627</v>
      </c>
      <c r="L261" s="7">
        <f t="shared" si="17"/>
        <v>42102.738067129627</v>
      </c>
      <c r="M261" t="b">
        <v>1</v>
      </c>
      <c r="N261">
        <v>942</v>
      </c>
      <c r="O261" s="22">
        <f>E261/D261*100</f>
        <v>131.93789333333334</v>
      </c>
      <c r="P261" s="4">
        <f>E261/N261</f>
        <v>105.04609341825902</v>
      </c>
      <c r="Q261" t="b">
        <v>1</v>
      </c>
      <c r="R261" t="s">
        <v>8269</v>
      </c>
      <c r="S261" t="str">
        <f t="shared" si="18"/>
        <v>film &amp; video</v>
      </c>
      <c r="T261" t="str">
        <f t="shared" si="19"/>
        <v>documentary</v>
      </c>
    </row>
    <row r="262" spans="1:20" ht="42.75" x14ac:dyDescent="0.45">
      <c r="A262">
        <v>260</v>
      </c>
      <c r="B262" s="1" t="s">
        <v>261</v>
      </c>
      <c r="C262" s="1" t="s">
        <v>4370</v>
      </c>
      <c r="D262" s="3">
        <v>10000</v>
      </c>
      <c r="E262" s="3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s="7">
        <f t="shared" si="16"/>
        <v>40330.755543981482</v>
      </c>
      <c r="L262" s="7">
        <f t="shared" si="17"/>
        <v>40376.415972222225</v>
      </c>
      <c r="M262" t="b">
        <v>1</v>
      </c>
      <c r="N262">
        <v>88</v>
      </c>
      <c r="O262" s="22">
        <f>E262/D262*100</f>
        <v>106.4</v>
      </c>
      <c r="P262" s="4">
        <f>E262/N262</f>
        <v>120.90909090909091</v>
      </c>
      <c r="Q262" t="b">
        <v>1</v>
      </c>
      <c r="R262" t="s">
        <v>8269</v>
      </c>
      <c r="S262" t="str">
        <f t="shared" si="18"/>
        <v>film &amp; video</v>
      </c>
      <c r="T262" t="str">
        <f t="shared" si="19"/>
        <v>documentary</v>
      </c>
    </row>
    <row r="263" spans="1:20" ht="28.5" x14ac:dyDescent="0.45">
      <c r="A263">
        <v>261</v>
      </c>
      <c r="B263" s="1" t="s">
        <v>262</v>
      </c>
      <c r="C263" s="1" t="s">
        <v>4371</v>
      </c>
      <c r="D263" s="3">
        <v>20000</v>
      </c>
      <c r="E263" s="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s="7">
        <f t="shared" si="16"/>
        <v>41017.885462962964</v>
      </c>
      <c r="L263" s="7">
        <f t="shared" si="17"/>
        <v>41067.621527777781</v>
      </c>
      <c r="M263" t="b">
        <v>1</v>
      </c>
      <c r="N263">
        <v>220</v>
      </c>
      <c r="O263" s="22">
        <f>E263/D263*100</f>
        <v>107.4</v>
      </c>
      <c r="P263" s="4">
        <f>E263/N263</f>
        <v>97.63636363636364</v>
      </c>
      <c r="Q263" t="b">
        <v>1</v>
      </c>
      <c r="R263" t="s">
        <v>8269</v>
      </c>
      <c r="S263" t="str">
        <f t="shared" si="18"/>
        <v>film &amp; video</v>
      </c>
      <c r="T263" t="str">
        <f t="shared" si="19"/>
        <v>documentary</v>
      </c>
    </row>
    <row r="264" spans="1:20" ht="28.5" x14ac:dyDescent="0.45">
      <c r="A264">
        <v>262</v>
      </c>
      <c r="B264" s="1" t="s">
        <v>263</v>
      </c>
      <c r="C264" s="1" t="s">
        <v>4372</v>
      </c>
      <c r="D264" s="3">
        <v>2500</v>
      </c>
      <c r="E264" s="3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s="7">
        <f t="shared" si="16"/>
        <v>40555.24800925926</v>
      </c>
      <c r="L264" s="7">
        <f t="shared" si="17"/>
        <v>40600.24800925926</v>
      </c>
      <c r="M264" t="b">
        <v>1</v>
      </c>
      <c r="N264">
        <v>145</v>
      </c>
      <c r="O264" s="22">
        <f>E264/D264*100</f>
        <v>240</v>
      </c>
      <c r="P264" s="4">
        <f>E264/N264</f>
        <v>41.379310344827587</v>
      </c>
      <c r="Q264" t="b">
        <v>1</v>
      </c>
      <c r="R264" t="s">
        <v>8269</v>
      </c>
      <c r="S264" t="str">
        <f t="shared" si="18"/>
        <v>film &amp; video</v>
      </c>
      <c r="T264" t="str">
        <f t="shared" si="19"/>
        <v>documentary</v>
      </c>
    </row>
    <row r="265" spans="1:20" ht="57" x14ac:dyDescent="0.45">
      <c r="A265">
        <v>263</v>
      </c>
      <c r="B265" s="1" t="s">
        <v>264</v>
      </c>
      <c r="C265" s="1" t="s">
        <v>4373</v>
      </c>
      <c r="D265" s="3">
        <v>25000</v>
      </c>
      <c r="E265" s="3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s="7">
        <f t="shared" si="16"/>
        <v>41149.954791666663</v>
      </c>
      <c r="L265" s="7">
        <f t="shared" si="17"/>
        <v>41179.954791666663</v>
      </c>
      <c r="M265" t="b">
        <v>1</v>
      </c>
      <c r="N265">
        <v>963</v>
      </c>
      <c r="O265" s="22">
        <f>E265/D265*100</f>
        <v>118.08108</v>
      </c>
      <c r="P265" s="4">
        <f>E265/N265</f>
        <v>30.654485981308412</v>
      </c>
      <c r="Q265" t="b">
        <v>1</v>
      </c>
      <c r="R265" t="s">
        <v>8269</v>
      </c>
      <c r="S265" t="str">
        <f t="shared" si="18"/>
        <v>film &amp; video</v>
      </c>
      <c r="T265" t="str">
        <f t="shared" si="19"/>
        <v>documentary</v>
      </c>
    </row>
    <row r="266" spans="1:20" ht="57" x14ac:dyDescent="0.45">
      <c r="A266">
        <v>264</v>
      </c>
      <c r="B266" s="1" t="s">
        <v>265</v>
      </c>
      <c r="C266" s="1" t="s">
        <v>4374</v>
      </c>
      <c r="D266" s="3">
        <v>5000</v>
      </c>
      <c r="E266" s="3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s="7">
        <f t="shared" si="16"/>
        <v>41010.620312500003</v>
      </c>
      <c r="L266" s="7">
        <f t="shared" si="17"/>
        <v>41040.620312500003</v>
      </c>
      <c r="M266" t="b">
        <v>1</v>
      </c>
      <c r="N266">
        <v>91</v>
      </c>
      <c r="O266" s="22">
        <f>E266/D266*100</f>
        <v>118.19999999999999</v>
      </c>
      <c r="P266" s="4">
        <f>E266/N266</f>
        <v>64.945054945054949</v>
      </c>
      <c r="Q266" t="b">
        <v>1</v>
      </c>
      <c r="R266" t="s">
        <v>8269</v>
      </c>
      <c r="S266" t="str">
        <f t="shared" si="18"/>
        <v>film &amp; video</v>
      </c>
      <c r="T266" t="str">
        <f t="shared" si="19"/>
        <v>documentary</v>
      </c>
    </row>
    <row r="267" spans="1:20" ht="57" x14ac:dyDescent="0.45">
      <c r="A267">
        <v>265</v>
      </c>
      <c r="B267" s="1" t="s">
        <v>266</v>
      </c>
      <c r="C267" s="1" t="s">
        <v>4375</v>
      </c>
      <c r="D267" s="3">
        <v>5000</v>
      </c>
      <c r="E267" s="3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s="7">
        <f t="shared" si="16"/>
        <v>40267.245717592588</v>
      </c>
      <c r="L267" s="7">
        <f t="shared" si="17"/>
        <v>40308.844444444447</v>
      </c>
      <c r="M267" t="b">
        <v>1</v>
      </c>
      <c r="N267">
        <v>58</v>
      </c>
      <c r="O267" s="22">
        <f>E267/D267*100</f>
        <v>111.1</v>
      </c>
      <c r="P267" s="4">
        <f>E267/N267</f>
        <v>95.775862068965523</v>
      </c>
      <c r="Q267" t="b">
        <v>1</v>
      </c>
      <c r="R267" t="s">
        <v>8269</v>
      </c>
      <c r="S267" t="str">
        <f t="shared" si="18"/>
        <v>film &amp; video</v>
      </c>
      <c r="T267" t="str">
        <f t="shared" si="19"/>
        <v>documentary</v>
      </c>
    </row>
    <row r="268" spans="1:20" ht="57" x14ac:dyDescent="0.45">
      <c r="A268">
        <v>266</v>
      </c>
      <c r="B268" s="1" t="s">
        <v>267</v>
      </c>
      <c r="C268" s="1" t="s">
        <v>4376</v>
      </c>
      <c r="D268" s="3">
        <v>1000</v>
      </c>
      <c r="E268" s="3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s="7">
        <f t="shared" si="16"/>
        <v>40205.174849537041</v>
      </c>
      <c r="L268" s="7">
        <f t="shared" si="17"/>
        <v>40291.160416666666</v>
      </c>
      <c r="M268" t="b">
        <v>1</v>
      </c>
      <c r="N268">
        <v>36</v>
      </c>
      <c r="O268" s="22">
        <f>E268/D268*100</f>
        <v>145.5</v>
      </c>
      <c r="P268" s="4">
        <f>E268/N268</f>
        <v>40.416666666666664</v>
      </c>
      <c r="Q268" t="b">
        <v>1</v>
      </c>
      <c r="R268" t="s">
        <v>8269</v>
      </c>
      <c r="S268" t="str">
        <f t="shared" si="18"/>
        <v>film &amp; video</v>
      </c>
      <c r="T268" t="str">
        <f t="shared" si="19"/>
        <v>documentary</v>
      </c>
    </row>
    <row r="269" spans="1:20" ht="42.75" x14ac:dyDescent="0.45">
      <c r="A269">
        <v>267</v>
      </c>
      <c r="B269" s="1" t="s">
        <v>268</v>
      </c>
      <c r="C269" s="1" t="s">
        <v>4377</v>
      </c>
      <c r="D269" s="3">
        <v>9850</v>
      </c>
      <c r="E269" s="3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s="7">
        <f t="shared" si="16"/>
        <v>41785.452534722222</v>
      </c>
      <c r="L269" s="7">
        <f t="shared" si="17"/>
        <v>41815.452534722222</v>
      </c>
      <c r="M269" t="b">
        <v>1</v>
      </c>
      <c r="N269">
        <v>165</v>
      </c>
      <c r="O269" s="22">
        <f>E269/D269*100</f>
        <v>131.62883248730967</v>
      </c>
      <c r="P269" s="4">
        <f>E269/N269</f>
        <v>78.578424242424248</v>
      </c>
      <c r="Q269" t="b">
        <v>1</v>
      </c>
      <c r="R269" t="s">
        <v>8269</v>
      </c>
      <c r="S269" t="str">
        <f t="shared" si="18"/>
        <v>film &amp; video</v>
      </c>
      <c r="T269" t="str">
        <f t="shared" si="19"/>
        <v>documentary</v>
      </c>
    </row>
    <row r="270" spans="1:20" ht="42.75" x14ac:dyDescent="0.45">
      <c r="A270">
        <v>268</v>
      </c>
      <c r="B270" s="1" t="s">
        <v>269</v>
      </c>
      <c r="C270" s="1" t="s">
        <v>4378</v>
      </c>
      <c r="D270" s="3">
        <v>5000</v>
      </c>
      <c r="E270" s="3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s="7">
        <f t="shared" si="16"/>
        <v>40809.15252314815</v>
      </c>
      <c r="L270" s="7">
        <f t="shared" si="17"/>
        <v>40854.194189814814</v>
      </c>
      <c r="M270" t="b">
        <v>1</v>
      </c>
      <c r="N270">
        <v>111</v>
      </c>
      <c r="O270" s="22">
        <f>E270/D270*100</f>
        <v>111.4</v>
      </c>
      <c r="P270" s="4">
        <f>E270/N270</f>
        <v>50.18018018018018</v>
      </c>
      <c r="Q270" t="b">
        <v>1</v>
      </c>
      <c r="R270" t="s">
        <v>8269</v>
      </c>
      <c r="S270" t="str">
        <f t="shared" si="18"/>
        <v>film &amp; video</v>
      </c>
      <c r="T270" t="str">
        <f t="shared" si="19"/>
        <v>documentary</v>
      </c>
    </row>
    <row r="271" spans="1:20" ht="42.75" x14ac:dyDescent="0.45">
      <c r="A271">
        <v>269</v>
      </c>
      <c r="B271" s="1" t="s">
        <v>270</v>
      </c>
      <c r="C271" s="1" t="s">
        <v>4379</v>
      </c>
      <c r="D271" s="3">
        <v>100000</v>
      </c>
      <c r="E271" s="3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s="7">
        <f t="shared" si="16"/>
        <v>42758.197013888886</v>
      </c>
      <c r="L271" s="7">
        <f t="shared" si="17"/>
        <v>42788.197013888886</v>
      </c>
      <c r="M271" t="b">
        <v>1</v>
      </c>
      <c r="N271">
        <v>1596</v>
      </c>
      <c r="O271" s="22">
        <f>E271/D271*100</f>
        <v>147.23376999999999</v>
      </c>
      <c r="P271" s="4">
        <f>E271/N271</f>
        <v>92.251735588972423</v>
      </c>
      <c r="Q271" t="b">
        <v>1</v>
      </c>
      <c r="R271" t="s">
        <v>8269</v>
      </c>
      <c r="S271" t="str">
        <f t="shared" si="18"/>
        <v>film &amp; video</v>
      </c>
      <c r="T271" t="str">
        <f t="shared" si="19"/>
        <v>documentary</v>
      </c>
    </row>
    <row r="272" spans="1:20" ht="42.75" x14ac:dyDescent="0.45">
      <c r="A272">
        <v>270</v>
      </c>
      <c r="B272" s="1" t="s">
        <v>271</v>
      </c>
      <c r="C272" s="1" t="s">
        <v>4380</v>
      </c>
      <c r="D272" s="3">
        <v>2300</v>
      </c>
      <c r="E272" s="3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s="7">
        <f t="shared" si="16"/>
        <v>40637.866550925923</v>
      </c>
      <c r="L272" s="7">
        <f t="shared" si="17"/>
        <v>40688.166666666664</v>
      </c>
      <c r="M272" t="b">
        <v>1</v>
      </c>
      <c r="N272">
        <v>61</v>
      </c>
      <c r="O272" s="22">
        <f>E272/D272*100</f>
        <v>152.60869565217391</v>
      </c>
      <c r="P272" s="4">
        <f>E272/N272</f>
        <v>57.540983606557376</v>
      </c>
      <c r="Q272" t="b">
        <v>1</v>
      </c>
      <c r="R272" t="s">
        <v>8269</v>
      </c>
      <c r="S272" t="str">
        <f t="shared" si="18"/>
        <v>film &amp; video</v>
      </c>
      <c r="T272" t="str">
        <f t="shared" si="19"/>
        <v>documentary</v>
      </c>
    </row>
    <row r="273" spans="1:20" ht="42.75" x14ac:dyDescent="0.45">
      <c r="A273">
        <v>271</v>
      </c>
      <c r="B273" s="1" t="s">
        <v>272</v>
      </c>
      <c r="C273" s="1" t="s">
        <v>4381</v>
      </c>
      <c r="D273" s="3">
        <v>30000</v>
      </c>
      <c r="E273" s="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s="7">
        <f t="shared" si="16"/>
        <v>41612.10024305556</v>
      </c>
      <c r="L273" s="7">
        <f t="shared" si="17"/>
        <v>41641.333333333336</v>
      </c>
      <c r="M273" t="b">
        <v>1</v>
      </c>
      <c r="N273">
        <v>287</v>
      </c>
      <c r="O273" s="22">
        <f>E273/D273*100</f>
        <v>104.67999999999999</v>
      </c>
      <c r="P273" s="4">
        <f>E273/N273</f>
        <v>109.42160278745645</v>
      </c>
      <c r="Q273" t="b">
        <v>1</v>
      </c>
      <c r="R273" t="s">
        <v>8269</v>
      </c>
      <c r="S273" t="str">
        <f t="shared" si="18"/>
        <v>film &amp; video</v>
      </c>
      <c r="T273" t="str">
        <f t="shared" si="19"/>
        <v>documentary</v>
      </c>
    </row>
    <row r="274" spans="1:20" ht="42.75" x14ac:dyDescent="0.45">
      <c r="A274">
        <v>272</v>
      </c>
      <c r="B274" s="1" t="s">
        <v>273</v>
      </c>
      <c r="C274" s="1" t="s">
        <v>4382</v>
      </c>
      <c r="D274" s="3">
        <v>3000</v>
      </c>
      <c r="E274" s="3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s="7">
        <f t="shared" si="16"/>
        <v>40235.900358796294</v>
      </c>
      <c r="L274" s="7">
        <f t="shared" si="17"/>
        <v>40296.78402777778</v>
      </c>
      <c r="M274" t="b">
        <v>1</v>
      </c>
      <c r="N274">
        <v>65</v>
      </c>
      <c r="O274" s="22">
        <f>E274/D274*100</f>
        <v>177.43366666666668</v>
      </c>
      <c r="P274" s="4">
        <f>E274/N274</f>
        <v>81.892461538461546</v>
      </c>
      <c r="Q274" t="b">
        <v>1</v>
      </c>
      <c r="R274" t="s">
        <v>8269</v>
      </c>
      <c r="S274" t="str">
        <f t="shared" si="18"/>
        <v>film &amp; video</v>
      </c>
      <c r="T274" t="str">
        <f t="shared" si="19"/>
        <v>documentary</v>
      </c>
    </row>
    <row r="275" spans="1:20" ht="42.75" x14ac:dyDescent="0.45">
      <c r="A275">
        <v>273</v>
      </c>
      <c r="B275" s="1" t="s">
        <v>274</v>
      </c>
      <c r="C275" s="1" t="s">
        <v>4383</v>
      </c>
      <c r="D275" s="3">
        <v>5000</v>
      </c>
      <c r="E275" s="3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s="7">
        <f t="shared" si="16"/>
        <v>40697.498449074075</v>
      </c>
      <c r="L275" s="7">
        <f t="shared" si="17"/>
        <v>40727.498449074075</v>
      </c>
      <c r="M275" t="b">
        <v>1</v>
      </c>
      <c r="N275">
        <v>118</v>
      </c>
      <c r="O275" s="22">
        <f>E275/D275*100</f>
        <v>107.7758</v>
      </c>
      <c r="P275" s="4">
        <f>E275/N275</f>
        <v>45.667711864406776</v>
      </c>
      <c r="Q275" t="b">
        <v>1</v>
      </c>
      <c r="R275" t="s">
        <v>8269</v>
      </c>
      <c r="S275" t="str">
        <f t="shared" si="18"/>
        <v>film &amp; video</v>
      </c>
      <c r="T275" t="str">
        <f t="shared" si="19"/>
        <v>documentary</v>
      </c>
    </row>
    <row r="276" spans="1:20" ht="42.75" x14ac:dyDescent="0.45">
      <c r="A276">
        <v>274</v>
      </c>
      <c r="B276" s="1" t="s">
        <v>275</v>
      </c>
      <c r="C276" s="1" t="s">
        <v>4384</v>
      </c>
      <c r="D276" s="3">
        <v>4000</v>
      </c>
      <c r="E276" s="3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s="7">
        <f t="shared" si="16"/>
        <v>40969.912372685183</v>
      </c>
      <c r="L276" s="7">
        <f t="shared" si="17"/>
        <v>41004.290972222225</v>
      </c>
      <c r="M276" t="b">
        <v>1</v>
      </c>
      <c r="N276">
        <v>113</v>
      </c>
      <c r="O276" s="22">
        <f>E276/D276*100</f>
        <v>156</v>
      </c>
      <c r="P276" s="4">
        <f>E276/N276</f>
        <v>55.221238938053098</v>
      </c>
      <c r="Q276" t="b">
        <v>1</v>
      </c>
      <c r="R276" t="s">
        <v>8269</v>
      </c>
      <c r="S276" t="str">
        <f t="shared" si="18"/>
        <v>film &amp; video</v>
      </c>
      <c r="T276" t="str">
        <f t="shared" si="19"/>
        <v>documentary</v>
      </c>
    </row>
    <row r="277" spans="1:20" ht="42.75" x14ac:dyDescent="0.45">
      <c r="A277">
        <v>275</v>
      </c>
      <c r="B277" s="1" t="s">
        <v>276</v>
      </c>
      <c r="C277" s="1" t="s">
        <v>4385</v>
      </c>
      <c r="D277" s="3">
        <v>20000</v>
      </c>
      <c r="E277" s="3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s="7">
        <f t="shared" si="16"/>
        <v>41193.032013888893</v>
      </c>
      <c r="L277" s="7">
        <f t="shared" si="17"/>
        <v>41223.073680555557</v>
      </c>
      <c r="M277" t="b">
        <v>1</v>
      </c>
      <c r="N277">
        <v>332</v>
      </c>
      <c r="O277" s="22">
        <f>E277/D277*100</f>
        <v>108.395</v>
      </c>
      <c r="P277" s="4">
        <f>E277/N277</f>
        <v>65.298192771084331</v>
      </c>
      <c r="Q277" t="b">
        <v>1</v>
      </c>
      <c r="R277" t="s">
        <v>8269</v>
      </c>
      <c r="S277" t="str">
        <f t="shared" si="18"/>
        <v>film &amp; video</v>
      </c>
      <c r="T277" t="str">
        <f t="shared" si="19"/>
        <v>documentary</v>
      </c>
    </row>
    <row r="278" spans="1:20" ht="42.75" x14ac:dyDescent="0.45">
      <c r="A278">
        <v>276</v>
      </c>
      <c r="B278" s="1" t="s">
        <v>277</v>
      </c>
      <c r="C278" s="1" t="s">
        <v>4386</v>
      </c>
      <c r="D278" s="3">
        <v>4000</v>
      </c>
      <c r="E278" s="3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s="7">
        <f t="shared" si="16"/>
        <v>40967.081874999996</v>
      </c>
      <c r="L278" s="7">
        <f t="shared" si="17"/>
        <v>41027.040208333332</v>
      </c>
      <c r="M278" t="b">
        <v>1</v>
      </c>
      <c r="N278">
        <v>62</v>
      </c>
      <c r="O278" s="22">
        <f>E278/D278*100</f>
        <v>147.6</v>
      </c>
      <c r="P278" s="4">
        <f>E278/N278</f>
        <v>95.225806451612897</v>
      </c>
      <c r="Q278" t="b">
        <v>1</v>
      </c>
      <c r="R278" t="s">
        <v>8269</v>
      </c>
      <c r="S278" t="str">
        <f t="shared" si="18"/>
        <v>film &amp; video</v>
      </c>
      <c r="T278" t="str">
        <f t="shared" si="19"/>
        <v>documentary</v>
      </c>
    </row>
    <row r="279" spans="1:20" ht="42.75" x14ac:dyDescent="0.45">
      <c r="A279">
        <v>277</v>
      </c>
      <c r="B279" s="1" t="s">
        <v>278</v>
      </c>
      <c r="C279" s="1" t="s">
        <v>4387</v>
      </c>
      <c r="D279" s="3">
        <v>65000</v>
      </c>
      <c r="E279" s="3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s="7">
        <f t="shared" si="16"/>
        <v>42117.891423611116</v>
      </c>
      <c r="L279" s="7">
        <f t="shared" si="17"/>
        <v>42147.891423611116</v>
      </c>
      <c r="M279" t="b">
        <v>1</v>
      </c>
      <c r="N279">
        <v>951</v>
      </c>
      <c r="O279" s="22">
        <f>E279/D279*100</f>
        <v>110.38153846153847</v>
      </c>
      <c r="P279" s="4">
        <f>E279/N279</f>
        <v>75.444794952681391</v>
      </c>
      <c r="Q279" t="b">
        <v>1</v>
      </c>
      <c r="R279" t="s">
        <v>8269</v>
      </c>
      <c r="S279" t="str">
        <f t="shared" si="18"/>
        <v>film &amp; video</v>
      </c>
      <c r="T279" t="str">
        <f t="shared" si="19"/>
        <v>documentary</v>
      </c>
    </row>
    <row r="280" spans="1:20" ht="28.5" x14ac:dyDescent="0.45">
      <c r="A280">
        <v>278</v>
      </c>
      <c r="B280" s="1" t="s">
        <v>279</v>
      </c>
      <c r="C280" s="1" t="s">
        <v>4388</v>
      </c>
      <c r="D280" s="3">
        <v>27000</v>
      </c>
      <c r="E280" s="3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s="7">
        <f t="shared" si="16"/>
        <v>41164.040960648148</v>
      </c>
      <c r="L280" s="7">
        <f t="shared" si="17"/>
        <v>41194.040960648148</v>
      </c>
      <c r="M280" t="b">
        <v>1</v>
      </c>
      <c r="N280">
        <v>415</v>
      </c>
      <c r="O280" s="22">
        <f>E280/D280*100</f>
        <v>150.34814814814814</v>
      </c>
      <c r="P280" s="4">
        <f>E280/N280</f>
        <v>97.816867469879512</v>
      </c>
      <c r="Q280" t="b">
        <v>1</v>
      </c>
      <c r="R280" t="s">
        <v>8269</v>
      </c>
      <c r="S280" t="str">
        <f t="shared" si="18"/>
        <v>film &amp; video</v>
      </c>
      <c r="T280" t="str">
        <f t="shared" si="19"/>
        <v>documentary</v>
      </c>
    </row>
    <row r="281" spans="1:20" ht="42.75" x14ac:dyDescent="0.45">
      <c r="A281">
        <v>279</v>
      </c>
      <c r="B281" s="1" t="s">
        <v>280</v>
      </c>
      <c r="C281" s="1" t="s">
        <v>4389</v>
      </c>
      <c r="D281" s="3">
        <v>17000</v>
      </c>
      <c r="E281" s="3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s="7">
        <f t="shared" si="16"/>
        <v>42759.244166666671</v>
      </c>
      <c r="L281" s="7">
        <f t="shared" si="17"/>
        <v>42793.084027777775</v>
      </c>
      <c r="M281" t="b">
        <v>1</v>
      </c>
      <c r="N281">
        <v>305</v>
      </c>
      <c r="O281" s="22">
        <f>E281/D281*100</f>
        <v>157.31829411764707</v>
      </c>
      <c r="P281" s="4">
        <f>E281/N281</f>
        <v>87.685606557377056</v>
      </c>
      <c r="Q281" t="b">
        <v>1</v>
      </c>
      <c r="R281" t="s">
        <v>8269</v>
      </c>
      <c r="S281" t="str">
        <f t="shared" si="18"/>
        <v>film &amp; video</v>
      </c>
      <c r="T281" t="str">
        <f t="shared" si="19"/>
        <v>documentary</v>
      </c>
    </row>
    <row r="282" spans="1:20" ht="42.75" x14ac:dyDescent="0.45">
      <c r="A282">
        <v>280</v>
      </c>
      <c r="B282" s="1" t="s">
        <v>281</v>
      </c>
      <c r="C282" s="1" t="s">
        <v>4390</v>
      </c>
      <c r="D282" s="3">
        <v>75000</v>
      </c>
      <c r="E282" s="3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s="7">
        <f t="shared" si="16"/>
        <v>41744.590682870366</v>
      </c>
      <c r="L282" s="7">
        <f t="shared" si="17"/>
        <v>41789.590682870366</v>
      </c>
      <c r="M282" t="b">
        <v>1</v>
      </c>
      <c r="N282">
        <v>2139</v>
      </c>
      <c r="O282" s="22">
        <f>E282/D282*100</f>
        <v>156.14400000000001</v>
      </c>
      <c r="P282" s="4">
        <f>E282/N282</f>
        <v>54.748948106591868</v>
      </c>
      <c r="Q282" t="b">
        <v>1</v>
      </c>
      <c r="R282" t="s">
        <v>8269</v>
      </c>
      <c r="S282" t="str">
        <f t="shared" si="18"/>
        <v>film &amp; video</v>
      </c>
      <c r="T282" t="str">
        <f t="shared" si="19"/>
        <v>documentary</v>
      </c>
    </row>
    <row r="283" spans="1:20" ht="42.75" x14ac:dyDescent="0.45">
      <c r="A283">
        <v>281</v>
      </c>
      <c r="B283" s="1" t="s">
        <v>282</v>
      </c>
      <c r="C283" s="1" t="s">
        <v>4391</v>
      </c>
      <c r="D283" s="3">
        <v>5500</v>
      </c>
      <c r="E283" s="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s="7">
        <f t="shared" si="16"/>
        <v>39950.163344907407</v>
      </c>
      <c r="L283" s="7">
        <f t="shared" si="17"/>
        <v>40035.80972222222</v>
      </c>
      <c r="M283" t="b">
        <v>1</v>
      </c>
      <c r="N283">
        <v>79</v>
      </c>
      <c r="O283" s="22">
        <f>E283/D283*100</f>
        <v>120.58763636363636</v>
      </c>
      <c r="P283" s="4">
        <f>E283/N283</f>
        <v>83.953417721518989</v>
      </c>
      <c r="Q283" t="b">
        <v>1</v>
      </c>
      <c r="R283" t="s">
        <v>8269</v>
      </c>
      <c r="S283" t="str">
        <f t="shared" si="18"/>
        <v>film &amp; video</v>
      </c>
      <c r="T283" t="str">
        <f t="shared" si="19"/>
        <v>documentary</v>
      </c>
    </row>
    <row r="284" spans="1:20" ht="42.75" x14ac:dyDescent="0.45">
      <c r="A284">
        <v>282</v>
      </c>
      <c r="B284" s="1" t="s">
        <v>283</v>
      </c>
      <c r="C284" s="1" t="s">
        <v>4392</v>
      </c>
      <c r="D284" s="3">
        <v>45000</v>
      </c>
      <c r="E284" s="3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s="7">
        <f t="shared" si="16"/>
        <v>40194.920046296298</v>
      </c>
      <c r="L284" s="7">
        <f t="shared" si="17"/>
        <v>40231.916666666664</v>
      </c>
      <c r="M284" t="b">
        <v>1</v>
      </c>
      <c r="N284">
        <v>179</v>
      </c>
      <c r="O284" s="22">
        <f>E284/D284*100</f>
        <v>101.18888888888888</v>
      </c>
      <c r="P284" s="4">
        <f>E284/N284</f>
        <v>254.38547486033519</v>
      </c>
      <c r="Q284" t="b">
        <v>1</v>
      </c>
      <c r="R284" t="s">
        <v>8269</v>
      </c>
      <c r="S284" t="str">
        <f t="shared" si="18"/>
        <v>film &amp; video</v>
      </c>
      <c r="T284" t="str">
        <f t="shared" si="19"/>
        <v>documentary</v>
      </c>
    </row>
    <row r="285" spans="1:20" ht="28.5" x14ac:dyDescent="0.45">
      <c r="A285">
        <v>283</v>
      </c>
      <c r="B285" s="1" t="s">
        <v>284</v>
      </c>
      <c r="C285" s="1" t="s">
        <v>4393</v>
      </c>
      <c r="D285" s="3">
        <v>18000</v>
      </c>
      <c r="E285" s="3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s="7">
        <f t="shared" si="16"/>
        <v>40675.71</v>
      </c>
      <c r="L285" s="7">
        <f t="shared" si="17"/>
        <v>40695.207638888889</v>
      </c>
      <c r="M285" t="b">
        <v>1</v>
      </c>
      <c r="N285">
        <v>202</v>
      </c>
      <c r="O285" s="22">
        <f>E285/D285*100</f>
        <v>114.27249999999999</v>
      </c>
      <c r="P285" s="4">
        <f>E285/N285</f>
        <v>101.8269801980198</v>
      </c>
      <c r="Q285" t="b">
        <v>1</v>
      </c>
      <c r="R285" t="s">
        <v>8269</v>
      </c>
      <c r="S285" t="str">
        <f t="shared" si="18"/>
        <v>film &amp; video</v>
      </c>
      <c r="T285" t="str">
        <f t="shared" si="19"/>
        <v>documentary</v>
      </c>
    </row>
    <row r="286" spans="1:20" ht="42.75" x14ac:dyDescent="0.45">
      <c r="A286">
        <v>284</v>
      </c>
      <c r="B286" s="1" t="s">
        <v>285</v>
      </c>
      <c r="C286" s="1" t="s">
        <v>4394</v>
      </c>
      <c r="D286" s="3">
        <v>40000</v>
      </c>
      <c r="E286" s="3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s="7">
        <f t="shared" si="16"/>
        <v>40904.738194444442</v>
      </c>
      <c r="L286" s="7">
        <f t="shared" si="17"/>
        <v>40929.738194444442</v>
      </c>
      <c r="M286" t="b">
        <v>1</v>
      </c>
      <c r="N286">
        <v>760</v>
      </c>
      <c r="O286" s="22">
        <f>E286/D286*100</f>
        <v>104.62615</v>
      </c>
      <c r="P286" s="4">
        <f>E286/N286</f>
        <v>55.066394736842106</v>
      </c>
      <c r="Q286" t="b">
        <v>1</v>
      </c>
      <c r="R286" t="s">
        <v>8269</v>
      </c>
      <c r="S286" t="str">
        <f t="shared" si="18"/>
        <v>film &amp; video</v>
      </c>
      <c r="T286" t="str">
        <f t="shared" si="19"/>
        <v>documentary</v>
      </c>
    </row>
    <row r="287" spans="1:20" ht="42.75" x14ac:dyDescent="0.45">
      <c r="A287">
        <v>285</v>
      </c>
      <c r="B287" s="1" t="s">
        <v>286</v>
      </c>
      <c r="C287" s="1" t="s">
        <v>4395</v>
      </c>
      <c r="D287" s="3">
        <v>14000</v>
      </c>
      <c r="E287" s="3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s="7">
        <f t="shared" si="16"/>
        <v>41506.756111111114</v>
      </c>
      <c r="L287" s="7">
        <f t="shared" si="17"/>
        <v>41536.756111111114</v>
      </c>
      <c r="M287" t="b">
        <v>1</v>
      </c>
      <c r="N287">
        <v>563</v>
      </c>
      <c r="O287" s="22">
        <f>E287/D287*100</f>
        <v>228.82507142857142</v>
      </c>
      <c r="P287" s="4">
        <f>E287/N287</f>
        <v>56.901438721136763</v>
      </c>
      <c r="Q287" t="b">
        <v>1</v>
      </c>
      <c r="R287" t="s">
        <v>8269</v>
      </c>
      <c r="S287" t="str">
        <f t="shared" si="18"/>
        <v>film &amp; video</v>
      </c>
      <c r="T287" t="str">
        <f t="shared" si="19"/>
        <v>documentary</v>
      </c>
    </row>
    <row r="288" spans="1:20" ht="42.75" x14ac:dyDescent="0.45">
      <c r="A288">
        <v>286</v>
      </c>
      <c r="B288" s="1" t="s">
        <v>287</v>
      </c>
      <c r="C288" s="1" t="s">
        <v>4396</v>
      </c>
      <c r="D288" s="3">
        <v>15000</v>
      </c>
      <c r="E288" s="3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s="7">
        <f t="shared" si="16"/>
        <v>41313.816249999996</v>
      </c>
      <c r="L288" s="7">
        <f t="shared" si="17"/>
        <v>41358.774583333332</v>
      </c>
      <c r="M288" t="b">
        <v>1</v>
      </c>
      <c r="N288">
        <v>135</v>
      </c>
      <c r="O288" s="22">
        <f>E288/D288*100</f>
        <v>109.15333333333332</v>
      </c>
      <c r="P288" s="4">
        <f>E288/N288</f>
        <v>121.28148148148148</v>
      </c>
      <c r="Q288" t="b">
        <v>1</v>
      </c>
      <c r="R288" t="s">
        <v>8269</v>
      </c>
      <c r="S288" t="str">
        <f t="shared" si="18"/>
        <v>film &amp; video</v>
      </c>
      <c r="T288" t="str">
        <f t="shared" si="19"/>
        <v>documentary</v>
      </c>
    </row>
    <row r="289" spans="1:20" ht="28.5" x14ac:dyDescent="0.45">
      <c r="A289">
        <v>287</v>
      </c>
      <c r="B289" s="1" t="s">
        <v>288</v>
      </c>
      <c r="C289" s="1" t="s">
        <v>4397</v>
      </c>
      <c r="D289" s="3">
        <v>15000</v>
      </c>
      <c r="E289" s="3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s="7">
        <f t="shared" si="16"/>
        <v>41184.277986111112</v>
      </c>
      <c r="L289" s="7">
        <f t="shared" si="17"/>
        <v>41215.166666666664</v>
      </c>
      <c r="M289" t="b">
        <v>1</v>
      </c>
      <c r="N289">
        <v>290</v>
      </c>
      <c r="O289" s="22">
        <f>E289/D289*100</f>
        <v>176.29999999999998</v>
      </c>
      <c r="P289" s="4">
        <f>E289/N289</f>
        <v>91.189655172413794</v>
      </c>
      <c r="Q289" t="b">
        <v>1</v>
      </c>
      <c r="R289" t="s">
        <v>8269</v>
      </c>
      <c r="S289" t="str">
        <f t="shared" si="18"/>
        <v>film &amp; video</v>
      </c>
      <c r="T289" t="str">
        <f t="shared" si="19"/>
        <v>documentary</v>
      </c>
    </row>
    <row r="290" spans="1:20" ht="57" x14ac:dyDescent="0.45">
      <c r="A290">
        <v>288</v>
      </c>
      <c r="B290" s="1" t="s">
        <v>289</v>
      </c>
      <c r="C290" s="1" t="s">
        <v>4398</v>
      </c>
      <c r="D290" s="3">
        <v>50000</v>
      </c>
      <c r="E290" s="3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s="7">
        <f t="shared" si="16"/>
        <v>41051.168900462959</v>
      </c>
      <c r="L290" s="7">
        <f t="shared" si="17"/>
        <v>41086.168900462959</v>
      </c>
      <c r="M290" t="b">
        <v>1</v>
      </c>
      <c r="N290">
        <v>447</v>
      </c>
      <c r="O290" s="22">
        <f>E290/D290*100</f>
        <v>103.21061999999999</v>
      </c>
      <c r="P290" s="4">
        <f>E290/N290</f>
        <v>115.44812080536913</v>
      </c>
      <c r="Q290" t="b">
        <v>1</v>
      </c>
      <c r="R290" t="s">
        <v>8269</v>
      </c>
      <c r="S290" t="str">
        <f t="shared" si="18"/>
        <v>film &amp; video</v>
      </c>
      <c r="T290" t="str">
        <f t="shared" si="19"/>
        <v>documentary</v>
      </c>
    </row>
    <row r="291" spans="1:20" ht="42.75" x14ac:dyDescent="0.45">
      <c r="A291">
        <v>289</v>
      </c>
      <c r="B291" s="1" t="s">
        <v>290</v>
      </c>
      <c r="C291" s="1" t="s">
        <v>4399</v>
      </c>
      <c r="D291" s="3">
        <v>15000</v>
      </c>
      <c r="E291" s="3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s="7">
        <f t="shared" si="16"/>
        <v>41550.456412037034</v>
      </c>
      <c r="L291" s="7">
        <f t="shared" si="17"/>
        <v>41580.456412037034</v>
      </c>
      <c r="M291" t="b">
        <v>1</v>
      </c>
      <c r="N291">
        <v>232</v>
      </c>
      <c r="O291" s="22">
        <f>E291/D291*100</f>
        <v>104.82000000000001</v>
      </c>
      <c r="P291" s="4">
        <f>E291/N291</f>
        <v>67.771551724137936</v>
      </c>
      <c r="Q291" t="b">
        <v>1</v>
      </c>
      <c r="R291" t="s">
        <v>8269</v>
      </c>
      <c r="S291" t="str">
        <f t="shared" si="18"/>
        <v>film &amp; video</v>
      </c>
      <c r="T291" t="str">
        <f t="shared" si="19"/>
        <v>documentary</v>
      </c>
    </row>
    <row r="292" spans="1:20" ht="28.5" x14ac:dyDescent="0.45">
      <c r="A292">
        <v>290</v>
      </c>
      <c r="B292" s="1" t="s">
        <v>291</v>
      </c>
      <c r="C292" s="1" t="s">
        <v>4400</v>
      </c>
      <c r="D292" s="3">
        <v>4500</v>
      </c>
      <c r="E292" s="3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s="7">
        <f t="shared" si="16"/>
        <v>40526.36917824074</v>
      </c>
      <c r="L292" s="7">
        <f t="shared" si="17"/>
        <v>40576.332638888889</v>
      </c>
      <c r="M292" t="b">
        <v>1</v>
      </c>
      <c r="N292">
        <v>168</v>
      </c>
      <c r="O292" s="22">
        <f>E292/D292*100</f>
        <v>106.68444444444445</v>
      </c>
      <c r="P292" s="4">
        <f>E292/N292</f>
        <v>28.576190476190476</v>
      </c>
      <c r="Q292" t="b">
        <v>1</v>
      </c>
      <c r="R292" t="s">
        <v>8269</v>
      </c>
      <c r="S292" t="str">
        <f t="shared" si="18"/>
        <v>film &amp; video</v>
      </c>
      <c r="T292" t="str">
        <f t="shared" si="19"/>
        <v>documentary</v>
      </c>
    </row>
    <row r="293" spans="1:20" ht="42.75" x14ac:dyDescent="0.45">
      <c r="A293">
        <v>291</v>
      </c>
      <c r="B293" s="1" t="s">
        <v>292</v>
      </c>
      <c r="C293" s="1" t="s">
        <v>4401</v>
      </c>
      <c r="D293" s="3">
        <v>5000</v>
      </c>
      <c r="E293" s="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s="7">
        <f t="shared" si="16"/>
        <v>41376.769050925926</v>
      </c>
      <c r="L293" s="7">
        <f t="shared" si="17"/>
        <v>41395.000694444447</v>
      </c>
      <c r="M293" t="b">
        <v>1</v>
      </c>
      <c r="N293">
        <v>128</v>
      </c>
      <c r="O293" s="22">
        <f>E293/D293*100</f>
        <v>120.02</v>
      </c>
      <c r="P293" s="4">
        <f>E293/N293</f>
        <v>46.8828125</v>
      </c>
      <c r="Q293" t="b">
        <v>1</v>
      </c>
      <c r="R293" t="s">
        <v>8269</v>
      </c>
      <c r="S293" t="str">
        <f t="shared" si="18"/>
        <v>film &amp; video</v>
      </c>
      <c r="T293" t="str">
        <f t="shared" si="19"/>
        <v>documentary</v>
      </c>
    </row>
    <row r="294" spans="1:20" ht="42.75" x14ac:dyDescent="0.45">
      <c r="A294">
        <v>292</v>
      </c>
      <c r="B294" s="1" t="s">
        <v>293</v>
      </c>
      <c r="C294" s="1" t="s">
        <v>4402</v>
      </c>
      <c r="D294" s="3">
        <v>75000</v>
      </c>
      <c r="E294" s="3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s="7">
        <f t="shared" si="16"/>
        <v>40812.803229166668</v>
      </c>
      <c r="L294" s="7">
        <f t="shared" si="17"/>
        <v>40845.165972222225</v>
      </c>
      <c r="M294" t="b">
        <v>1</v>
      </c>
      <c r="N294">
        <v>493</v>
      </c>
      <c r="O294" s="22">
        <f>E294/D294*100</f>
        <v>101.50693333333334</v>
      </c>
      <c r="P294" s="4">
        <f>E294/N294</f>
        <v>154.42231237322514</v>
      </c>
      <c r="Q294" t="b">
        <v>1</v>
      </c>
      <c r="R294" t="s">
        <v>8269</v>
      </c>
      <c r="S294" t="str">
        <f t="shared" si="18"/>
        <v>film &amp; video</v>
      </c>
      <c r="T294" t="str">
        <f t="shared" si="19"/>
        <v>documentary</v>
      </c>
    </row>
    <row r="295" spans="1:20" ht="42.75" x14ac:dyDescent="0.45">
      <c r="A295">
        <v>293</v>
      </c>
      <c r="B295" s="1" t="s">
        <v>294</v>
      </c>
      <c r="C295" s="1" t="s">
        <v>4403</v>
      </c>
      <c r="D295" s="3">
        <v>26000</v>
      </c>
      <c r="E295" s="3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s="7">
        <f t="shared" si="16"/>
        <v>41719.667986111112</v>
      </c>
      <c r="L295" s="7">
        <f t="shared" si="17"/>
        <v>41749.667986111112</v>
      </c>
      <c r="M295" t="b">
        <v>1</v>
      </c>
      <c r="N295">
        <v>131</v>
      </c>
      <c r="O295" s="22">
        <f>E295/D295*100</f>
        <v>101.38461538461539</v>
      </c>
      <c r="P295" s="4">
        <f>E295/N295</f>
        <v>201.22137404580153</v>
      </c>
      <c r="Q295" t="b">
        <v>1</v>
      </c>
      <c r="R295" t="s">
        <v>8269</v>
      </c>
      <c r="S295" t="str">
        <f t="shared" si="18"/>
        <v>film &amp; video</v>
      </c>
      <c r="T295" t="str">
        <f t="shared" si="19"/>
        <v>documentary</v>
      </c>
    </row>
    <row r="296" spans="1:20" ht="57" x14ac:dyDescent="0.45">
      <c r="A296">
        <v>294</v>
      </c>
      <c r="B296" s="1" t="s">
        <v>295</v>
      </c>
      <c r="C296" s="1" t="s">
        <v>4404</v>
      </c>
      <c r="D296" s="3">
        <v>5000</v>
      </c>
      <c r="E296" s="3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s="7">
        <f t="shared" si="16"/>
        <v>40343.084421296298</v>
      </c>
      <c r="L296" s="7">
        <f t="shared" si="17"/>
        <v>40378.666666666664</v>
      </c>
      <c r="M296" t="b">
        <v>1</v>
      </c>
      <c r="N296">
        <v>50</v>
      </c>
      <c r="O296" s="22">
        <f>E296/D296*100</f>
        <v>100</v>
      </c>
      <c r="P296" s="4">
        <f>E296/N296</f>
        <v>100</v>
      </c>
      <c r="Q296" t="b">
        <v>1</v>
      </c>
      <c r="R296" t="s">
        <v>8269</v>
      </c>
      <c r="S296" t="str">
        <f t="shared" si="18"/>
        <v>film &amp; video</v>
      </c>
      <c r="T296" t="str">
        <f t="shared" si="19"/>
        <v>documentary</v>
      </c>
    </row>
    <row r="297" spans="1:20" ht="42.75" x14ac:dyDescent="0.45">
      <c r="A297">
        <v>295</v>
      </c>
      <c r="B297" s="1" t="s">
        <v>296</v>
      </c>
      <c r="C297" s="1" t="s">
        <v>4405</v>
      </c>
      <c r="D297" s="3">
        <v>50000</v>
      </c>
      <c r="E297" s="3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s="7">
        <f t="shared" si="16"/>
        <v>41519.004733796297</v>
      </c>
      <c r="L297" s="7">
        <f t="shared" si="17"/>
        <v>41579</v>
      </c>
      <c r="M297" t="b">
        <v>1</v>
      </c>
      <c r="N297">
        <v>665</v>
      </c>
      <c r="O297" s="22">
        <f>E297/D297*100</f>
        <v>133.10911999999999</v>
      </c>
      <c r="P297" s="4">
        <f>E297/N297</f>
        <v>100.08204511278196</v>
      </c>
      <c r="Q297" t="b">
        <v>1</v>
      </c>
      <c r="R297" t="s">
        <v>8269</v>
      </c>
      <c r="S297" t="str">
        <f t="shared" si="18"/>
        <v>film &amp; video</v>
      </c>
      <c r="T297" t="str">
        <f t="shared" si="19"/>
        <v>documentary</v>
      </c>
    </row>
    <row r="298" spans="1:20" ht="42.75" x14ac:dyDescent="0.45">
      <c r="A298">
        <v>296</v>
      </c>
      <c r="B298" s="1" t="s">
        <v>297</v>
      </c>
      <c r="C298" s="1" t="s">
        <v>4406</v>
      </c>
      <c r="D298" s="3">
        <v>25000</v>
      </c>
      <c r="E298" s="3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s="7">
        <f t="shared" si="16"/>
        <v>41134.475497685184</v>
      </c>
      <c r="L298" s="7">
        <f t="shared" si="17"/>
        <v>41159.475497685184</v>
      </c>
      <c r="M298" t="b">
        <v>1</v>
      </c>
      <c r="N298">
        <v>129</v>
      </c>
      <c r="O298" s="22">
        <f>E298/D298*100</f>
        <v>118.72620000000001</v>
      </c>
      <c r="P298" s="4">
        <f>E298/N298</f>
        <v>230.08953488372092</v>
      </c>
      <c r="Q298" t="b">
        <v>1</v>
      </c>
      <c r="R298" t="s">
        <v>8269</v>
      </c>
      <c r="S298" t="str">
        <f t="shared" si="18"/>
        <v>film &amp; video</v>
      </c>
      <c r="T298" t="str">
        <f t="shared" si="19"/>
        <v>documentary</v>
      </c>
    </row>
    <row r="299" spans="1:20" ht="42.75" x14ac:dyDescent="0.45">
      <c r="A299">
        <v>297</v>
      </c>
      <c r="B299" s="1" t="s">
        <v>298</v>
      </c>
      <c r="C299" s="1" t="s">
        <v>4407</v>
      </c>
      <c r="D299" s="3">
        <v>20000</v>
      </c>
      <c r="E299" s="3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s="7">
        <f t="shared" si="16"/>
        <v>42089.72802083334</v>
      </c>
      <c r="L299" s="7">
        <f t="shared" si="17"/>
        <v>42125.165972222225</v>
      </c>
      <c r="M299" t="b">
        <v>1</v>
      </c>
      <c r="N299">
        <v>142</v>
      </c>
      <c r="O299" s="22">
        <f>E299/D299*100</f>
        <v>100.64</v>
      </c>
      <c r="P299" s="4">
        <f>E299/N299</f>
        <v>141.74647887323943</v>
      </c>
      <c r="Q299" t="b">
        <v>1</v>
      </c>
      <c r="R299" t="s">
        <v>8269</v>
      </c>
      <c r="S299" t="str">
        <f t="shared" si="18"/>
        <v>film &amp; video</v>
      </c>
      <c r="T299" t="str">
        <f t="shared" si="19"/>
        <v>documentary</v>
      </c>
    </row>
    <row r="300" spans="1:20" ht="28.5" x14ac:dyDescent="0.45">
      <c r="A300">
        <v>298</v>
      </c>
      <c r="B300" s="1" t="s">
        <v>299</v>
      </c>
      <c r="C300" s="1" t="s">
        <v>4408</v>
      </c>
      <c r="D300" s="3">
        <v>126000</v>
      </c>
      <c r="E300" s="3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s="7">
        <f t="shared" si="16"/>
        <v>41709.463518518518</v>
      </c>
      <c r="L300" s="7">
        <f t="shared" si="17"/>
        <v>41768.875</v>
      </c>
      <c r="M300" t="b">
        <v>1</v>
      </c>
      <c r="N300">
        <v>2436</v>
      </c>
      <c r="O300" s="22">
        <f>E300/D300*100</f>
        <v>108.93241269841269</v>
      </c>
      <c r="P300" s="4">
        <f>E300/N300</f>
        <v>56.344351395730705</v>
      </c>
      <c r="Q300" t="b">
        <v>1</v>
      </c>
      <c r="R300" t="s">
        <v>8269</v>
      </c>
      <c r="S300" t="str">
        <f t="shared" si="18"/>
        <v>film &amp; video</v>
      </c>
      <c r="T300" t="str">
        <f t="shared" si="19"/>
        <v>documentary</v>
      </c>
    </row>
    <row r="301" spans="1:20" ht="42.75" x14ac:dyDescent="0.45">
      <c r="A301">
        <v>299</v>
      </c>
      <c r="B301" s="1" t="s">
        <v>300</v>
      </c>
      <c r="C301" s="1" t="s">
        <v>4409</v>
      </c>
      <c r="D301" s="3">
        <v>10000</v>
      </c>
      <c r="E301" s="3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s="7">
        <f t="shared" si="16"/>
        <v>40469.225231481483</v>
      </c>
      <c r="L301" s="7">
        <f t="shared" si="17"/>
        <v>40499.266898148147</v>
      </c>
      <c r="M301" t="b">
        <v>1</v>
      </c>
      <c r="N301">
        <v>244</v>
      </c>
      <c r="O301" s="22">
        <f>E301/D301*100</f>
        <v>178.95250000000001</v>
      </c>
      <c r="P301" s="4">
        <f>E301/N301</f>
        <v>73.341188524590166</v>
      </c>
      <c r="Q301" t="b">
        <v>1</v>
      </c>
      <c r="R301" t="s">
        <v>8269</v>
      </c>
      <c r="S301" t="str">
        <f t="shared" si="18"/>
        <v>film &amp; video</v>
      </c>
      <c r="T301" t="str">
        <f t="shared" si="19"/>
        <v>documentary</v>
      </c>
    </row>
    <row r="302" spans="1:20" ht="42.75" x14ac:dyDescent="0.45">
      <c r="A302">
        <v>300</v>
      </c>
      <c r="B302" s="1" t="s">
        <v>301</v>
      </c>
      <c r="C302" s="1" t="s">
        <v>4410</v>
      </c>
      <c r="D302" s="3">
        <v>25000</v>
      </c>
      <c r="E302" s="3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s="7">
        <f t="shared" si="16"/>
        <v>40626.959930555553</v>
      </c>
      <c r="L302" s="7">
        <f t="shared" si="17"/>
        <v>40657.959930555553</v>
      </c>
      <c r="M302" t="b">
        <v>1</v>
      </c>
      <c r="N302">
        <v>298</v>
      </c>
      <c r="O302" s="22">
        <f>E302/D302*100</f>
        <v>101.72264</v>
      </c>
      <c r="P302" s="4">
        <f>E302/N302</f>
        <v>85.337785234899329</v>
      </c>
      <c r="Q302" t="b">
        <v>1</v>
      </c>
      <c r="R302" t="s">
        <v>8269</v>
      </c>
      <c r="S302" t="str">
        <f t="shared" si="18"/>
        <v>film &amp; video</v>
      </c>
      <c r="T302" t="str">
        <f t="shared" si="19"/>
        <v>documentary</v>
      </c>
    </row>
    <row r="303" spans="1:20" ht="42.75" x14ac:dyDescent="0.45">
      <c r="A303">
        <v>301</v>
      </c>
      <c r="B303" s="1" t="s">
        <v>302</v>
      </c>
      <c r="C303" s="1" t="s">
        <v>4411</v>
      </c>
      <c r="D303" s="3">
        <v>13000</v>
      </c>
      <c r="E303" s="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s="7">
        <f t="shared" si="16"/>
        <v>41312.737673611111</v>
      </c>
      <c r="L303" s="7">
        <f t="shared" si="17"/>
        <v>41352.696006944447</v>
      </c>
      <c r="M303" t="b">
        <v>1</v>
      </c>
      <c r="N303">
        <v>251</v>
      </c>
      <c r="O303" s="22">
        <f>E303/D303*100</f>
        <v>118.73499999999999</v>
      </c>
      <c r="P303" s="4">
        <f>E303/N303</f>
        <v>61.496215139442228</v>
      </c>
      <c r="Q303" t="b">
        <v>1</v>
      </c>
      <c r="R303" t="s">
        <v>8269</v>
      </c>
      <c r="S303" t="str">
        <f t="shared" si="18"/>
        <v>film &amp; video</v>
      </c>
      <c r="T303" t="str">
        <f t="shared" si="19"/>
        <v>documentary</v>
      </c>
    </row>
    <row r="304" spans="1:20" ht="57" x14ac:dyDescent="0.45">
      <c r="A304">
        <v>302</v>
      </c>
      <c r="B304" s="1" t="s">
        <v>303</v>
      </c>
      <c r="C304" s="1" t="s">
        <v>4412</v>
      </c>
      <c r="D304" s="3">
        <v>10000</v>
      </c>
      <c r="E304" s="3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s="7">
        <f t="shared" si="16"/>
        <v>40933.856921296298</v>
      </c>
      <c r="L304" s="7">
        <f t="shared" si="17"/>
        <v>40963.856921296298</v>
      </c>
      <c r="M304" t="b">
        <v>1</v>
      </c>
      <c r="N304">
        <v>108</v>
      </c>
      <c r="O304" s="22">
        <f>E304/D304*100</f>
        <v>100.46</v>
      </c>
      <c r="P304" s="4">
        <f>E304/N304</f>
        <v>93.018518518518519</v>
      </c>
      <c r="Q304" t="b">
        <v>1</v>
      </c>
      <c r="R304" t="s">
        <v>8269</v>
      </c>
      <c r="S304" t="str">
        <f t="shared" si="18"/>
        <v>film &amp; video</v>
      </c>
      <c r="T304" t="str">
        <f t="shared" si="19"/>
        <v>documentary</v>
      </c>
    </row>
    <row r="305" spans="1:20" ht="42.75" x14ac:dyDescent="0.45">
      <c r="A305">
        <v>303</v>
      </c>
      <c r="B305" s="1" t="s">
        <v>304</v>
      </c>
      <c r="C305" s="1" t="s">
        <v>4413</v>
      </c>
      <c r="D305" s="3">
        <v>3000</v>
      </c>
      <c r="E305" s="3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s="7">
        <f t="shared" si="16"/>
        <v>41032.071134259262</v>
      </c>
      <c r="L305" s="7">
        <f t="shared" si="17"/>
        <v>41062.071134259262</v>
      </c>
      <c r="M305" t="b">
        <v>1</v>
      </c>
      <c r="N305">
        <v>82</v>
      </c>
      <c r="O305" s="22">
        <f>E305/D305*100</f>
        <v>137.46666666666667</v>
      </c>
      <c r="P305" s="4">
        <f>E305/N305</f>
        <v>50.292682926829265</v>
      </c>
      <c r="Q305" t="b">
        <v>1</v>
      </c>
      <c r="R305" t="s">
        <v>8269</v>
      </c>
      <c r="S305" t="str">
        <f t="shared" si="18"/>
        <v>film &amp; video</v>
      </c>
      <c r="T305" t="str">
        <f t="shared" si="19"/>
        <v>documentary</v>
      </c>
    </row>
    <row r="306" spans="1:20" ht="28.5" x14ac:dyDescent="0.45">
      <c r="A306">
        <v>304</v>
      </c>
      <c r="B306" s="1" t="s">
        <v>305</v>
      </c>
      <c r="C306" s="1" t="s">
        <v>4414</v>
      </c>
      <c r="D306" s="3">
        <v>3400</v>
      </c>
      <c r="E306" s="3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s="7">
        <f t="shared" si="16"/>
        <v>41114.094872685186</v>
      </c>
      <c r="L306" s="7">
        <f t="shared" si="17"/>
        <v>41153.083333333336</v>
      </c>
      <c r="M306" t="b">
        <v>1</v>
      </c>
      <c r="N306">
        <v>74</v>
      </c>
      <c r="O306" s="22">
        <f>E306/D306*100</f>
        <v>231.64705882352939</v>
      </c>
      <c r="P306" s="4">
        <f>E306/N306</f>
        <v>106.43243243243244</v>
      </c>
      <c r="Q306" t="b">
        <v>1</v>
      </c>
      <c r="R306" t="s">
        <v>8269</v>
      </c>
      <c r="S306" t="str">
        <f t="shared" si="18"/>
        <v>film &amp; video</v>
      </c>
      <c r="T306" t="str">
        <f t="shared" si="19"/>
        <v>documentary</v>
      </c>
    </row>
    <row r="307" spans="1:20" ht="42.75" x14ac:dyDescent="0.45">
      <c r="A307">
        <v>305</v>
      </c>
      <c r="B307" s="1" t="s">
        <v>306</v>
      </c>
      <c r="C307" s="1" t="s">
        <v>4415</v>
      </c>
      <c r="D307" s="3">
        <v>7500</v>
      </c>
      <c r="E307" s="3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s="7">
        <f t="shared" si="16"/>
        <v>40948.630196759259</v>
      </c>
      <c r="L307" s="7">
        <f t="shared" si="17"/>
        <v>40978.630196759259</v>
      </c>
      <c r="M307" t="b">
        <v>1</v>
      </c>
      <c r="N307">
        <v>189</v>
      </c>
      <c r="O307" s="22">
        <f>E307/D307*100</f>
        <v>130.33333333333331</v>
      </c>
      <c r="P307" s="4">
        <f>E307/N307</f>
        <v>51.719576719576722</v>
      </c>
      <c r="Q307" t="b">
        <v>1</v>
      </c>
      <c r="R307" t="s">
        <v>8269</v>
      </c>
      <c r="S307" t="str">
        <f t="shared" si="18"/>
        <v>film &amp; video</v>
      </c>
      <c r="T307" t="str">
        <f t="shared" si="19"/>
        <v>documentary</v>
      </c>
    </row>
    <row r="308" spans="1:20" ht="28.5" x14ac:dyDescent="0.45">
      <c r="A308">
        <v>306</v>
      </c>
      <c r="B308" s="1" t="s">
        <v>307</v>
      </c>
      <c r="C308" s="1" t="s">
        <v>4416</v>
      </c>
      <c r="D308" s="3">
        <v>1000</v>
      </c>
      <c r="E308" s="3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s="7">
        <f t="shared" si="16"/>
        <v>41333.837187500001</v>
      </c>
      <c r="L308" s="7">
        <f t="shared" si="17"/>
        <v>41353.795520833337</v>
      </c>
      <c r="M308" t="b">
        <v>1</v>
      </c>
      <c r="N308">
        <v>80</v>
      </c>
      <c r="O308" s="22">
        <f>E308/D308*100</f>
        <v>292.89999999999998</v>
      </c>
      <c r="P308" s="4">
        <f>E308/N308</f>
        <v>36.612499999999997</v>
      </c>
      <c r="Q308" t="b">
        <v>1</v>
      </c>
      <c r="R308" t="s">
        <v>8269</v>
      </c>
      <c r="S308" t="str">
        <f t="shared" si="18"/>
        <v>film &amp; video</v>
      </c>
      <c r="T308" t="str">
        <f t="shared" si="19"/>
        <v>documentary</v>
      </c>
    </row>
    <row r="309" spans="1:20" x14ac:dyDescent="0.45">
      <c r="A309">
        <v>307</v>
      </c>
      <c r="B309" s="1" t="s">
        <v>308</v>
      </c>
      <c r="C309" s="1" t="s">
        <v>4417</v>
      </c>
      <c r="D309" s="3">
        <v>22000</v>
      </c>
      <c r="E309" s="3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s="7">
        <f t="shared" si="16"/>
        <v>41282.944456018515</v>
      </c>
      <c r="L309" s="7">
        <f t="shared" si="17"/>
        <v>41312.944456018515</v>
      </c>
      <c r="M309" t="b">
        <v>1</v>
      </c>
      <c r="N309">
        <v>576</v>
      </c>
      <c r="O309" s="22">
        <f>E309/D309*100</f>
        <v>111.31818181818183</v>
      </c>
      <c r="P309" s="4">
        <f>E309/N309</f>
        <v>42.517361111111114</v>
      </c>
      <c r="Q309" t="b">
        <v>1</v>
      </c>
      <c r="R309" t="s">
        <v>8269</v>
      </c>
      <c r="S309" t="str">
        <f t="shared" si="18"/>
        <v>film &amp; video</v>
      </c>
      <c r="T309" t="str">
        <f t="shared" si="19"/>
        <v>documentary</v>
      </c>
    </row>
    <row r="310" spans="1:20" ht="42.75" x14ac:dyDescent="0.45">
      <c r="A310">
        <v>308</v>
      </c>
      <c r="B310" s="1" t="s">
        <v>309</v>
      </c>
      <c r="C310" s="1" t="s">
        <v>4418</v>
      </c>
      <c r="D310" s="3">
        <v>12000</v>
      </c>
      <c r="E310" s="3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s="7">
        <f t="shared" si="16"/>
        <v>40567.694560185184</v>
      </c>
      <c r="L310" s="7">
        <f t="shared" si="17"/>
        <v>40612.694560185184</v>
      </c>
      <c r="M310" t="b">
        <v>1</v>
      </c>
      <c r="N310">
        <v>202</v>
      </c>
      <c r="O310" s="22">
        <f>E310/D310*100</f>
        <v>105.56666666666668</v>
      </c>
      <c r="P310" s="4">
        <f>E310/N310</f>
        <v>62.712871287128714</v>
      </c>
      <c r="Q310" t="b">
        <v>1</v>
      </c>
      <c r="R310" t="s">
        <v>8269</v>
      </c>
      <c r="S310" t="str">
        <f t="shared" si="18"/>
        <v>film &amp; video</v>
      </c>
      <c r="T310" t="str">
        <f t="shared" si="19"/>
        <v>documentary</v>
      </c>
    </row>
    <row r="311" spans="1:20" ht="42.75" x14ac:dyDescent="0.45">
      <c r="A311">
        <v>309</v>
      </c>
      <c r="B311" s="1" t="s">
        <v>310</v>
      </c>
      <c r="C311" s="1" t="s">
        <v>4419</v>
      </c>
      <c r="D311" s="3">
        <v>18000</v>
      </c>
      <c r="E311" s="3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s="7">
        <f t="shared" si="16"/>
        <v>41134.751550925925</v>
      </c>
      <c r="L311" s="7">
        <f t="shared" si="17"/>
        <v>41155.751550925925</v>
      </c>
      <c r="M311" t="b">
        <v>1</v>
      </c>
      <c r="N311">
        <v>238</v>
      </c>
      <c r="O311" s="22">
        <f>E311/D311*100</f>
        <v>118.94444444444446</v>
      </c>
      <c r="P311" s="4">
        <f>E311/N311</f>
        <v>89.957983193277315</v>
      </c>
      <c r="Q311" t="b">
        <v>1</v>
      </c>
      <c r="R311" t="s">
        <v>8269</v>
      </c>
      <c r="S311" t="str">
        <f t="shared" si="18"/>
        <v>film &amp; video</v>
      </c>
      <c r="T311" t="str">
        <f t="shared" si="19"/>
        <v>documentary</v>
      </c>
    </row>
    <row r="312" spans="1:20" ht="42.75" x14ac:dyDescent="0.45">
      <c r="A312">
        <v>310</v>
      </c>
      <c r="B312" s="1" t="s">
        <v>311</v>
      </c>
      <c r="C312" s="1" t="s">
        <v>4420</v>
      </c>
      <c r="D312" s="3">
        <v>1000</v>
      </c>
      <c r="E312" s="3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s="7">
        <f t="shared" si="16"/>
        <v>40821.183136574073</v>
      </c>
      <c r="L312" s="7">
        <f t="shared" si="17"/>
        <v>40836.083333333336</v>
      </c>
      <c r="M312" t="b">
        <v>1</v>
      </c>
      <c r="N312">
        <v>36</v>
      </c>
      <c r="O312" s="22">
        <f>E312/D312*100</f>
        <v>104.129</v>
      </c>
      <c r="P312" s="4">
        <f>E312/N312</f>
        <v>28.924722222222222</v>
      </c>
      <c r="Q312" t="b">
        <v>1</v>
      </c>
      <c r="R312" t="s">
        <v>8269</v>
      </c>
      <c r="S312" t="str">
        <f t="shared" si="18"/>
        <v>film &amp; video</v>
      </c>
      <c r="T312" t="str">
        <f t="shared" si="19"/>
        <v>documentary</v>
      </c>
    </row>
    <row r="313" spans="1:20" ht="42.75" x14ac:dyDescent="0.45">
      <c r="A313">
        <v>311</v>
      </c>
      <c r="B313" s="1" t="s">
        <v>312</v>
      </c>
      <c r="C313" s="1" t="s">
        <v>4421</v>
      </c>
      <c r="D313" s="3">
        <v>20000</v>
      </c>
      <c r="E313" s="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s="7">
        <f t="shared" si="16"/>
        <v>40868.219814814816</v>
      </c>
      <c r="L313" s="7">
        <f t="shared" si="17"/>
        <v>40909.332638888889</v>
      </c>
      <c r="M313" t="b">
        <v>1</v>
      </c>
      <c r="N313">
        <v>150</v>
      </c>
      <c r="O313" s="22">
        <f>E313/D313*100</f>
        <v>104.10165000000001</v>
      </c>
      <c r="P313" s="4">
        <f>E313/N313</f>
        <v>138.8022</v>
      </c>
      <c r="Q313" t="b">
        <v>1</v>
      </c>
      <c r="R313" t="s">
        <v>8269</v>
      </c>
      <c r="S313" t="str">
        <f t="shared" si="18"/>
        <v>film &amp; video</v>
      </c>
      <c r="T313" t="str">
        <f t="shared" si="19"/>
        <v>documentary</v>
      </c>
    </row>
    <row r="314" spans="1:20" ht="42.75" x14ac:dyDescent="0.45">
      <c r="A314">
        <v>312</v>
      </c>
      <c r="B314" s="1" t="s">
        <v>313</v>
      </c>
      <c r="C314" s="1" t="s">
        <v>4422</v>
      </c>
      <c r="D314" s="3">
        <v>8000</v>
      </c>
      <c r="E314" s="3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s="7">
        <f t="shared" si="16"/>
        <v>41348.877685185187</v>
      </c>
      <c r="L314" s="7">
        <f t="shared" si="17"/>
        <v>41378.877685185187</v>
      </c>
      <c r="M314" t="b">
        <v>1</v>
      </c>
      <c r="N314">
        <v>146</v>
      </c>
      <c r="O314" s="22">
        <f>E314/D314*100</f>
        <v>111.87499999999999</v>
      </c>
      <c r="P314" s="4">
        <f>E314/N314</f>
        <v>61.301369863013697</v>
      </c>
      <c r="Q314" t="b">
        <v>1</v>
      </c>
      <c r="R314" t="s">
        <v>8269</v>
      </c>
      <c r="S314" t="str">
        <f t="shared" si="18"/>
        <v>film &amp; video</v>
      </c>
      <c r="T314" t="str">
        <f t="shared" si="19"/>
        <v>documentary</v>
      </c>
    </row>
    <row r="315" spans="1:20" ht="57" x14ac:dyDescent="0.45">
      <c r="A315">
        <v>313</v>
      </c>
      <c r="B315" s="1" t="s">
        <v>314</v>
      </c>
      <c r="C315" s="1" t="s">
        <v>4423</v>
      </c>
      <c r="D315" s="3">
        <v>17000</v>
      </c>
      <c r="E315" s="3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s="7">
        <f t="shared" si="16"/>
        <v>40357.227939814817</v>
      </c>
      <c r="L315" s="7">
        <f t="shared" si="17"/>
        <v>40401.665972222225</v>
      </c>
      <c r="M315" t="b">
        <v>1</v>
      </c>
      <c r="N315">
        <v>222</v>
      </c>
      <c r="O315" s="22">
        <f>E315/D315*100</f>
        <v>104.73529411764706</v>
      </c>
      <c r="P315" s="4">
        <f>E315/N315</f>
        <v>80.202702702702709</v>
      </c>
      <c r="Q315" t="b">
        <v>1</v>
      </c>
      <c r="R315" t="s">
        <v>8269</v>
      </c>
      <c r="S315" t="str">
        <f t="shared" si="18"/>
        <v>film &amp; video</v>
      </c>
      <c r="T315" t="str">
        <f t="shared" si="19"/>
        <v>documentary</v>
      </c>
    </row>
    <row r="316" spans="1:20" ht="42.75" x14ac:dyDescent="0.45">
      <c r="A316">
        <v>314</v>
      </c>
      <c r="B316" s="1" t="s">
        <v>315</v>
      </c>
      <c r="C316" s="1" t="s">
        <v>4424</v>
      </c>
      <c r="D316" s="3">
        <v>1000</v>
      </c>
      <c r="E316" s="3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s="7">
        <f t="shared" si="16"/>
        <v>41304.833194444444</v>
      </c>
      <c r="L316" s="7">
        <f t="shared" si="17"/>
        <v>41334.833194444444</v>
      </c>
      <c r="M316" t="b">
        <v>1</v>
      </c>
      <c r="N316">
        <v>120</v>
      </c>
      <c r="O316" s="22">
        <f>E316/D316*100</f>
        <v>385.15000000000003</v>
      </c>
      <c r="P316" s="4">
        <f>E316/N316</f>
        <v>32.095833333333331</v>
      </c>
      <c r="Q316" t="b">
        <v>1</v>
      </c>
      <c r="R316" t="s">
        <v>8269</v>
      </c>
      <c r="S316" t="str">
        <f t="shared" si="18"/>
        <v>film &amp; video</v>
      </c>
      <c r="T316" t="str">
        <f t="shared" si="19"/>
        <v>documentary</v>
      </c>
    </row>
    <row r="317" spans="1:20" ht="42.75" x14ac:dyDescent="0.45">
      <c r="A317">
        <v>315</v>
      </c>
      <c r="B317" s="1" t="s">
        <v>316</v>
      </c>
      <c r="C317" s="1" t="s">
        <v>4425</v>
      </c>
      <c r="D317" s="3">
        <v>25000</v>
      </c>
      <c r="E317" s="3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s="7">
        <f t="shared" si="16"/>
        <v>41113.77238425926</v>
      </c>
      <c r="L317" s="7">
        <f t="shared" si="17"/>
        <v>41143.77238425926</v>
      </c>
      <c r="M317" t="b">
        <v>1</v>
      </c>
      <c r="N317">
        <v>126</v>
      </c>
      <c r="O317" s="22">
        <f>E317/D317*100</f>
        <v>101.248</v>
      </c>
      <c r="P317" s="4">
        <f>E317/N317</f>
        <v>200.88888888888889</v>
      </c>
      <c r="Q317" t="b">
        <v>1</v>
      </c>
      <c r="R317" t="s">
        <v>8269</v>
      </c>
      <c r="S317" t="str">
        <f t="shared" si="18"/>
        <v>film &amp; video</v>
      </c>
      <c r="T317" t="str">
        <f t="shared" si="19"/>
        <v>documentary</v>
      </c>
    </row>
    <row r="318" spans="1:20" ht="28.5" x14ac:dyDescent="0.45">
      <c r="A318">
        <v>316</v>
      </c>
      <c r="B318" s="1" t="s">
        <v>317</v>
      </c>
      <c r="C318" s="1" t="s">
        <v>4426</v>
      </c>
      <c r="D318" s="3">
        <v>15000</v>
      </c>
      <c r="E318" s="3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s="7">
        <f t="shared" si="16"/>
        <v>41950.923576388886</v>
      </c>
      <c r="L318" s="7">
        <f t="shared" si="17"/>
        <v>41984.207638888889</v>
      </c>
      <c r="M318" t="b">
        <v>1</v>
      </c>
      <c r="N318">
        <v>158</v>
      </c>
      <c r="O318" s="22">
        <f>E318/D318*100</f>
        <v>113.77333333333333</v>
      </c>
      <c r="P318" s="4">
        <f>E318/N318</f>
        <v>108.01265822784811</v>
      </c>
      <c r="Q318" t="b">
        <v>1</v>
      </c>
      <c r="R318" t="s">
        <v>8269</v>
      </c>
      <c r="S318" t="str">
        <f t="shared" si="18"/>
        <v>film &amp; video</v>
      </c>
      <c r="T318" t="str">
        <f t="shared" si="19"/>
        <v>documentary</v>
      </c>
    </row>
    <row r="319" spans="1:20" ht="42.75" x14ac:dyDescent="0.45">
      <c r="A319">
        <v>317</v>
      </c>
      <c r="B319" s="1" t="s">
        <v>318</v>
      </c>
      <c r="C319" s="1" t="s">
        <v>4427</v>
      </c>
      <c r="D319" s="3">
        <v>30000</v>
      </c>
      <c r="E319" s="3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s="7">
        <f t="shared" si="16"/>
        <v>41589.676886574074</v>
      </c>
      <c r="L319" s="7">
        <f t="shared" si="17"/>
        <v>41619.676886574074</v>
      </c>
      <c r="M319" t="b">
        <v>1</v>
      </c>
      <c r="N319">
        <v>316</v>
      </c>
      <c r="O319" s="22">
        <f>E319/D319*100</f>
        <v>100.80333333333333</v>
      </c>
      <c r="P319" s="4">
        <f>E319/N319</f>
        <v>95.699367088607602</v>
      </c>
      <c r="Q319" t="b">
        <v>1</v>
      </c>
      <c r="R319" t="s">
        <v>8269</v>
      </c>
      <c r="S319" t="str">
        <f t="shared" si="18"/>
        <v>film &amp; video</v>
      </c>
      <c r="T319" t="str">
        <f t="shared" si="19"/>
        <v>documentary</v>
      </c>
    </row>
    <row r="320" spans="1:20" ht="42.75" x14ac:dyDescent="0.45">
      <c r="A320">
        <v>318</v>
      </c>
      <c r="B320" s="1" t="s">
        <v>319</v>
      </c>
      <c r="C320" s="1" t="s">
        <v>4428</v>
      </c>
      <c r="D320" s="3">
        <v>5000</v>
      </c>
      <c r="E320" s="3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s="7">
        <f t="shared" si="16"/>
        <v>41330.038784722223</v>
      </c>
      <c r="L320" s="7">
        <f t="shared" si="17"/>
        <v>41359.997118055559</v>
      </c>
      <c r="M320" t="b">
        <v>1</v>
      </c>
      <c r="N320">
        <v>284</v>
      </c>
      <c r="O320" s="22">
        <f>E320/D320*100</f>
        <v>283.32</v>
      </c>
      <c r="P320" s="4">
        <f>E320/N320</f>
        <v>49.880281690140848</v>
      </c>
      <c r="Q320" t="b">
        <v>1</v>
      </c>
      <c r="R320" t="s">
        <v>8269</v>
      </c>
      <c r="S320" t="str">
        <f t="shared" si="18"/>
        <v>film &amp; video</v>
      </c>
      <c r="T320" t="str">
        <f t="shared" si="19"/>
        <v>documentary</v>
      </c>
    </row>
    <row r="321" spans="1:20" ht="57" x14ac:dyDescent="0.45">
      <c r="A321">
        <v>319</v>
      </c>
      <c r="B321" s="1" t="s">
        <v>320</v>
      </c>
      <c r="C321" s="1" t="s">
        <v>4429</v>
      </c>
      <c r="D321" s="3">
        <v>5000</v>
      </c>
      <c r="E321" s="3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s="7">
        <f t="shared" si="16"/>
        <v>40123.83829861111</v>
      </c>
      <c r="L321" s="7">
        <f t="shared" si="17"/>
        <v>40211.332638888889</v>
      </c>
      <c r="M321" t="b">
        <v>1</v>
      </c>
      <c r="N321">
        <v>51</v>
      </c>
      <c r="O321" s="22">
        <f>E321/D321*100</f>
        <v>112.68</v>
      </c>
      <c r="P321" s="4">
        <f>E321/N321</f>
        <v>110.47058823529412</v>
      </c>
      <c r="Q321" t="b">
        <v>1</v>
      </c>
      <c r="R321" t="s">
        <v>8269</v>
      </c>
      <c r="S321" t="str">
        <f t="shared" si="18"/>
        <v>film &amp; video</v>
      </c>
      <c r="T321" t="str">
        <f t="shared" si="19"/>
        <v>documentary</v>
      </c>
    </row>
    <row r="322" spans="1:20" ht="42.75" x14ac:dyDescent="0.45">
      <c r="A322">
        <v>320</v>
      </c>
      <c r="B322" s="1" t="s">
        <v>321</v>
      </c>
      <c r="C322" s="1" t="s">
        <v>4430</v>
      </c>
      <c r="D322" s="3">
        <v>20000</v>
      </c>
      <c r="E322" s="3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s="7">
        <f t="shared" si="16"/>
        <v>42331.551307870366</v>
      </c>
      <c r="L322" s="7">
        <f t="shared" si="17"/>
        <v>42360.958333333328</v>
      </c>
      <c r="M322" t="b">
        <v>1</v>
      </c>
      <c r="N322">
        <v>158</v>
      </c>
      <c r="O322" s="22">
        <f>E322/D322*100</f>
        <v>106.58000000000001</v>
      </c>
      <c r="P322" s="4">
        <f>E322/N322</f>
        <v>134.91139240506328</v>
      </c>
      <c r="Q322" t="b">
        <v>1</v>
      </c>
      <c r="R322" t="s">
        <v>8269</v>
      </c>
      <c r="S322" t="str">
        <f t="shared" si="18"/>
        <v>film &amp; video</v>
      </c>
      <c r="T322" t="str">
        <f t="shared" si="19"/>
        <v>documentary</v>
      </c>
    </row>
    <row r="323" spans="1:20" ht="42.75" x14ac:dyDescent="0.45">
      <c r="A323">
        <v>321</v>
      </c>
      <c r="B323" s="1" t="s">
        <v>322</v>
      </c>
      <c r="C323" s="1" t="s">
        <v>4431</v>
      </c>
      <c r="D323" s="3">
        <v>35000</v>
      </c>
      <c r="E323" s="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s="7">
        <f t="shared" ref="K323:K386" si="20">(((J323/60)/60)/24)+DATE(1970,1,1)</f>
        <v>42647.446597222224</v>
      </c>
      <c r="L323" s="7">
        <f t="shared" ref="L323:L386" si="21">(((I323/60)/60)/24)+DATE(1970,1,1)</f>
        <v>42682.488263888896</v>
      </c>
      <c r="M323" t="b">
        <v>1</v>
      </c>
      <c r="N323">
        <v>337</v>
      </c>
      <c r="O323" s="22">
        <f>E323/D323*100</f>
        <v>102.66285714285715</v>
      </c>
      <c r="P323" s="4">
        <f>E323/N323</f>
        <v>106.62314540059347</v>
      </c>
      <c r="Q323" t="b">
        <v>1</v>
      </c>
      <c r="R323" t="s">
        <v>8269</v>
      </c>
      <c r="S323" t="str">
        <f t="shared" ref="S323:S386" si="22">LEFT(R323,SEARCH("/",R323,1)-1)</f>
        <v>film &amp; video</v>
      </c>
      <c r="T323" t="str">
        <f t="shared" ref="T323:T386" si="23">RIGHT(R323,LEN(R323) - FIND("/",R323))</f>
        <v>documentary</v>
      </c>
    </row>
    <row r="324" spans="1:20" ht="42.75" x14ac:dyDescent="0.45">
      <c r="A324">
        <v>322</v>
      </c>
      <c r="B324" s="1" t="s">
        <v>323</v>
      </c>
      <c r="C324" s="1" t="s">
        <v>4432</v>
      </c>
      <c r="D324" s="3">
        <v>25000</v>
      </c>
      <c r="E324" s="3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s="7">
        <f t="shared" si="20"/>
        <v>42473.57</v>
      </c>
      <c r="L324" s="7">
        <f t="shared" si="21"/>
        <v>42503.57</v>
      </c>
      <c r="M324" t="b">
        <v>1</v>
      </c>
      <c r="N324">
        <v>186</v>
      </c>
      <c r="O324" s="22">
        <f>E324/D324*100</f>
        <v>107.91200000000001</v>
      </c>
      <c r="P324" s="4">
        <f>E324/N324</f>
        <v>145.04301075268816</v>
      </c>
      <c r="Q324" t="b">
        <v>1</v>
      </c>
      <c r="R324" t="s">
        <v>8269</v>
      </c>
      <c r="S324" t="str">
        <f t="shared" si="22"/>
        <v>film &amp; video</v>
      </c>
      <c r="T324" t="str">
        <f t="shared" si="23"/>
        <v>documentary</v>
      </c>
    </row>
    <row r="325" spans="1:20" ht="42.75" x14ac:dyDescent="0.45">
      <c r="A325">
        <v>323</v>
      </c>
      <c r="B325" s="1" t="s">
        <v>324</v>
      </c>
      <c r="C325" s="1" t="s">
        <v>4433</v>
      </c>
      <c r="D325" s="3">
        <v>5400</v>
      </c>
      <c r="E325" s="3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s="7">
        <f t="shared" si="20"/>
        <v>42697.32136574074</v>
      </c>
      <c r="L325" s="7">
        <f t="shared" si="21"/>
        <v>42725.332638888889</v>
      </c>
      <c r="M325" t="b">
        <v>1</v>
      </c>
      <c r="N325">
        <v>58</v>
      </c>
      <c r="O325" s="22">
        <f>E325/D325*100</f>
        <v>123.07407407407408</v>
      </c>
      <c r="P325" s="4">
        <f>E325/N325</f>
        <v>114.58620689655173</v>
      </c>
      <c r="Q325" t="b">
        <v>1</v>
      </c>
      <c r="R325" t="s">
        <v>8269</v>
      </c>
      <c r="S325" t="str">
        <f t="shared" si="22"/>
        <v>film &amp; video</v>
      </c>
      <c r="T325" t="str">
        <f t="shared" si="23"/>
        <v>documentary</v>
      </c>
    </row>
    <row r="326" spans="1:20" ht="42.75" x14ac:dyDescent="0.45">
      <c r="A326">
        <v>324</v>
      </c>
      <c r="B326" s="1" t="s">
        <v>325</v>
      </c>
      <c r="C326" s="1" t="s">
        <v>4434</v>
      </c>
      <c r="D326" s="3">
        <v>8500</v>
      </c>
      <c r="E326" s="3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s="7">
        <f t="shared" si="20"/>
        <v>42184.626250000001</v>
      </c>
      <c r="L326" s="7">
        <f t="shared" si="21"/>
        <v>42217.626250000001</v>
      </c>
      <c r="M326" t="b">
        <v>1</v>
      </c>
      <c r="N326">
        <v>82</v>
      </c>
      <c r="O326" s="22">
        <f>E326/D326*100</f>
        <v>101.6</v>
      </c>
      <c r="P326" s="4">
        <f>E326/N326</f>
        <v>105.3170731707317</v>
      </c>
      <c r="Q326" t="b">
        <v>1</v>
      </c>
      <c r="R326" t="s">
        <v>8269</v>
      </c>
      <c r="S326" t="str">
        <f t="shared" si="22"/>
        <v>film &amp; video</v>
      </c>
      <c r="T326" t="str">
        <f t="shared" si="23"/>
        <v>documentary</v>
      </c>
    </row>
    <row r="327" spans="1:20" ht="42.75" x14ac:dyDescent="0.45">
      <c r="A327">
        <v>325</v>
      </c>
      <c r="B327" s="1" t="s">
        <v>326</v>
      </c>
      <c r="C327" s="1" t="s">
        <v>4435</v>
      </c>
      <c r="D327" s="3">
        <v>50000</v>
      </c>
      <c r="E327" s="3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s="7">
        <f t="shared" si="20"/>
        <v>42689.187881944439</v>
      </c>
      <c r="L327" s="7">
        <f t="shared" si="21"/>
        <v>42724.187881944439</v>
      </c>
      <c r="M327" t="b">
        <v>1</v>
      </c>
      <c r="N327">
        <v>736</v>
      </c>
      <c r="O327" s="22">
        <f>E327/D327*100</f>
        <v>104.396</v>
      </c>
      <c r="P327" s="4">
        <f>E327/N327</f>
        <v>70.921195652173907</v>
      </c>
      <c r="Q327" t="b">
        <v>1</v>
      </c>
      <c r="R327" t="s">
        <v>8269</v>
      </c>
      <c r="S327" t="str">
        <f t="shared" si="22"/>
        <v>film &amp; video</v>
      </c>
      <c r="T327" t="str">
        <f t="shared" si="23"/>
        <v>documentary</v>
      </c>
    </row>
    <row r="328" spans="1:20" ht="42.75" x14ac:dyDescent="0.45">
      <c r="A328">
        <v>326</v>
      </c>
      <c r="B328" s="1" t="s">
        <v>327</v>
      </c>
      <c r="C328" s="1" t="s">
        <v>4436</v>
      </c>
      <c r="D328" s="3">
        <v>150000</v>
      </c>
      <c r="E328" s="3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s="7">
        <f t="shared" si="20"/>
        <v>42775.314884259264</v>
      </c>
      <c r="L328" s="7">
        <f t="shared" si="21"/>
        <v>42808.956250000003</v>
      </c>
      <c r="M328" t="b">
        <v>1</v>
      </c>
      <c r="N328">
        <v>1151</v>
      </c>
      <c r="O328" s="22">
        <f>E328/D328*100</f>
        <v>112.92973333333333</v>
      </c>
      <c r="P328" s="4">
        <f>E328/N328</f>
        <v>147.17167680278018</v>
      </c>
      <c r="Q328" t="b">
        <v>1</v>
      </c>
      <c r="R328" t="s">
        <v>8269</v>
      </c>
      <c r="S328" t="str">
        <f t="shared" si="22"/>
        <v>film &amp; video</v>
      </c>
      <c r="T328" t="str">
        <f t="shared" si="23"/>
        <v>documentary</v>
      </c>
    </row>
    <row r="329" spans="1:20" ht="42.75" x14ac:dyDescent="0.45">
      <c r="A329">
        <v>327</v>
      </c>
      <c r="B329" s="1" t="s">
        <v>328</v>
      </c>
      <c r="C329" s="1" t="s">
        <v>4437</v>
      </c>
      <c r="D329" s="3">
        <v>4000</v>
      </c>
      <c r="E329" s="3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s="7">
        <f t="shared" si="20"/>
        <v>42058.235289351855</v>
      </c>
      <c r="L329" s="7">
        <f t="shared" si="21"/>
        <v>42085.333333333328</v>
      </c>
      <c r="M329" t="b">
        <v>1</v>
      </c>
      <c r="N329">
        <v>34</v>
      </c>
      <c r="O329" s="22">
        <f>E329/D329*100</f>
        <v>136.4</v>
      </c>
      <c r="P329" s="4">
        <f>E329/N329</f>
        <v>160.47058823529412</v>
      </c>
      <c r="Q329" t="b">
        <v>1</v>
      </c>
      <c r="R329" t="s">
        <v>8269</v>
      </c>
      <c r="S329" t="str">
        <f t="shared" si="22"/>
        <v>film &amp; video</v>
      </c>
      <c r="T329" t="str">
        <f t="shared" si="23"/>
        <v>documentary</v>
      </c>
    </row>
    <row r="330" spans="1:20" ht="42.75" x14ac:dyDescent="0.45">
      <c r="A330">
        <v>328</v>
      </c>
      <c r="B330" s="1" t="s">
        <v>329</v>
      </c>
      <c r="C330" s="1" t="s">
        <v>4438</v>
      </c>
      <c r="D330" s="3">
        <v>75000</v>
      </c>
      <c r="E330" s="3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s="7">
        <f t="shared" si="20"/>
        <v>42278.946620370371</v>
      </c>
      <c r="L330" s="7">
        <f t="shared" si="21"/>
        <v>42309.166666666672</v>
      </c>
      <c r="M330" t="b">
        <v>1</v>
      </c>
      <c r="N330">
        <v>498</v>
      </c>
      <c r="O330" s="22">
        <f>E330/D330*100</f>
        <v>103.61439999999999</v>
      </c>
      <c r="P330" s="4">
        <f>E330/N330</f>
        <v>156.04578313253012</v>
      </c>
      <c r="Q330" t="b">
        <v>1</v>
      </c>
      <c r="R330" t="s">
        <v>8269</v>
      </c>
      <c r="S330" t="str">
        <f t="shared" si="22"/>
        <v>film &amp; video</v>
      </c>
      <c r="T330" t="str">
        <f t="shared" si="23"/>
        <v>documentary</v>
      </c>
    </row>
    <row r="331" spans="1:20" ht="42.75" x14ac:dyDescent="0.45">
      <c r="A331">
        <v>329</v>
      </c>
      <c r="B331" s="1" t="s">
        <v>330</v>
      </c>
      <c r="C331" s="1" t="s">
        <v>4439</v>
      </c>
      <c r="D331" s="3">
        <v>10000</v>
      </c>
      <c r="E331" s="3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s="7">
        <f t="shared" si="20"/>
        <v>42291.46674768519</v>
      </c>
      <c r="L331" s="7">
        <f t="shared" si="21"/>
        <v>42315.166666666672</v>
      </c>
      <c r="M331" t="b">
        <v>1</v>
      </c>
      <c r="N331">
        <v>167</v>
      </c>
      <c r="O331" s="22">
        <f>E331/D331*100</f>
        <v>105.5</v>
      </c>
      <c r="P331" s="4">
        <f>E331/N331</f>
        <v>63.17365269461078</v>
      </c>
      <c r="Q331" t="b">
        <v>1</v>
      </c>
      <c r="R331" t="s">
        <v>8269</v>
      </c>
      <c r="S331" t="str">
        <f t="shared" si="22"/>
        <v>film &amp; video</v>
      </c>
      <c r="T331" t="str">
        <f t="shared" si="23"/>
        <v>documentary</v>
      </c>
    </row>
    <row r="332" spans="1:20" ht="42.75" x14ac:dyDescent="0.45">
      <c r="A332">
        <v>330</v>
      </c>
      <c r="B332" s="1" t="s">
        <v>331</v>
      </c>
      <c r="C332" s="1" t="s">
        <v>4440</v>
      </c>
      <c r="D332" s="3">
        <v>35000</v>
      </c>
      <c r="E332" s="3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s="7">
        <f t="shared" si="20"/>
        <v>41379.515775462962</v>
      </c>
      <c r="L332" s="7">
        <f t="shared" si="21"/>
        <v>41411.165972222225</v>
      </c>
      <c r="M332" t="b">
        <v>1</v>
      </c>
      <c r="N332">
        <v>340</v>
      </c>
      <c r="O332" s="22">
        <f>E332/D332*100</f>
        <v>101.82857142857142</v>
      </c>
      <c r="P332" s="4">
        <f>E332/N332</f>
        <v>104.82352941176471</v>
      </c>
      <c r="Q332" t="b">
        <v>1</v>
      </c>
      <c r="R332" t="s">
        <v>8269</v>
      </c>
      <c r="S332" t="str">
        <f t="shared" si="22"/>
        <v>film &amp; video</v>
      </c>
      <c r="T332" t="str">
        <f t="shared" si="23"/>
        <v>documentary</v>
      </c>
    </row>
    <row r="333" spans="1:20" ht="42.75" x14ac:dyDescent="0.45">
      <c r="A333">
        <v>331</v>
      </c>
      <c r="B333" s="1" t="s">
        <v>332</v>
      </c>
      <c r="C333" s="1" t="s">
        <v>4441</v>
      </c>
      <c r="D333" s="3">
        <v>40000</v>
      </c>
      <c r="E333" s="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s="7">
        <f t="shared" si="20"/>
        <v>42507.581412037034</v>
      </c>
      <c r="L333" s="7">
        <f t="shared" si="21"/>
        <v>42538.581412037034</v>
      </c>
      <c r="M333" t="b">
        <v>1</v>
      </c>
      <c r="N333">
        <v>438</v>
      </c>
      <c r="O333" s="22">
        <f>E333/D333*100</f>
        <v>106.60499999999999</v>
      </c>
      <c r="P333" s="4">
        <f>E333/N333</f>
        <v>97.356164383561648</v>
      </c>
      <c r="Q333" t="b">
        <v>1</v>
      </c>
      <c r="R333" t="s">
        <v>8269</v>
      </c>
      <c r="S333" t="str">
        <f t="shared" si="22"/>
        <v>film &amp; video</v>
      </c>
      <c r="T333" t="str">
        <f t="shared" si="23"/>
        <v>documentary</v>
      </c>
    </row>
    <row r="334" spans="1:20" ht="42.75" x14ac:dyDescent="0.45">
      <c r="A334">
        <v>332</v>
      </c>
      <c r="B334" s="1" t="s">
        <v>333</v>
      </c>
      <c r="C334" s="1" t="s">
        <v>4442</v>
      </c>
      <c r="D334" s="3">
        <v>100000</v>
      </c>
      <c r="E334" s="3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s="7">
        <f t="shared" si="20"/>
        <v>42263.680289351847</v>
      </c>
      <c r="L334" s="7">
        <f t="shared" si="21"/>
        <v>42305.333333333328</v>
      </c>
      <c r="M334" t="b">
        <v>1</v>
      </c>
      <c r="N334">
        <v>555</v>
      </c>
      <c r="O334" s="22">
        <f>E334/D334*100</f>
        <v>113.015</v>
      </c>
      <c r="P334" s="4">
        <f>E334/N334</f>
        <v>203.63063063063063</v>
      </c>
      <c r="Q334" t="b">
        <v>1</v>
      </c>
      <c r="R334" t="s">
        <v>8269</v>
      </c>
      <c r="S334" t="str">
        <f t="shared" si="22"/>
        <v>film &amp; video</v>
      </c>
      <c r="T334" t="str">
        <f t="shared" si="23"/>
        <v>documentary</v>
      </c>
    </row>
    <row r="335" spans="1:20" ht="42.75" x14ac:dyDescent="0.45">
      <c r="A335">
        <v>333</v>
      </c>
      <c r="B335" s="1" t="s">
        <v>334</v>
      </c>
      <c r="C335" s="1" t="s">
        <v>4443</v>
      </c>
      <c r="D335" s="3">
        <v>40000</v>
      </c>
      <c r="E335" s="3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s="7">
        <f t="shared" si="20"/>
        <v>42437.636469907404</v>
      </c>
      <c r="L335" s="7">
        <f t="shared" si="21"/>
        <v>42467.59480324074</v>
      </c>
      <c r="M335" t="b">
        <v>1</v>
      </c>
      <c r="N335">
        <v>266</v>
      </c>
      <c r="O335" s="22">
        <f>E335/D335*100</f>
        <v>125.22750000000001</v>
      </c>
      <c r="P335" s="4">
        <f>E335/N335</f>
        <v>188.31203007518798</v>
      </c>
      <c r="Q335" t="b">
        <v>1</v>
      </c>
      <c r="R335" t="s">
        <v>8269</v>
      </c>
      <c r="S335" t="str">
        <f t="shared" si="22"/>
        <v>film &amp; video</v>
      </c>
      <c r="T335" t="str">
        <f t="shared" si="23"/>
        <v>documentary</v>
      </c>
    </row>
    <row r="336" spans="1:20" ht="42.75" x14ac:dyDescent="0.45">
      <c r="A336">
        <v>334</v>
      </c>
      <c r="B336" s="1" t="s">
        <v>335</v>
      </c>
      <c r="C336" s="1" t="s">
        <v>4444</v>
      </c>
      <c r="D336" s="3">
        <v>10000</v>
      </c>
      <c r="E336" s="3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s="7">
        <f t="shared" si="20"/>
        <v>42101.682372685187</v>
      </c>
      <c r="L336" s="7">
        <f t="shared" si="21"/>
        <v>42139.791666666672</v>
      </c>
      <c r="M336" t="b">
        <v>1</v>
      </c>
      <c r="N336">
        <v>69</v>
      </c>
      <c r="O336" s="22">
        <f>E336/D336*100</f>
        <v>101.19</v>
      </c>
      <c r="P336" s="4">
        <f>E336/N336</f>
        <v>146.65217391304347</v>
      </c>
      <c r="Q336" t="b">
        <v>1</v>
      </c>
      <c r="R336" t="s">
        <v>8269</v>
      </c>
      <c r="S336" t="str">
        <f t="shared" si="22"/>
        <v>film &amp; video</v>
      </c>
      <c r="T336" t="str">
        <f t="shared" si="23"/>
        <v>documentary</v>
      </c>
    </row>
    <row r="337" spans="1:20" ht="42.75" x14ac:dyDescent="0.45">
      <c r="A337">
        <v>335</v>
      </c>
      <c r="B337" s="1" t="s">
        <v>336</v>
      </c>
      <c r="C337" s="1" t="s">
        <v>4445</v>
      </c>
      <c r="D337" s="3">
        <v>8500</v>
      </c>
      <c r="E337" s="3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s="7">
        <f t="shared" si="20"/>
        <v>42101.737442129626</v>
      </c>
      <c r="L337" s="7">
        <f t="shared" si="21"/>
        <v>42132.916666666672</v>
      </c>
      <c r="M337" t="b">
        <v>1</v>
      </c>
      <c r="N337">
        <v>80</v>
      </c>
      <c r="O337" s="22">
        <f>E337/D337*100</f>
        <v>102.76470588235294</v>
      </c>
      <c r="P337" s="4">
        <f>E337/N337</f>
        <v>109.1875</v>
      </c>
      <c r="Q337" t="b">
        <v>1</v>
      </c>
      <c r="R337" t="s">
        <v>8269</v>
      </c>
      <c r="S337" t="str">
        <f t="shared" si="22"/>
        <v>film &amp; video</v>
      </c>
      <c r="T337" t="str">
        <f t="shared" si="23"/>
        <v>documentary</v>
      </c>
    </row>
    <row r="338" spans="1:20" ht="42.75" x14ac:dyDescent="0.45">
      <c r="A338">
        <v>336</v>
      </c>
      <c r="B338" s="1" t="s">
        <v>337</v>
      </c>
      <c r="C338" s="1" t="s">
        <v>4446</v>
      </c>
      <c r="D338" s="3">
        <v>25000</v>
      </c>
      <c r="E338" s="3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s="7">
        <f t="shared" si="20"/>
        <v>42291.596273148149</v>
      </c>
      <c r="L338" s="7">
        <f t="shared" si="21"/>
        <v>42321.637939814813</v>
      </c>
      <c r="M338" t="b">
        <v>1</v>
      </c>
      <c r="N338">
        <v>493</v>
      </c>
      <c r="O338" s="22">
        <f>E338/D338*100</f>
        <v>116.83911999999998</v>
      </c>
      <c r="P338" s="4">
        <f>E338/N338</f>
        <v>59.249046653144013</v>
      </c>
      <c r="Q338" t="b">
        <v>1</v>
      </c>
      <c r="R338" t="s">
        <v>8269</v>
      </c>
      <c r="S338" t="str">
        <f t="shared" si="22"/>
        <v>film &amp; video</v>
      </c>
      <c r="T338" t="str">
        <f t="shared" si="23"/>
        <v>documentary</v>
      </c>
    </row>
    <row r="339" spans="1:20" ht="42.75" x14ac:dyDescent="0.45">
      <c r="A339">
        <v>337</v>
      </c>
      <c r="B339" s="1" t="s">
        <v>338</v>
      </c>
      <c r="C339" s="1" t="s">
        <v>4447</v>
      </c>
      <c r="D339" s="3">
        <v>3000</v>
      </c>
      <c r="E339" s="3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s="7">
        <f t="shared" si="20"/>
        <v>42047.128564814819</v>
      </c>
      <c r="L339" s="7">
        <f t="shared" si="21"/>
        <v>42077.086898148147</v>
      </c>
      <c r="M339" t="b">
        <v>1</v>
      </c>
      <c r="N339">
        <v>31</v>
      </c>
      <c r="O339" s="22">
        <f>E339/D339*100</f>
        <v>101.16833333333335</v>
      </c>
      <c r="P339" s="4">
        <f>E339/N339</f>
        <v>97.904838709677421</v>
      </c>
      <c r="Q339" t="b">
        <v>1</v>
      </c>
      <c r="R339" t="s">
        <v>8269</v>
      </c>
      <c r="S339" t="str">
        <f t="shared" si="22"/>
        <v>film &amp; video</v>
      </c>
      <c r="T339" t="str">
        <f t="shared" si="23"/>
        <v>documentary</v>
      </c>
    </row>
    <row r="340" spans="1:20" ht="42.75" x14ac:dyDescent="0.45">
      <c r="A340">
        <v>338</v>
      </c>
      <c r="B340" s="1" t="s">
        <v>339</v>
      </c>
      <c r="C340" s="1" t="s">
        <v>4448</v>
      </c>
      <c r="D340" s="3">
        <v>15000</v>
      </c>
      <c r="E340" s="3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s="7">
        <f t="shared" si="20"/>
        <v>42559.755671296298</v>
      </c>
      <c r="L340" s="7">
        <f t="shared" si="21"/>
        <v>42616.041666666672</v>
      </c>
      <c r="M340" t="b">
        <v>1</v>
      </c>
      <c r="N340">
        <v>236</v>
      </c>
      <c r="O340" s="22">
        <f>E340/D340*100</f>
        <v>110.13360000000002</v>
      </c>
      <c r="P340" s="4">
        <f>E340/N340</f>
        <v>70.000169491525426</v>
      </c>
      <c r="Q340" t="b">
        <v>1</v>
      </c>
      <c r="R340" t="s">
        <v>8269</v>
      </c>
      <c r="S340" t="str">
        <f t="shared" si="22"/>
        <v>film &amp; video</v>
      </c>
      <c r="T340" t="str">
        <f t="shared" si="23"/>
        <v>documentary</v>
      </c>
    </row>
    <row r="341" spans="1:20" ht="42.75" x14ac:dyDescent="0.45">
      <c r="A341">
        <v>339</v>
      </c>
      <c r="B341" s="1" t="s">
        <v>340</v>
      </c>
      <c r="C341" s="1" t="s">
        <v>4449</v>
      </c>
      <c r="D341" s="3">
        <v>6000</v>
      </c>
      <c r="E341" s="3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s="7">
        <f t="shared" si="20"/>
        <v>42093.760046296295</v>
      </c>
      <c r="L341" s="7">
        <f t="shared" si="21"/>
        <v>42123.760046296295</v>
      </c>
      <c r="M341" t="b">
        <v>1</v>
      </c>
      <c r="N341">
        <v>89</v>
      </c>
      <c r="O341" s="22">
        <f>E341/D341*100</f>
        <v>108.08333333333333</v>
      </c>
      <c r="P341" s="4">
        <f>E341/N341</f>
        <v>72.865168539325836</v>
      </c>
      <c r="Q341" t="b">
        <v>1</v>
      </c>
      <c r="R341" t="s">
        <v>8269</v>
      </c>
      <c r="S341" t="str">
        <f t="shared" si="22"/>
        <v>film &amp; video</v>
      </c>
      <c r="T341" t="str">
        <f t="shared" si="23"/>
        <v>documentary</v>
      </c>
    </row>
    <row r="342" spans="1:20" ht="42.75" x14ac:dyDescent="0.45">
      <c r="A342">
        <v>340</v>
      </c>
      <c r="B342" s="1" t="s">
        <v>341</v>
      </c>
      <c r="C342" s="1" t="s">
        <v>4450</v>
      </c>
      <c r="D342" s="3">
        <v>35000</v>
      </c>
      <c r="E342" s="3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s="7">
        <f t="shared" si="20"/>
        <v>42772.669062500005</v>
      </c>
      <c r="L342" s="7">
        <f t="shared" si="21"/>
        <v>42802.875</v>
      </c>
      <c r="M342" t="b">
        <v>1</v>
      </c>
      <c r="N342">
        <v>299</v>
      </c>
      <c r="O342" s="22">
        <f>E342/D342*100</f>
        <v>125.02285714285715</v>
      </c>
      <c r="P342" s="4">
        <f>E342/N342</f>
        <v>146.34782608695653</v>
      </c>
      <c r="Q342" t="b">
        <v>1</v>
      </c>
      <c r="R342" t="s">
        <v>8269</v>
      </c>
      <c r="S342" t="str">
        <f t="shared" si="22"/>
        <v>film &amp; video</v>
      </c>
      <c r="T342" t="str">
        <f t="shared" si="23"/>
        <v>documentary</v>
      </c>
    </row>
    <row r="343" spans="1:20" ht="42.75" x14ac:dyDescent="0.45">
      <c r="A343">
        <v>341</v>
      </c>
      <c r="B343" s="1" t="s">
        <v>342</v>
      </c>
      <c r="C343" s="1" t="s">
        <v>4451</v>
      </c>
      <c r="D343" s="3">
        <v>3500</v>
      </c>
      <c r="E343" s="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s="7">
        <f t="shared" si="20"/>
        <v>41894.879606481481</v>
      </c>
      <c r="L343" s="7">
        <f t="shared" si="21"/>
        <v>41913.165972222225</v>
      </c>
      <c r="M343" t="b">
        <v>1</v>
      </c>
      <c r="N343">
        <v>55</v>
      </c>
      <c r="O343" s="22">
        <f>E343/D343*100</f>
        <v>106.71428571428572</v>
      </c>
      <c r="P343" s="4">
        <f>E343/N343</f>
        <v>67.909090909090907</v>
      </c>
      <c r="Q343" t="b">
        <v>1</v>
      </c>
      <c r="R343" t="s">
        <v>8269</v>
      </c>
      <c r="S343" t="str">
        <f t="shared" si="22"/>
        <v>film &amp; video</v>
      </c>
      <c r="T343" t="str">
        <f t="shared" si="23"/>
        <v>documentary</v>
      </c>
    </row>
    <row r="344" spans="1:20" ht="28.5" x14ac:dyDescent="0.45">
      <c r="A344">
        <v>342</v>
      </c>
      <c r="B344" s="1" t="s">
        <v>343</v>
      </c>
      <c r="C344" s="1" t="s">
        <v>4452</v>
      </c>
      <c r="D344" s="3">
        <v>55000</v>
      </c>
      <c r="E344" s="3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s="7">
        <f t="shared" si="20"/>
        <v>42459.780844907407</v>
      </c>
      <c r="L344" s="7">
        <f t="shared" si="21"/>
        <v>42489.780844907407</v>
      </c>
      <c r="M344" t="b">
        <v>1</v>
      </c>
      <c r="N344">
        <v>325</v>
      </c>
      <c r="O344" s="22">
        <f>E344/D344*100</f>
        <v>100.36639999999998</v>
      </c>
      <c r="P344" s="4">
        <f>E344/N344</f>
        <v>169.85083076923075</v>
      </c>
      <c r="Q344" t="b">
        <v>1</v>
      </c>
      <c r="R344" t="s">
        <v>8269</v>
      </c>
      <c r="S344" t="str">
        <f t="shared" si="22"/>
        <v>film &amp; video</v>
      </c>
      <c r="T344" t="str">
        <f t="shared" si="23"/>
        <v>documentary</v>
      </c>
    </row>
    <row r="345" spans="1:20" ht="42.75" x14ac:dyDescent="0.45">
      <c r="A345">
        <v>343</v>
      </c>
      <c r="B345" s="1" t="s">
        <v>344</v>
      </c>
      <c r="C345" s="1" t="s">
        <v>4453</v>
      </c>
      <c r="D345" s="3">
        <v>30000</v>
      </c>
      <c r="E345" s="3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s="7">
        <f t="shared" si="20"/>
        <v>41926.73778935185</v>
      </c>
      <c r="L345" s="7">
        <f t="shared" si="21"/>
        <v>41957.125</v>
      </c>
      <c r="M345" t="b">
        <v>1</v>
      </c>
      <c r="N345">
        <v>524</v>
      </c>
      <c r="O345" s="22">
        <f>E345/D345*100</f>
        <v>102.02863333333335</v>
      </c>
      <c r="P345" s="4">
        <f>E345/N345</f>
        <v>58.413339694656486</v>
      </c>
      <c r="Q345" t="b">
        <v>1</v>
      </c>
      <c r="R345" t="s">
        <v>8269</v>
      </c>
      <c r="S345" t="str">
        <f t="shared" si="22"/>
        <v>film &amp; video</v>
      </c>
      <c r="T345" t="str">
        <f t="shared" si="23"/>
        <v>documentary</v>
      </c>
    </row>
    <row r="346" spans="1:20" ht="42.75" x14ac:dyDescent="0.45">
      <c r="A346">
        <v>344</v>
      </c>
      <c r="B346" s="1" t="s">
        <v>345</v>
      </c>
      <c r="C346" s="1" t="s">
        <v>4454</v>
      </c>
      <c r="D346" s="3">
        <v>33500</v>
      </c>
      <c r="E346" s="3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s="7">
        <f t="shared" si="20"/>
        <v>42111.970995370371</v>
      </c>
      <c r="L346" s="7">
        <f t="shared" si="21"/>
        <v>42156.097222222219</v>
      </c>
      <c r="M346" t="b">
        <v>1</v>
      </c>
      <c r="N346">
        <v>285</v>
      </c>
      <c r="O346" s="22">
        <f>E346/D346*100</f>
        <v>102.08358208955224</v>
      </c>
      <c r="P346" s="4">
        <f>E346/N346</f>
        <v>119.99298245614035</v>
      </c>
      <c r="Q346" t="b">
        <v>1</v>
      </c>
      <c r="R346" t="s">
        <v>8269</v>
      </c>
      <c r="S346" t="str">
        <f t="shared" si="22"/>
        <v>film &amp; video</v>
      </c>
      <c r="T346" t="str">
        <f t="shared" si="23"/>
        <v>documentary</v>
      </c>
    </row>
    <row r="347" spans="1:20" ht="42.75" x14ac:dyDescent="0.45">
      <c r="A347">
        <v>345</v>
      </c>
      <c r="B347" s="1" t="s">
        <v>346</v>
      </c>
      <c r="C347" s="1" t="s">
        <v>4455</v>
      </c>
      <c r="D347" s="3">
        <v>14500</v>
      </c>
      <c r="E347" s="3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s="7">
        <f t="shared" si="20"/>
        <v>42114.944328703699</v>
      </c>
      <c r="L347" s="7">
        <f t="shared" si="21"/>
        <v>42144.944328703699</v>
      </c>
      <c r="M347" t="b">
        <v>1</v>
      </c>
      <c r="N347">
        <v>179</v>
      </c>
      <c r="O347" s="22">
        <f>E347/D347*100</f>
        <v>123.27586206896552</v>
      </c>
      <c r="P347" s="4">
        <f>E347/N347</f>
        <v>99.860335195530723</v>
      </c>
      <c r="Q347" t="b">
        <v>1</v>
      </c>
      <c r="R347" t="s">
        <v>8269</v>
      </c>
      <c r="S347" t="str">
        <f t="shared" si="22"/>
        <v>film &amp; video</v>
      </c>
      <c r="T347" t="str">
        <f t="shared" si="23"/>
        <v>documentary</v>
      </c>
    </row>
    <row r="348" spans="1:20" ht="42.75" x14ac:dyDescent="0.45">
      <c r="A348">
        <v>346</v>
      </c>
      <c r="B348" s="1" t="s">
        <v>347</v>
      </c>
      <c r="C348" s="1" t="s">
        <v>4456</v>
      </c>
      <c r="D348" s="3">
        <v>10000</v>
      </c>
      <c r="E348" s="3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s="7">
        <f t="shared" si="20"/>
        <v>42261.500243055561</v>
      </c>
      <c r="L348" s="7">
        <f t="shared" si="21"/>
        <v>42291.500243055561</v>
      </c>
      <c r="M348" t="b">
        <v>1</v>
      </c>
      <c r="N348">
        <v>188</v>
      </c>
      <c r="O348" s="22">
        <f>E348/D348*100</f>
        <v>170.28880000000001</v>
      </c>
      <c r="P348" s="4">
        <f>E348/N348</f>
        <v>90.579148936170213</v>
      </c>
      <c r="Q348" t="b">
        <v>1</v>
      </c>
      <c r="R348" t="s">
        <v>8269</v>
      </c>
      <c r="S348" t="str">
        <f t="shared" si="22"/>
        <v>film &amp; video</v>
      </c>
      <c r="T348" t="str">
        <f t="shared" si="23"/>
        <v>documentary</v>
      </c>
    </row>
    <row r="349" spans="1:20" ht="42.75" x14ac:dyDescent="0.45">
      <c r="A349">
        <v>347</v>
      </c>
      <c r="B349" s="1" t="s">
        <v>348</v>
      </c>
      <c r="C349" s="1" t="s">
        <v>4457</v>
      </c>
      <c r="D349" s="3">
        <v>40000</v>
      </c>
      <c r="E349" s="3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s="7">
        <f t="shared" si="20"/>
        <v>42292.495474537034</v>
      </c>
      <c r="L349" s="7">
        <f t="shared" si="21"/>
        <v>42322.537141203706</v>
      </c>
      <c r="M349" t="b">
        <v>1</v>
      </c>
      <c r="N349">
        <v>379</v>
      </c>
      <c r="O349" s="22">
        <f>E349/D349*100</f>
        <v>111.59049999999999</v>
      </c>
      <c r="P349" s="4">
        <f>E349/N349</f>
        <v>117.77361477572559</v>
      </c>
      <c r="Q349" t="b">
        <v>1</v>
      </c>
      <c r="R349" t="s">
        <v>8269</v>
      </c>
      <c r="S349" t="str">
        <f t="shared" si="22"/>
        <v>film &amp; video</v>
      </c>
      <c r="T349" t="str">
        <f t="shared" si="23"/>
        <v>documentary</v>
      </c>
    </row>
    <row r="350" spans="1:20" ht="42.75" x14ac:dyDescent="0.45">
      <c r="A350">
        <v>348</v>
      </c>
      <c r="B350" s="1" t="s">
        <v>349</v>
      </c>
      <c r="C350" s="1" t="s">
        <v>4458</v>
      </c>
      <c r="D350" s="3">
        <v>10000</v>
      </c>
      <c r="E350" s="3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s="7">
        <f t="shared" si="20"/>
        <v>42207.58699074074</v>
      </c>
      <c r="L350" s="7">
        <f t="shared" si="21"/>
        <v>42237.58699074074</v>
      </c>
      <c r="M350" t="b">
        <v>1</v>
      </c>
      <c r="N350">
        <v>119</v>
      </c>
      <c r="O350" s="22">
        <f>E350/D350*100</f>
        <v>103</v>
      </c>
      <c r="P350" s="4">
        <f>E350/N350</f>
        <v>86.554621848739501</v>
      </c>
      <c r="Q350" t="b">
        <v>1</v>
      </c>
      <c r="R350" t="s">
        <v>8269</v>
      </c>
      <c r="S350" t="str">
        <f t="shared" si="22"/>
        <v>film &amp; video</v>
      </c>
      <c r="T350" t="str">
        <f t="shared" si="23"/>
        <v>documentary</v>
      </c>
    </row>
    <row r="351" spans="1:20" ht="42.75" x14ac:dyDescent="0.45">
      <c r="A351">
        <v>349</v>
      </c>
      <c r="B351" s="1" t="s">
        <v>350</v>
      </c>
      <c r="C351" s="1" t="s">
        <v>4459</v>
      </c>
      <c r="D351" s="3">
        <v>11260</v>
      </c>
      <c r="E351" s="3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s="7">
        <f t="shared" si="20"/>
        <v>42760.498935185184</v>
      </c>
      <c r="L351" s="7">
        <f t="shared" si="21"/>
        <v>42790.498935185184</v>
      </c>
      <c r="M351" t="b">
        <v>1</v>
      </c>
      <c r="N351">
        <v>167</v>
      </c>
      <c r="O351" s="22">
        <f>E351/D351*100</f>
        <v>106.63570159857905</v>
      </c>
      <c r="P351" s="4">
        <f>E351/N351</f>
        <v>71.899281437125751</v>
      </c>
      <c r="Q351" t="b">
        <v>1</v>
      </c>
      <c r="R351" t="s">
        <v>8269</v>
      </c>
      <c r="S351" t="str">
        <f t="shared" si="22"/>
        <v>film &amp; video</v>
      </c>
      <c r="T351" t="str">
        <f t="shared" si="23"/>
        <v>documentary</v>
      </c>
    </row>
    <row r="352" spans="1:20" ht="42.75" x14ac:dyDescent="0.45">
      <c r="A352">
        <v>350</v>
      </c>
      <c r="B352" s="1" t="s">
        <v>351</v>
      </c>
      <c r="C352" s="1" t="s">
        <v>4460</v>
      </c>
      <c r="D352" s="3">
        <v>25000</v>
      </c>
      <c r="E352" s="3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s="7">
        <f t="shared" si="20"/>
        <v>42586.066076388888</v>
      </c>
      <c r="L352" s="7">
        <f t="shared" si="21"/>
        <v>42624.165972222225</v>
      </c>
      <c r="M352" t="b">
        <v>1</v>
      </c>
      <c r="N352">
        <v>221</v>
      </c>
      <c r="O352" s="22">
        <f>E352/D352*100</f>
        <v>114.75999999999999</v>
      </c>
      <c r="P352" s="4">
        <f>E352/N352</f>
        <v>129.81900452488688</v>
      </c>
      <c r="Q352" t="b">
        <v>1</v>
      </c>
      <c r="R352" t="s">
        <v>8269</v>
      </c>
      <c r="S352" t="str">
        <f t="shared" si="22"/>
        <v>film &amp; video</v>
      </c>
      <c r="T352" t="str">
        <f t="shared" si="23"/>
        <v>documentary</v>
      </c>
    </row>
    <row r="353" spans="1:20" ht="42.75" x14ac:dyDescent="0.45">
      <c r="A353">
        <v>351</v>
      </c>
      <c r="B353" s="1" t="s">
        <v>352</v>
      </c>
      <c r="C353" s="1" t="s">
        <v>4461</v>
      </c>
      <c r="D353" s="3">
        <v>34000</v>
      </c>
      <c r="E353" s="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s="7">
        <f t="shared" si="20"/>
        <v>42427.964745370366</v>
      </c>
      <c r="L353" s="7">
        <f t="shared" si="21"/>
        <v>42467.923078703709</v>
      </c>
      <c r="M353" t="b">
        <v>1</v>
      </c>
      <c r="N353">
        <v>964</v>
      </c>
      <c r="O353" s="22">
        <f>E353/D353*100</f>
        <v>127.34117647058822</v>
      </c>
      <c r="P353" s="4">
        <f>E353/N353</f>
        <v>44.912863070539416</v>
      </c>
      <c r="Q353" t="b">
        <v>1</v>
      </c>
      <c r="R353" t="s">
        <v>8269</v>
      </c>
      <c r="S353" t="str">
        <f t="shared" si="22"/>
        <v>film &amp; video</v>
      </c>
      <c r="T353" t="str">
        <f t="shared" si="23"/>
        <v>documentary</v>
      </c>
    </row>
    <row r="354" spans="1:20" ht="42.75" x14ac:dyDescent="0.45">
      <c r="A354">
        <v>352</v>
      </c>
      <c r="B354" s="1" t="s">
        <v>353</v>
      </c>
      <c r="C354" s="1" t="s">
        <v>4462</v>
      </c>
      <c r="D354" s="3">
        <v>10000</v>
      </c>
      <c r="E354" s="3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s="7">
        <f t="shared" si="20"/>
        <v>41890.167453703703</v>
      </c>
      <c r="L354" s="7">
        <f t="shared" si="21"/>
        <v>41920.167453703703</v>
      </c>
      <c r="M354" t="b">
        <v>1</v>
      </c>
      <c r="N354">
        <v>286</v>
      </c>
      <c r="O354" s="22">
        <f>E354/D354*100</f>
        <v>116.56</v>
      </c>
      <c r="P354" s="4">
        <f>E354/N354</f>
        <v>40.755244755244753</v>
      </c>
      <c r="Q354" t="b">
        <v>1</v>
      </c>
      <c r="R354" t="s">
        <v>8269</v>
      </c>
      <c r="S354" t="str">
        <f t="shared" si="22"/>
        <v>film &amp; video</v>
      </c>
      <c r="T354" t="str">
        <f t="shared" si="23"/>
        <v>documentary</v>
      </c>
    </row>
    <row r="355" spans="1:20" ht="42.75" x14ac:dyDescent="0.45">
      <c r="A355">
        <v>353</v>
      </c>
      <c r="B355" s="1" t="s">
        <v>354</v>
      </c>
      <c r="C355" s="1" t="s">
        <v>4463</v>
      </c>
      <c r="D355" s="3">
        <v>58425</v>
      </c>
      <c r="E355" s="3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s="7">
        <f t="shared" si="20"/>
        <v>42297.791886574079</v>
      </c>
      <c r="L355" s="7">
        <f t="shared" si="21"/>
        <v>42327.833553240736</v>
      </c>
      <c r="M355" t="b">
        <v>1</v>
      </c>
      <c r="N355">
        <v>613</v>
      </c>
      <c r="O355" s="22">
        <f>E355/D355*100</f>
        <v>108.61819426615318</v>
      </c>
      <c r="P355" s="4">
        <f>E355/N355</f>
        <v>103.52394779771615</v>
      </c>
      <c r="Q355" t="b">
        <v>1</v>
      </c>
      <c r="R355" t="s">
        <v>8269</v>
      </c>
      <c r="S355" t="str">
        <f t="shared" si="22"/>
        <v>film &amp; video</v>
      </c>
      <c r="T355" t="str">
        <f t="shared" si="23"/>
        <v>documentary</v>
      </c>
    </row>
    <row r="356" spans="1:20" ht="42.75" x14ac:dyDescent="0.45">
      <c r="A356">
        <v>354</v>
      </c>
      <c r="B356" s="1" t="s">
        <v>355</v>
      </c>
      <c r="C356" s="1" t="s">
        <v>4464</v>
      </c>
      <c r="D356" s="3">
        <v>3500</v>
      </c>
      <c r="E356" s="3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s="7">
        <f t="shared" si="20"/>
        <v>42438.827789351853</v>
      </c>
      <c r="L356" s="7">
        <f t="shared" si="21"/>
        <v>42468.786122685182</v>
      </c>
      <c r="M356" t="b">
        <v>1</v>
      </c>
      <c r="N356">
        <v>29</v>
      </c>
      <c r="O356" s="22">
        <f>E356/D356*100</f>
        <v>103.94285714285714</v>
      </c>
      <c r="P356" s="4">
        <f>E356/N356</f>
        <v>125.44827586206897</v>
      </c>
      <c r="Q356" t="b">
        <v>1</v>
      </c>
      <c r="R356" t="s">
        <v>8269</v>
      </c>
      <c r="S356" t="str">
        <f t="shared" si="22"/>
        <v>film &amp; video</v>
      </c>
      <c r="T356" t="str">
        <f t="shared" si="23"/>
        <v>documentary</v>
      </c>
    </row>
    <row r="357" spans="1:20" ht="28.5" x14ac:dyDescent="0.45">
      <c r="A357">
        <v>355</v>
      </c>
      <c r="B357" s="1" t="s">
        <v>356</v>
      </c>
      <c r="C357" s="1" t="s">
        <v>4465</v>
      </c>
      <c r="D357" s="3">
        <v>35000</v>
      </c>
      <c r="E357" s="3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s="7">
        <f t="shared" si="20"/>
        <v>41943.293912037036</v>
      </c>
      <c r="L357" s="7">
        <f t="shared" si="21"/>
        <v>41974.3355787037</v>
      </c>
      <c r="M357" t="b">
        <v>1</v>
      </c>
      <c r="N357">
        <v>165</v>
      </c>
      <c r="O357" s="22">
        <f>E357/D357*100</f>
        <v>116.25714285714285</v>
      </c>
      <c r="P357" s="4">
        <f>E357/N357</f>
        <v>246.60606060606059</v>
      </c>
      <c r="Q357" t="b">
        <v>1</v>
      </c>
      <c r="R357" t="s">
        <v>8269</v>
      </c>
      <c r="S357" t="str">
        <f t="shared" si="22"/>
        <v>film &amp; video</v>
      </c>
      <c r="T357" t="str">
        <f t="shared" si="23"/>
        <v>documentary</v>
      </c>
    </row>
    <row r="358" spans="1:20" ht="28.5" x14ac:dyDescent="0.45">
      <c r="A358">
        <v>356</v>
      </c>
      <c r="B358" s="1" t="s">
        <v>357</v>
      </c>
      <c r="C358" s="1" t="s">
        <v>4466</v>
      </c>
      <c r="D358" s="3">
        <v>7500</v>
      </c>
      <c r="E358" s="3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s="7">
        <f t="shared" si="20"/>
        <v>42415.803159722222</v>
      </c>
      <c r="L358" s="7">
        <f t="shared" si="21"/>
        <v>42445.761493055557</v>
      </c>
      <c r="M358" t="b">
        <v>1</v>
      </c>
      <c r="N358">
        <v>97</v>
      </c>
      <c r="O358" s="22">
        <f>E358/D358*100</f>
        <v>102.69239999999999</v>
      </c>
      <c r="P358" s="4">
        <f>E358/N358</f>
        <v>79.401340206185566</v>
      </c>
      <c r="Q358" t="b">
        <v>1</v>
      </c>
      <c r="R358" t="s">
        <v>8269</v>
      </c>
      <c r="S358" t="str">
        <f t="shared" si="22"/>
        <v>film &amp; video</v>
      </c>
      <c r="T358" t="str">
        <f t="shared" si="23"/>
        <v>documentary</v>
      </c>
    </row>
    <row r="359" spans="1:20" ht="42.75" x14ac:dyDescent="0.45">
      <c r="A359">
        <v>357</v>
      </c>
      <c r="B359" s="1" t="s">
        <v>358</v>
      </c>
      <c r="C359" s="1" t="s">
        <v>4467</v>
      </c>
      <c r="D359" s="3">
        <v>15000</v>
      </c>
      <c r="E359" s="3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s="7">
        <f t="shared" si="20"/>
        <v>42078.222187499996</v>
      </c>
      <c r="L359" s="7">
        <f t="shared" si="21"/>
        <v>42118.222187499996</v>
      </c>
      <c r="M359" t="b">
        <v>1</v>
      </c>
      <c r="N359">
        <v>303</v>
      </c>
      <c r="O359" s="22">
        <f>E359/D359*100</f>
        <v>174</v>
      </c>
      <c r="P359" s="4">
        <f>E359/N359</f>
        <v>86.138613861386133</v>
      </c>
      <c r="Q359" t="b">
        <v>1</v>
      </c>
      <c r="R359" t="s">
        <v>8269</v>
      </c>
      <c r="S359" t="str">
        <f t="shared" si="22"/>
        <v>film &amp; video</v>
      </c>
      <c r="T359" t="str">
        <f t="shared" si="23"/>
        <v>documentary</v>
      </c>
    </row>
    <row r="360" spans="1:20" ht="42.75" x14ac:dyDescent="0.45">
      <c r="A360">
        <v>358</v>
      </c>
      <c r="B360" s="1" t="s">
        <v>359</v>
      </c>
      <c r="C360" s="1" t="s">
        <v>4468</v>
      </c>
      <c r="D360" s="3">
        <v>50000</v>
      </c>
      <c r="E360" s="3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s="7">
        <f t="shared" si="20"/>
        <v>42507.860196759255</v>
      </c>
      <c r="L360" s="7">
        <f t="shared" si="21"/>
        <v>42536.625</v>
      </c>
      <c r="M360" t="b">
        <v>1</v>
      </c>
      <c r="N360">
        <v>267</v>
      </c>
      <c r="O360" s="22">
        <f>E360/D360*100</f>
        <v>103.08800000000001</v>
      </c>
      <c r="P360" s="4">
        <f>E360/N360</f>
        <v>193.04868913857678</v>
      </c>
      <c r="Q360" t="b">
        <v>1</v>
      </c>
      <c r="R360" t="s">
        <v>8269</v>
      </c>
      <c r="S360" t="str">
        <f t="shared" si="22"/>
        <v>film &amp; video</v>
      </c>
      <c r="T360" t="str">
        <f t="shared" si="23"/>
        <v>documentary</v>
      </c>
    </row>
    <row r="361" spans="1:20" ht="42.75" x14ac:dyDescent="0.45">
      <c r="A361">
        <v>359</v>
      </c>
      <c r="B361" s="1" t="s">
        <v>360</v>
      </c>
      <c r="C361" s="1" t="s">
        <v>4469</v>
      </c>
      <c r="D361" s="3">
        <v>24200</v>
      </c>
      <c r="E361" s="3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s="7">
        <f t="shared" si="20"/>
        <v>41935.070486111108</v>
      </c>
      <c r="L361" s="7">
        <f t="shared" si="21"/>
        <v>41957.216666666667</v>
      </c>
      <c r="M361" t="b">
        <v>1</v>
      </c>
      <c r="N361">
        <v>302</v>
      </c>
      <c r="O361" s="22">
        <f>E361/D361*100</f>
        <v>104.85537190082646</v>
      </c>
      <c r="P361" s="4">
        <f>E361/N361</f>
        <v>84.023178807947019</v>
      </c>
      <c r="Q361" t="b">
        <v>1</v>
      </c>
      <c r="R361" t="s">
        <v>8269</v>
      </c>
      <c r="S361" t="str">
        <f t="shared" si="22"/>
        <v>film &amp; video</v>
      </c>
      <c r="T361" t="str">
        <f t="shared" si="23"/>
        <v>documentary</v>
      </c>
    </row>
    <row r="362" spans="1:20" ht="42.75" x14ac:dyDescent="0.45">
      <c r="A362">
        <v>360</v>
      </c>
      <c r="B362" s="1" t="s">
        <v>361</v>
      </c>
      <c r="C362" s="1" t="s">
        <v>4470</v>
      </c>
      <c r="D362" s="3">
        <v>12000</v>
      </c>
      <c r="E362" s="3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s="7">
        <f t="shared" si="20"/>
        <v>42163.897916666669</v>
      </c>
      <c r="L362" s="7">
        <f t="shared" si="21"/>
        <v>42208.132638888885</v>
      </c>
      <c r="M362" t="b">
        <v>0</v>
      </c>
      <c r="N362">
        <v>87</v>
      </c>
      <c r="O362" s="22">
        <f>E362/D362*100</f>
        <v>101.375</v>
      </c>
      <c r="P362" s="4">
        <f>E362/N362</f>
        <v>139.82758620689654</v>
      </c>
      <c r="Q362" t="b">
        <v>1</v>
      </c>
      <c r="R362" t="s">
        <v>8269</v>
      </c>
      <c r="S362" t="str">
        <f t="shared" si="22"/>
        <v>film &amp; video</v>
      </c>
      <c r="T362" t="str">
        <f t="shared" si="23"/>
        <v>documentary</v>
      </c>
    </row>
    <row r="363" spans="1:20" ht="42.75" x14ac:dyDescent="0.45">
      <c r="A363">
        <v>361</v>
      </c>
      <c r="B363" s="1" t="s">
        <v>362</v>
      </c>
      <c r="C363" s="1" t="s">
        <v>4471</v>
      </c>
      <c r="D363" s="3">
        <v>35000</v>
      </c>
      <c r="E363" s="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s="7">
        <f t="shared" si="20"/>
        <v>41936.001226851848</v>
      </c>
      <c r="L363" s="7">
        <f t="shared" si="21"/>
        <v>41966.042893518519</v>
      </c>
      <c r="M363" t="b">
        <v>0</v>
      </c>
      <c r="N363">
        <v>354</v>
      </c>
      <c r="O363" s="22">
        <f>E363/D363*100</f>
        <v>111.07699999999998</v>
      </c>
      <c r="P363" s="4">
        <f>E363/N363</f>
        <v>109.82189265536722</v>
      </c>
      <c r="Q363" t="b">
        <v>1</v>
      </c>
      <c r="R363" t="s">
        <v>8269</v>
      </c>
      <c r="S363" t="str">
        <f t="shared" si="22"/>
        <v>film &amp; video</v>
      </c>
      <c r="T363" t="str">
        <f t="shared" si="23"/>
        <v>documentary</v>
      </c>
    </row>
    <row r="364" spans="1:20" ht="42.75" x14ac:dyDescent="0.45">
      <c r="A364">
        <v>362</v>
      </c>
      <c r="B364" s="1" t="s">
        <v>363</v>
      </c>
      <c r="C364" s="1" t="s">
        <v>4472</v>
      </c>
      <c r="D364" s="3">
        <v>9665</v>
      </c>
      <c r="E364" s="3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s="7">
        <f t="shared" si="20"/>
        <v>41837.210543981484</v>
      </c>
      <c r="L364" s="7">
        <f t="shared" si="21"/>
        <v>41859</v>
      </c>
      <c r="M364" t="b">
        <v>0</v>
      </c>
      <c r="N364">
        <v>86</v>
      </c>
      <c r="O364" s="22">
        <f>E364/D364*100</f>
        <v>124.15933781686496</v>
      </c>
      <c r="P364" s="4">
        <f>E364/N364</f>
        <v>139.53488372093022</v>
      </c>
      <c r="Q364" t="b">
        <v>1</v>
      </c>
      <c r="R364" t="s">
        <v>8269</v>
      </c>
      <c r="S364" t="str">
        <f t="shared" si="22"/>
        <v>film &amp; video</v>
      </c>
      <c r="T364" t="str">
        <f t="shared" si="23"/>
        <v>documentary</v>
      </c>
    </row>
    <row r="365" spans="1:20" ht="42.75" x14ac:dyDescent="0.45">
      <c r="A365">
        <v>363</v>
      </c>
      <c r="B365" s="1" t="s">
        <v>364</v>
      </c>
      <c r="C365" s="1" t="s">
        <v>4473</v>
      </c>
      <c r="D365" s="3">
        <v>8925</v>
      </c>
      <c r="E365" s="3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s="7">
        <f t="shared" si="20"/>
        <v>40255.744629629626</v>
      </c>
      <c r="L365" s="7">
        <f t="shared" si="21"/>
        <v>40300.806944444441</v>
      </c>
      <c r="M365" t="b">
        <v>0</v>
      </c>
      <c r="N365">
        <v>26</v>
      </c>
      <c r="O365" s="22">
        <f>E365/D365*100</f>
        <v>101.33333333333334</v>
      </c>
      <c r="P365" s="4">
        <f>E365/N365</f>
        <v>347.84615384615387</v>
      </c>
      <c r="Q365" t="b">
        <v>1</v>
      </c>
      <c r="R365" t="s">
        <v>8269</v>
      </c>
      <c r="S365" t="str">
        <f t="shared" si="22"/>
        <v>film &amp; video</v>
      </c>
      <c r="T365" t="str">
        <f t="shared" si="23"/>
        <v>documentary</v>
      </c>
    </row>
    <row r="366" spans="1:20" ht="42.75" x14ac:dyDescent="0.45">
      <c r="A366">
        <v>364</v>
      </c>
      <c r="B366" s="1" t="s">
        <v>365</v>
      </c>
      <c r="C366" s="1" t="s">
        <v>4474</v>
      </c>
      <c r="D366" s="3">
        <v>7000</v>
      </c>
      <c r="E366" s="3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s="7">
        <f t="shared" si="20"/>
        <v>41780.859629629631</v>
      </c>
      <c r="L366" s="7">
        <f t="shared" si="21"/>
        <v>41811.165972222225</v>
      </c>
      <c r="M366" t="b">
        <v>0</v>
      </c>
      <c r="N366">
        <v>113</v>
      </c>
      <c r="O366" s="22">
        <f>E366/D366*100</f>
        <v>110.16142857142856</v>
      </c>
      <c r="P366" s="4">
        <f>E366/N366</f>
        <v>68.24159292035398</v>
      </c>
      <c r="Q366" t="b">
        <v>1</v>
      </c>
      <c r="R366" t="s">
        <v>8269</v>
      </c>
      <c r="S366" t="str">
        <f t="shared" si="22"/>
        <v>film &amp; video</v>
      </c>
      <c r="T366" t="str">
        <f t="shared" si="23"/>
        <v>documentary</v>
      </c>
    </row>
    <row r="367" spans="1:20" ht="42.75" x14ac:dyDescent="0.45">
      <c r="A367">
        <v>365</v>
      </c>
      <c r="B367" s="1" t="s">
        <v>366</v>
      </c>
      <c r="C367" s="1" t="s">
        <v>4475</v>
      </c>
      <c r="D367" s="3">
        <v>15000</v>
      </c>
      <c r="E367" s="3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s="7">
        <f t="shared" si="20"/>
        <v>41668.606469907405</v>
      </c>
      <c r="L367" s="7">
        <f t="shared" si="21"/>
        <v>41698.606469907405</v>
      </c>
      <c r="M367" t="b">
        <v>0</v>
      </c>
      <c r="N367">
        <v>65</v>
      </c>
      <c r="O367" s="22">
        <f>E367/D367*100</f>
        <v>103.97333333333334</v>
      </c>
      <c r="P367" s="4">
        <f>E367/N367</f>
        <v>239.93846153846152</v>
      </c>
      <c r="Q367" t="b">
        <v>1</v>
      </c>
      <c r="R367" t="s">
        <v>8269</v>
      </c>
      <c r="S367" t="str">
        <f t="shared" si="22"/>
        <v>film &amp; video</v>
      </c>
      <c r="T367" t="str">
        <f t="shared" si="23"/>
        <v>documentary</v>
      </c>
    </row>
    <row r="368" spans="1:20" ht="42.75" x14ac:dyDescent="0.45">
      <c r="A368">
        <v>366</v>
      </c>
      <c r="B368" s="1" t="s">
        <v>367</v>
      </c>
      <c r="C368" s="1" t="s">
        <v>4476</v>
      </c>
      <c r="D368" s="3">
        <v>38000</v>
      </c>
      <c r="E368" s="3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s="7">
        <f t="shared" si="20"/>
        <v>41019.793032407404</v>
      </c>
      <c r="L368" s="7">
        <f t="shared" si="21"/>
        <v>41049.793032407404</v>
      </c>
      <c r="M368" t="b">
        <v>0</v>
      </c>
      <c r="N368">
        <v>134</v>
      </c>
      <c r="O368" s="22">
        <f>E368/D368*100</f>
        <v>101.31578947368421</v>
      </c>
      <c r="P368" s="4">
        <f>E368/N368</f>
        <v>287.31343283582089</v>
      </c>
      <c r="Q368" t="b">
        <v>1</v>
      </c>
      <c r="R368" t="s">
        <v>8269</v>
      </c>
      <c r="S368" t="str">
        <f t="shared" si="22"/>
        <v>film &amp; video</v>
      </c>
      <c r="T368" t="str">
        <f t="shared" si="23"/>
        <v>documentary</v>
      </c>
    </row>
    <row r="369" spans="1:20" ht="42.75" x14ac:dyDescent="0.45">
      <c r="A369">
        <v>367</v>
      </c>
      <c r="B369" s="1" t="s">
        <v>368</v>
      </c>
      <c r="C369" s="1" t="s">
        <v>4477</v>
      </c>
      <c r="D369" s="3">
        <v>10000</v>
      </c>
      <c r="E369" s="3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s="7">
        <f t="shared" si="20"/>
        <v>41355.577291666668</v>
      </c>
      <c r="L369" s="7">
        <f t="shared" si="21"/>
        <v>41395.207638888889</v>
      </c>
      <c r="M369" t="b">
        <v>0</v>
      </c>
      <c r="N369">
        <v>119</v>
      </c>
      <c r="O369" s="22">
        <f>E369/D369*100</f>
        <v>103.3501</v>
      </c>
      <c r="P369" s="4">
        <f>E369/N369</f>
        <v>86.84882352941176</v>
      </c>
      <c r="Q369" t="b">
        <v>1</v>
      </c>
      <c r="R369" t="s">
        <v>8269</v>
      </c>
      <c r="S369" t="str">
        <f t="shared" si="22"/>
        <v>film &amp; video</v>
      </c>
      <c r="T369" t="str">
        <f t="shared" si="23"/>
        <v>documentary</v>
      </c>
    </row>
    <row r="370" spans="1:20" ht="42.75" x14ac:dyDescent="0.45">
      <c r="A370">
        <v>368</v>
      </c>
      <c r="B370" s="1" t="s">
        <v>369</v>
      </c>
      <c r="C370" s="1" t="s">
        <v>4478</v>
      </c>
      <c r="D370" s="3">
        <v>12500</v>
      </c>
      <c r="E370" s="3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s="7">
        <f t="shared" si="20"/>
        <v>42043.605578703704</v>
      </c>
      <c r="L370" s="7">
        <f t="shared" si="21"/>
        <v>42078.563912037032</v>
      </c>
      <c r="M370" t="b">
        <v>0</v>
      </c>
      <c r="N370">
        <v>159</v>
      </c>
      <c r="O370" s="22">
        <f>E370/D370*100</f>
        <v>104.11200000000001</v>
      </c>
      <c r="P370" s="4">
        <f>E370/N370</f>
        <v>81.84905660377359</v>
      </c>
      <c r="Q370" t="b">
        <v>1</v>
      </c>
      <c r="R370" t="s">
        <v>8269</v>
      </c>
      <c r="S370" t="str">
        <f t="shared" si="22"/>
        <v>film &amp; video</v>
      </c>
      <c r="T370" t="str">
        <f t="shared" si="23"/>
        <v>documentary</v>
      </c>
    </row>
    <row r="371" spans="1:20" ht="42.75" x14ac:dyDescent="0.45">
      <c r="A371">
        <v>369</v>
      </c>
      <c r="B371" s="1" t="s">
        <v>370</v>
      </c>
      <c r="C371" s="1" t="s">
        <v>4479</v>
      </c>
      <c r="D371" s="3">
        <v>6500</v>
      </c>
      <c r="E371" s="3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s="7">
        <f t="shared" si="20"/>
        <v>40893.551724537036</v>
      </c>
      <c r="L371" s="7">
        <f t="shared" si="21"/>
        <v>40923.551724537036</v>
      </c>
      <c r="M371" t="b">
        <v>0</v>
      </c>
      <c r="N371">
        <v>167</v>
      </c>
      <c r="O371" s="22">
        <f>E371/D371*100</f>
        <v>110.15569230769231</v>
      </c>
      <c r="P371" s="4">
        <f>E371/N371</f>
        <v>42.874970059880241</v>
      </c>
      <c r="Q371" t="b">
        <v>1</v>
      </c>
      <c r="R371" t="s">
        <v>8269</v>
      </c>
      <c r="S371" t="str">
        <f t="shared" si="22"/>
        <v>film &amp; video</v>
      </c>
      <c r="T371" t="str">
        <f t="shared" si="23"/>
        <v>documentary</v>
      </c>
    </row>
    <row r="372" spans="1:20" ht="42.75" x14ac:dyDescent="0.45">
      <c r="A372">
        <v>370</v>
      </c>
      <c r="B372" s="1" t="s">
        <v>371</v>
      </c>
      <c r="C372" s="1" t="s">
        <v>4480</v>
      </c>
      <c r="D372" s="3">
        <v>25000</v>
      </c>
      <c r="E372" s="3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s="7">
        <f t="shared" si="20"/>
        <v>42711.795138888891</v>
      </c>
      <c r="L372" s="7">
        <f t="shared" si="21"/>
        <v>42741.795138888891</v>
      </c>
      <c r="M372" t="b">
        <v>0</v>
      </c>
      <c r="N372">
        <v>43</v>
      </c>
      <c r="O372" s="22">
        <f>E372/D372*100</f>
        <v>122.02</v>
      </c>
      <c r="P372" s="4">
        <f>E372/N372</f>
        <v>709.41860465116281</v>
      </c>
      <c r="Q372" t="b">
        <v>1</v>
      </c>
      <c r="R372" t="s">
        <v>8269</v>
      </c>
      <c r="S372" t="str">
        <f t="shared" si="22"/>
        <v>film &amp; video</v>
      </c>
      <c r="T372" t="str">
        <f t="shared" si="23"/>
        <v>documentary</v>
      </c>
    </row>
    <row r="373" spans="1:20" ht="42.75" x14ac:dyDescent="0.45">
      <c r="A373">
        <v>371</v>
      </c>
      <c r="B373" s="1" t="s">
        <v>372</v>
      </c>
      <c r="C373" s="1" t="s">
        <v>4481</v>
      </c>
      <c r="D373" s="3">
        <v>150000</v>
      </c>
      <c r="E373" s="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s="7">
        <f t="shared" si="20"/>
        <v>41261.767812500002</v>
      </c>
      <c r="L373" s="7">
        <f t="shared" si="21"/>
        <v>41306.767812500002</v>
      </c>
      <c r="M373" t="b">
        <v>0</v>
      </c>
      <c r="N373">
        <v>1062</v>
      </c>
      <c r="O373" s="22">
        <f>E373/D373*100</f>
        <v>114.16866666666667</v>
      </c>
      <c r="P373" s="4">
        <f>E373/N373</f>
        <v>161.25517890772127</v>
      </c>
      <c r="Q373" t="b">
        <v>1</v>
      </c>
      <c r="R373" t="s">
        <v>8269</v>
      </c>
      <c r="S373" t="str">
        <f t="shared" si="22"/>
        <v>film &amp; video</v>
      </c>
      <c r="T373" t="str">
        <f t="shared" si="23"/>
        <v>documentary</v>
      </c>
    </row>
    <row r="374" spans="1:20" ht="28.5" x14ac:dyDescent="0.45">
      <c r="A374">
        <v>372</v>
      </c>
      <c r="B374" s="1" t="s">
        <v>373</v>
      </c>
      <c r="C374" s="1" t="s">
        <v>4482</v>
      </c>
      <c r="D374" s="3">
        <v>300</v>
      </c>
      <c r="E374" s="3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s="7">
        <f t="shared" si="20"/>
        <v>42425.576898148152</v>
      </c>
      <c r="L374" s="7">
        <f t="shared" si="21"/>
        <v>42465.666666666672</v>
      </c>
      <c r="M374" t="b">
        <v>0</v>
      </c>
      <c r="N374">
        <v>9</v>
      </c>
      <c r="O374" s="22">
        <f>E374/D374*100</f>
        <v>125.33333333333334</v>
      </c>
      <c r="P374" s="4">
        <f>E374/N374</f>
        <v>41.777777777777779</v>
      </c>
      <c r="Q374" t="b">
        <v>1</v>
      </c>
      <c r="R374" t="s">
        <v>8269</v>
      </c>
      <c r="S374" t="str">
        <f t="shared" si="22"/>
        <v>film &amp; video</v>
      </c>
      <c r="T374" t="str">
        <f t="shared" si="23"/>
        <v>documentary</v>
      </c>
    </row>
    <row r="375" spans="1:20" ht="42.75" x14ac:dyDescent="0.45">
      <c r="A375">
        <v>373</v>
      </c>
      <c r="B375" s="1" t="s">
        <v>374</v>
      </c>
      <c r="C375" s="1" t="s">
        <v>4483</v>
      </c>
      <c r="D375" s="3">
        <v>7500</v>
      </c>
      <c r="E375" s="3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s="7">
        <f t="shared" si="20"/>
        <v>41078.91201388889</v>
      </c>
      <c r="L375" s="7">
        <f t="shared" si="21"/>
        <v>41108.91201388889</v>
      </c>
      <c r="M375" t="b">
        <v>0</v>
      </c>
      <c r="N375">
        <v>89</v>
      </c>
      <c r="O375" s="22">
        <f>E375/D375*100</f>
        <v>106.66666666666667</v>
      </c>
      <c r="P375" s="4">
        <f>E375/N375</f>
        <v>89.887640449438209</v>
      </c>
      <c r="Q375" t="b">
        <v>1</v>
      </c>
      <c r="R375" t="s">
        <v>8269</v>
      </c>
      <c r="S375" t="str">
        <f t="shared" si="22"/>
        <v>film &amp; video</v>
      </c>
      <c r="T375" t="str">
        <f t="shared" si="23"/>
        <v>documentary</v>
      </c>
    </row>
    <row r="376" spans="1:20" ht="42.75" x14ac:dyDescent="0.45">
      <c r="A376">
        <v>374</v>
      </c>
      <c r="B376" s="1" t="s">
        <v>375</v>
      </c>
      <c r="C376" s="1" t="s">
        <v>4484</v>
      </c>
      <c r="D376" s="3">
        <v>6000</v>
      </c>
      <c r="E376" s="3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s="7">
        <f t="shared" si="20"/>
        <v>40757.889247685183</v>
      </c>
      <c r="L376" s="7">
        <f t="shared" si="21"/>
        <v>40802.889247685183</v>
      </c>
      <c r="M376" t="b">
        <v>0</v>
      </c>
      <c r="N376">
        <v>174</v>
      </c>
      <c r="O376" s="22">
        <f>E376/D376*100</f>
        <v>130.65</v>
      </c>
      <c r="P376" s="4">
        <f>E376/N376</f>
        <v>45.051724137931032</v>
      </c>
      <c r="Q376" t="b">
        <v>1</v>
      </c>
      <c r="R376" t="s">
        <v>8269</v>
      </c>
      <c r="S376" t="str">
        <f t="shared" si="22"/>
        <v>film &amp; video</v>
      </c>
      <c r="T376" t="str">
        <f t="shared" si="23"/>
        <v>documentary</v>
      </c>
    </row>
    <row r="377" spans="1:20" ht="42.75" x14ac:dyDescent="0.45">
      <c r="A377">
        <v>375</v>
      </c>
      <c r="B377" s="1" t="s">
        <v>376</v>
      </c>
      <c r="C377" s="1" t="s">
        <v>4485</v>
      </c>
      <c r="D377" s="3">
        <v>500</v>
      </c>
      <c r="E377" s="3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s="7">
        <f t="shared" si="20"/>
        <v>41657.985081018516</v>
      </c>
      <c r="L377" s="7">
        <f t="shared" si="21"/>
        <v>41699.720833333333</v>
      </c>
      <c r="M377" t="b">
        <v>0</v>
      </c>
      <c r="N377">
        <v>14</v>
      </c>
      <c r="O377" s="22">
        <f>E377/D377*100</f>
        <v>120</v>
      </c>
      <c r="P377" s="4">
        <f>E377/N377</f>
        <v>42.857142857142854</v>
      </c>
      <c r="Q377" t="b">
        <v>1</v>
      </c>
      <c r="R377" t="s">
        <v>8269</v>
      </c>
      <c r="S377" t="str">
        <f t="shared" si="22"/>
        <v>film &amp; video</v>
      </c>
      <c r="T377" t="str">
        <f t="shared" si="23"/>
        <v>documentary</v>
      </c>
    </row>
    <row r="378" spans="1:20" ht="42.75" x14ac:dyDescent="0.45">
      <c r="A378">
        <v>376</v>
      </c>
      <c r="B378" s="1" t="s">
        <v>377</v>
      </c>
      <c r="C378" s="1" t="s">
        <v>4486</v>
      </c>
      <c r="D378" s="3">
        <v>2450</v>
      </c>
      <c r="E378" s="3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s="7">
        <f t="shared" si="20"/>
        <v>42576.452731481477</v>
      </c>
      <c r="L378" s="7">
        <f t="shared" si="21"/>
        <v>42607.452731481477</v>
      </c>
      <c r="M378" t="b">
        <v>0</v>
      </c>
      <c r="N378">
        <v>48</v>
      </c>
      <c r="O378" s="22">
        <f>E378/D378*100</f>
        <v>105.9591836734694</v>
      </c>
      <c r="P378" s="4">
        <f>E378/N378</f>
        <v>54.083333333333336</v>
      </c>
      <c r="Q378" t="b">
        <v>1</v>
      </c>
      <c r="R378" t="s">
        <v>8269</v>
      </c>
      <c r="S378" t="str">
        <f t="shared" si="22"/>
        <v>film &amp; video</v>
      </c>
      <c r="T378" t="str">
        <f t="shared" si="23"/>
        <v>documentary</v>
      </c>
    </row>
    <row r="379" spans="1:20" ht="42.75" x14ac:dyDescent="0.45">
      <c r="A379">
        <v>377</v>
      </c>
      <c r="B379" s="1" t="s">
        <v>378</v>
      </c>
      <c r="C379" s="1" t="s">
        <v>4487</v>
      </c>
      <c r="D379" s="3">
        <v>12000</v>
      </c>
      <c r="E379" s="3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s="7">
        <f t="shared" si="20"/>
        <v>42292.250787037032</v>
      </c>
      <c r="L379" s="7">
        <f t="shared" si="21"/>
        <v>42322.292361111111</v>
      </c>
      <c r="M379" t="b">
        <v>0</v>
      </c>
      <c r="N379">
        <v>133</v>
      </c>
      <c r="O379" s="22">
        <f>E379/D379*100</f>
        <v>114.39999999999999</v>
      </c>
      <c r="P379" s="4">
        <f>E379/N379</f>
        <v>103.21804511278195</v>
      </c>
      <c r="Q379" t="b">
        <v>1</v>
      </c>
      <c r="R379" t="s">
        <v>8269</v>
      </c>
      <c r="S379" t="str">
        <f t="shared" si="22"/>
        <v>film &amp; video</v>
      </c>
      <c r="T379" t="str">
        <f t="shared" si="23"/>
        <v>documentary</v>
      </c>
    </row>
    <row r="380" spans="1:20" ht="57" x14ac:dyDescent="0.45">
      <c r="A380">
        <v>378</v>
      </c>
      <c r="B380" s="1" t="s">
        <v>379</v>
      </c>
      <c r="C380" s="1" t="s">
        <v>4488</v>
      </c>
      <c r="D380" s="3">
        <v>3000</v>
      </c>
      <c r="E380" s="3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s="7">
        <f t="shared" si="20"/>
        <v>42370.571851851855</v>
      </c>
      <c r="L380" s="7">
        <f t="shared" si="21"/>
        <v>42394.994444444441</v>
      </c>
      <c r="M380" t="b">
        <v>0</v>
      </c>
      <c r="N380">
        <v>83</v>
      </c>
      <c r="O380" s="22">
        <f>E380/D380*100</f>
        <v>111.76666666666665</v>
      </c>
      <c r="P380" s="4">
        <f>E380/N380</f>
        <v>40.397590361445786</v>
      </c>
      <c r="Q380" t="b">
        <v>1</v>
      </c>
      <c r="R380" t="s">
        <v>8269</v>
      </c>
      <c r="S380" t="str">
        <f t="shared" si="22"/>
        <v>film &amp; video</v>
      </c>
      <c r="T380" t="str">
        <f t="shared" si="23"/>
        <v>documentary</v>
      </c>
    </row>
    <row r="381" spans="1:20" ht="42.75" x14ac:dyDescent="0.45">
      <c r="A381">
        <v>379</v>
      </c>
      <c r="B381" s="1" t="s">
        <v>380</v>
      </c>
      <c r="C381" s="1" t="s">
        <v>4489</v>
      </c>
      <c r="D381" s="3">
        <v>15000</v>
      </c>
      <c r="E381" s="3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s="7">
        <f t="shared" si="20"/>
        <v>40987.688333333332</v>
      </c>
      <c r="L381" s="7">
        <f t="shared" si="21"/>
        <v>41032.688333333332</v>
      </c>
      <c r="M381" t="b">
        <v>0</v>
      </c>
      <c r="N381">
        <v>149</v>
      </c>
      <c r="O381" s="22">
        <f>E381/D381*100</f>
        <v>116.08000000000001</v>
      </c>
      <c r="P381" s="4">
        <f>E381/N381</f>
        <v>116.85906040268456</v>
      </c>
      <c r="Q381" t="b">
        <v>1</v>
      </c>
      <c r="R381" t="s">
        <v>8269</v>
      </c>
      <c r="S381" t="str">
        <f t="shared" si="22"/>
        <v>film &amp; video</v>
      </c>
      <c r="T381" t="str">
        <f t="shared" si="23"/>
        <v>documentary</v>
      </c>
    </row>
    <row r="382" spans="1:20" ht="42.75" x14ac:dyDescent="0.45">
      <c r="A382">
        <v>380</v>
      </c>
      <c r="B382" s="1" t="s">
        <v>381</v>
      </c>
      <c r="C382" s="1" t="s">
        <v>4490</v>
      </c>
      <c r="D382" s="3">
        <v>4000</v>
      </c>
      <c r="E382" s="3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s="7">
        <f t="shared" si="20"/>
        <v>42367.719814814816</v>
      </c>
      <c r="L382" s="7">
        <f t="shared" si="21"/>
        <v>42392.719814814816</v>
      </c>
      <c r="M382" t="b">
        <v>0</v>
      </c>
      <c r="N382">
        <v>49</v>
      </c>
      <c r="O382" s="22">
        <f>E382/D382*100</f>
        <v>141.5</v>
      </c>
      <c r="P382" s="4">
        <f>E382/N382</f>
        <v>115.51020408163265</v>
      </c>
      <c r="Q382" t="b">
        <v>1</v>
      </c>
      <c r="R382" t="s">
        <v>8269</v>
      </c>
      <c r="S382" t="str">
        <f t="shared" si="22"/>
        <v>film &amp; video</v>
      </c>
      <c r="T382" t="str">
        <f t="shared" si="23"/>
        <v>documentary</v>
      </c>
    </row>
    <row r="383" spans="1:20" ht="42.75" x14ac:dyDescent="0.45">
      <c r="A383">
        <v>381</v>
      </c>
      <c r="B383" s="1" t="s">
        <v>382</v>
      </c>
      <c r="C383" s="1" t="s">
        <v>4491</v>
      </c>
      <c r="D383" s="3">
        <v>25000</v>
      </c>
      <c r="E383" s="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s="7">
        <f t="shared" si="20"/>
        <v>41085.698113425926</v>
      </c>
      <c r="L383" s="7">
        <f t="shared" si="21"/>
        <v>41120.208333333336</v>
      </c>
      <c r="M383" t="b">
        <v>0</v>
      </c>
      <c r="N383">
        <v>251</v>
      </c>
      <c r="O383" s="22">
        <f>E383/D383*100</f>
        <v>104.72999999999999</v>
      </c>
      <c r="P383" s="4">
        <f>E383/N383</f>
        <v>104.31274900398407</v>
      </c>
      <c r="Q383" t="b">
        <v>1</v>
      </c>
      <c r="R383" t="s">
        <v>8269</v>
      </c>
      <c r="S383" t="str">
        <f t="shared" si="22"/>
        <v>film &amp; video</v>
      </c>
      <c r="T383" t="str">
        <f t="shared" si="23"/>
        <v>documentary</v>
      </c>
    </row>
    <row r="384" spans="1:20" ht="57" x14ac:dyDescent="0.45">
      <c r="A384">
        <v>382</v>
      </c>
      <c r="B384" s="1" t="s">
        <v>383</v>
      </c>
      <c r="C384" s="1" t="s">
        <v>4492</v>
      </c>
      <c r="D384" s="3">
        <v>600</v>
      </c>
      <c r="E384" s="3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s="7">
        <f t="shared" si="20"/>
        <v>41144.709490740745</v>
      </c>
      <c r="L384" s="7">
        <f t="shared" si="21"/>
        <v>41158.709490740745</v>
      </c>
      <c r="M384" t="b">
        <v>0</v>
      </c>
      <c r="N384">
        <v>22</v>
      </c>
      <c r="O384" s="22">
        <f>E384/D384*100</f>
        <v>255.83333333333331</v>
      </c>
      <c r="P384" s="4">
        <f>E384/N384</f>
        <v>69.772727272727266</v>
      </c>
      <c r="Q384" t="b">
        <v>1</v>
      </c>
      <c r="R384" t="s">
        <v>8269</v>
      </c>
      <c r="S384" t="str">
        <f t="shared" si="22"/>
        <v>film &amp; video</v>
      </c>
      <c r="T384" t="str">
        <f t="shared" si="23"/>
        <v>documentary</v>
      </c>
    </row>
    <row r="385" spans="1:20" ht="42.75" x14ac:dyDescent="0.45">
      <c r="A385">
        <v>383</v>
      </c>
      <c r="B385" s="1" t="s">
        <v>384</v>
      </c>
      <c r="C385" s="1" t="s">
        <v>4493</v>
      </c>
      <c r="D385" s="3">
        <v>999</v>
      </c>
      <c r="E385" s="3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s="7">
        <f t="shared" si="20"/>
        <v>41755.117581018516</v>
      </c>
      <c r="L385" s="7">
        <f t="shared" si="21"/>
        <v>41778.117581018516</v>
      </c>
      <c r="M385" t="b">
        <v>0</v>
      </c>
      <c r="N385">
        <v>48</v>
      </c>
      <c r="O385" s="22">
        <f>E385/D385*100</f>
        <v>206.70670670670671</v>
      </c>
      <c r="P385" s="4">
        <f>E385/N385</f>
        <v>43.020833333333336</v>
      </c>
      <c r="Q385" t="b">
        <v>1</v>
      </c>
      <c r="R385" t="s">
        <v>8269</v>
      </c>
      <c r="S385" t="str">
        <f t="shared" si="22"/>
        <v>film &amp; video</v>
      </c>
      <c r="T385" t="str">
        <f t="shared" si="23"/>
        <v>documentary</v>
      </c>
    </row>
    <row r="386" spans="1:20" ht="42.75" x14ac:dyDescent="0.45">
      <c r="A386">
        <v>384</v>
      </c>
      <c r="B386" s="1" t="s">
        <v>385</v>
      </c>
      <c r="C386" s="1" t="s">
        <v>4494</v>
      </c>
      <c r="D386" s="3">
        <v>20000</v>
      </c>
      <c r="E386" s="3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s="7">
        <f t="shared" si="20"/>
        <v>41980.781793981485</v>
      </c>
      <c r="L386" s="7">
        <f t="shared" si="21"/>
        <v>42010.781793981485</v>
      </c>
      <c r="M386" t="b">
        <v>0</v>
      </c>
      <c r="N386">
        <v>383</v>
      </c>
      <c r="O386" s="22">
        <f>E386/D386*100</f>
        <v>112.105</v>
      </c>
      <c r="P386" s="4">
        <f>E386/N386</f>
        <v>58.540469973890339</v>
      </c>
      <c r="Q386" t="b">
        <v>1</v>
      </c>
      <c r="R386" t="s">
        <v>8269</v>
      </c>
      <c r="S386" t="str">
        <f t="shared" si="22"/>
        <v>film &amp; video</v>
      </c>
      <c r="T386" t="str">
        <f t="shared" si="23"/>
        <v>documentary</v>
      </c>
    </row>
    <row r="387" spans="1:20" ht="42.75" x14ac:dyDescent="0.45">
      <c r="A387">
        <v>385</v>
      </c>
      <c r="B387" s="1" t="s">
        <v>386</v>
      </c>
      <c r="C387" s="1" t="s">
        <v>4495</v>
      </c>
      <c r="D387" s="3">
        <v>25000</v>
      </c>
      <c r="E387" s="3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s="7">
        <f t="shared" ref="K387:K450" si="24">(((J387/60)/60)/24)+DATE(1970,1,1)</f>
        <v>41934.584502314814</v>
      </c>
      <c r="L387" s="7">
        <f t="shared" ref="L387:L450" si="25">(((I387/60)/60)/24)+DATE(1970,1,1)</f>
        <v>41964.626168981486</v>
      </c>
      <c r="M387" t="b">
        <v>0</v>
      </c>
      <c r="N387">
        <v>237</v>
      </c>
      <c r="O387" s="22">
        <f>E387/D387*100</f>
        <v>105.982</v>
      </c>
      <c r="P387" s="4">
        <f>E387/N387</f>
        <v>111.79535864978902</v>
      </c>
      <c r="Q387" t="b">
        <v>1</v>
      </c>
      <c r="R387" t="s">
        <v>8269</v>
      </c>
      <c r="S387" t="str">
        <f t="shared" ref="S387:S450" si="26">LEFT(R387,SEARCH("/",R387,1)-1)</f>
        <v>film &amp; video</v>
      </c>
      <c r="T387" t="str">
        <f t="shared" ref="T387:T450" si="27">RIGHT(R387,LEN(R387) - FIND("/",R387))</f>
        <v>documentary</v>
      </c>
    </row>
    <row r="388" spans="1:20" ht="42.75" x14ac:dyDescent="0.45">
      <c r="A388">
        <v>386</v>
      </c>
      <c r="B388" s="1" t="s">
        <v>387</v>
      </c>
      <c r="C388" s="1" t="s">
        <v>4496</v>
      </c>
      <c r="D388" s="3">
        <v>600</v>
      </c>
      <c r="E388" s="3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s="7">
        <f t="shared" si="24"/>
        <v>42211.951284722221</v>
      </c>
      <c r="L388" s="7">
        <f t="shared" si="25"/>
        <v>42226.951284722221</v>
      </c>
      <c r="M388" t="b">
        <v>0</v>
      </c>
      <c r="N388">
        <v>13</v>
      </c>
      <c r="O388" s="22">
        <f>E388/D388*100</f>
        <v>100.16666666666667</v>
      </c>
      <c r="P388" s="4">
        <f>E388/N388</f>
        <v>46.230769230769234</v>
      </c>
      <c r="Q388" t="b">
        <v>1</v>
      </c>
      <c r="R388" t="s">
        <v>8269</v>
      </c>
      <c r="S388" t="str">
        <f t="shared" si="26"/>
        <v>film &amp; video</v>
      </c>
      <c r="T388" t="str">
        <f t="shared" si="27"/>
        <v>documentary</v>
      </c>
    </row>
    <row r="389" spans="1:20" ht="42.75" x14ac:dyDescent="0.45">
      <c r="A389">
        <v>387</v>
      </c>
      <c r="B389" s="1" t="s">
        <v>388</v>
      </c>
      <c r="C389" s="1" t="s">
        <v>4497</v>
      </c>
      <c r="D389" s="3">
        <v>38000</v>
      </c>
      <c r="E389" s="3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s="7">
        <f t="shared" si="24"/>
        <v>42200.67659722222</v>
      </c>
      <c r="L389" s="7">
        <f t="shared" si="25"/>
        <v>42231.25</v>
      </c>
      <c r="M389" t="b">
        <v>0</v>
      </c>
      <c r="N389">
        <v>562</v>
      </c>
      <c r="O389" s="22">
        <f>E389/D389*100</f>
        <v>213.98947368421051</v>
      </c>
      <c r="P389" s="4">
        <f>E389/N389</f>
        <v>144.69039145907473</v>
      </c>
      <c r="Q389" t="b">
        <v>1</v>
      </c>
      <c r="R389" t="s">
        <v>8269</v>
      </c>
      <c r="S389" t="str">
        <f t="shared" si="26"/>
        <v>film &amp; video</v>
      </c>
      <c r="T389" t="str">
        <f t="shared" si="27"/>
        <v>documentary</v>
      </c>
    </row>
    <row r="390" spans="1:20" ht="42.75" x14ac:dyDescent="0.45">
      <c r="A390">
        <v>388</v>
      </c>
      <c r="B390" s="1" t="s">
        <v>389</v>
      </c>
      <c r="C390" s="1" t="s">
        <v>4498</v>
      </c>
      <c r="D390" s="3">
        <v>5000</v>
      </c>
      <c r="E390" s="3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s="7">
        <f t="shared" si="24"/>
        <v>42549.076157407413</v>
      </c>
      <c r="L390" s="7">
        <f t="shared" si="25"/>
        <v>42579.076157407413</v>
      </c>
      <c r="M390" t="b">
        <v>0</v>
      </c>
      <c r="N390">
        <v>71</v>
      </c>
      <c r="O390" s="22">
        <f>E390/D390*100</f>
        <v>126.16000000000001</v>
      </c>
      <c r="P390" s="4">
        <f>E390/N390</f>
        <v>88.845070422535215</v>
      </c>
      <c r="Q390" t="b">
        <v>1</v>
      </c>
      <c r="R390" t="s">
        <v>8269</v>
      </c>
      <c r="S390" t="str">
        <f t="shared" si="26"/>
        <v>film &amp; video</v>
      </c>
      <c r="T390" t="str">
        <f t="shared" si="27"/>
        <v>documentary</v>
      </c>
    </row>
    <row r="391" spans="1:20" ht="42.75" x14ac:dyDescent="0.45">
      <c r="A391">
        <v>389</v>
      </c>
      <c r="B391" s="1" t="s">
        <v>390</v>
      </c>
      <c r="C391" s="1" t="s">
        <v>4499</v>
      </c>
      <c r="D391" s="3">
        <v>68000</v>
      </c>
      <c r="E391" s="3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s="7">
        <f t="shared" si="24"/>
        <v>41674.063078703701</v>
      </c>
      <c r="L391" s="7">
        <f t="shared" si="25"/>
        <v>41705.957638888889</v>
      </c>
      <c r="M391" t="b">
        <v>0</v>
      </c>
      <c r="N391">
        <v>1510</v>
      </c>
      <c r="O391" s="22">
        <f>E391/D391*100</f>
        <v>181.53547058823528</v>
      </c>
      <c r="P391" s="4">
        <f>E391/N391</f>
        <v>81.75107284768211</v>
      </c>
      <c r="Q391" t="b">
        <v>1</v>
      </c>
      <c r="R391" t="s">
        <v>8269</v>
      </c>
      <c r="S391" t="str">
        <f t="shared" si="26"/>
        <v>film &amp; video</v>
      </c>
      <c r="T391" t="str">
        <f t="shared" si="27"/>
        <v>documentary</v>
      </c>
    </row>
    <row r="392" spans="1:20" ht="42.75" x14ac:dyDescent="0.45">
      <c r="A392">
        <v>390</v>
      </c>
      <c r="B392" s="1" t="s">
        <v>391</v>
      </c>
      <c r="C392" s="1" t="s">
        <v>4500</v>
      </c>
      <c r="D392" s="3">
        <v>1000</v>
      </c>
      <c r="E392" s="3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s="7">
        <f t="shared" si="24"/>
        <v>42112.036712962959</v>
      </c>
      <c r="L392" s="7">
        <f t="shared" si="25"/>
        <v>42132.036712962959</v>
      </c>
      <c r="M392" t="b">
        <v>0</v>
      </c>
      <c r="N392">
        <v>14</v>
      </c>
      <c r="O392" s="22">
        <f>E392/D392*100</f>
        <v>100</v>
      </c>
      <c r="P392" s="4">
        <f>E392/N392</f>
        <v>71.428571428571431</v>
      </c>
      <c r="Q392" t="b">
        <v>1</v>
      </c>
      <c r="R392" t="s">
        <v>8269</v>
      </c>
      <c r="S392" t="str">
        <f t="shared" si="26"/>
        <v>film &amp; video</v>
      </c>
      <c r="T392" t="str">
        <f t="shared" si="27"/>
        <v>documentary</v>
      </c>
    </row>
    <row r="393" spans="1:20" ht="42.75" x14ac:dyDescent="0.45">
      <c r="A393">
        <v>391</v>
      </c>
      <c r="B393" s="1" t="s">
        <v>392</v>
      </c>
      <c r="C393" s="1" t="s">
        <v>4501</v>
      </c>
      <c r="D393" s="3">
        <v>20000</v>
      </c>
      <c r="E393" s="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s="7">
        <f t="shared" si="24"/>
        <v>40865.042256944449</v>
      </c>
      <c r="L393" s="7">
        <f t="shared" si="25"/>
        <v>40895.040972222225</v>
      </c>
      <c r="M393" t="b">
        <v>0</v>
      </c>
      <c r="N393">
        <v>193</v>
      </c>
      <c r="O393" s="22">
        <f>E393/D393*100</f>
        <v>100.61</v>
      </c>
      <c r="P393" s="4">
        <f>E393/N393</f>
        <v>104.25906735751295</v>
      </c>
      <c r="Q393" t="b">
        <v>1</v>
      </c>
      <c r="R393" t="s">
        <v>8269</v>
      </c>
      <c r="S393" t="str">
        <f t="shared" si="26"/>
        <v>film &amp; video</v>
      </c>
      <c r="T393" t="str">
        <f t="shared" si="27"/>
        <v>documentary</v>
      </c>
    </row>
    <row r="394" spans="1:20" ht="42.75" x14ac:dyDescent="0.45">
      <c r="A394">
        <v>392</v>
      </c>
      <c r="B394" s="1" t="s">
        <v>393</v>
      </c>
      <c r="C394" s="1" t="s">
        <v>4502</v>
      </c>
      <c r="D394" s="3">
        <v>18500</v>
      </c>
      <c r="E394" s="3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s="7">
        <f t="shared" si="24"/>
        <v>40763.717256944445</v>
      </c>
      <c r="L394" s="7">
        <f t="shared" si="25"/>
        <v>40794.125</v>
      </c>
      <c r="M394" t="b">
        <v>0</v>
      </c>
      <c r="N394">
        <v>206</v>
      </c>
      <c r="O394" s="22">
        <f>E394/D394*100</f>
        <v>100.9027027027027</v>
      </c>
      <c r="P394" s="4">
        <f>E394/N394</f>
        <v>90.616504854368927</v>
      </c>
      <c r="Q394" t="b">
        <v>1</v>
      </c>
      <c r="R394" t="s">
        <v>8269</v>
      </c>
      <c r="S394" t="str">
        <f t="shared" si="26"/>
        <v>film &amp; video</v>
      </c>
      <c r="T394" t="str">
        <f t="shared" si="27"/>
        <v>documentary</v>
      </c>
    </row>
    <row r="395" spans="1:20" ht="28.5" x14ac:dyDescent="0.45">
      <c r="A395">
        <v>393</v>
      </c>
      <c r="B395" s="1" t="s">
        <v>394</v>
      </c>
      <c r="C395" s="1" t="s">
        <v>4503</v>
      </c>
      <c r="D395" s="3">
        <v>50000</v>
      </c>
      <c r="E395" s="3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s="7">
        <f t="shared" si="24"/>
        <v>41526.708935185183</v>
      </c>
      <c r="L395" s="7">
        <f t="shared" si="25"/>
        <v>41557.708935185183</v>
      </c>
      <c r="M395" t="b">
        <v>0</v>
      </c>
      <c r="N395">
        <v>351</v>
      </c>
      <c r="O395" s="22">
        <f>E395/D395*100</f>
        <v>110.446</v>
      </c>
      <c r="P395" s="4">
        <f>E395/N395</f>
        <v>157.33048433048432</v>
      </c>
      <c r="Q395" t="b">
        <v>1</v>
      </c>
      <c r="R395" t="s">
        <v>8269</v>
      </c>
      <c r="S395" t="str">
        <f t="shared" si="26"/>
        <v>film &amp; video</v>
      </c>
      <c r="T395" t="str">
        <f t="shared" si="27"/>
        <v>documentary</v>
      </c>
    </row>
    <row r="396" spans="1:20" ht="42.75" x14ac:dyDescent="0.45">
      <c r="A396">
        <v>394</v>
      </c>
      <c r="B396" s="1" t="s">
        <v>395</v>
      </c>
      <c r="C396" s="1" t="s">
        <v>4504</v>
      </c>
      <c r="D396" s="3">
        <v>4700</v>
      </c>
      <c r="E396" s="3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s="7">
        <f t="shared" si="24"/>
        <v>42417.818078703705</v>
      </c>
      <c r="L396" s="7">
        <f t="shared" si="25"/>
        <v>42477.776412037041</v>
      </c>
      <c r="M396" t="b">
        <v>0</v>
      </c>
      <c r="N396">
        <v>50</v>
      </c>
      <c r="O396" s="22">
        <f>E396/D396*100</f>
        <v>111.8936170212766</v>
      </c>
      <c r="P396" s="4">
        <f>E396/N396</f>
        <v>105.18</v>
      </c>
      <c r="Q396" t="b">
        <v>1</v>
      </c>
      <c r="R396" t="s">
        <v>8269</v>
      </c>
      <c r="S396" t="str">
        <f t="shared" si="26"/>
        <v>film &amp; video</v>
      </c>
      <c r="T396" t="str">
        <f t="shared" si="27"/>
        <v>documentary</v>
      </c>
    </row>
    <row r="397" spans="1:20" ht="42.75" x14ac:dyDescent="0.45">
      <c r="A397">
        <v>395</v>
      </c>
      <c r="B397" s="1" t="s">
        <v>396</v>
      </c>
      <c r="C397" s="1" t="s">
        <v>4505</v>
      </c>
      <c r="D397" s="3">
        <v>10000</v>
      </c>
      <c r="E397" s="3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s="7">
        <f t="shared" si="24"/>
        <v>40990.909259259257</v>
      </c>
      <c r="L397" s="7">
        <f t="shared" si="25"/>
        <v>41026.897222222222</v>
      </c>
      <c r="M397" t="b">
        <v>0</v>
      </c>
      <c r="N397">
        <v>184</v>
      </c>
      <c r="O397" s="22">
        <f>E397/D397*100</f>
        <v>108.04450000000001</v>
      </c>
      <c r="P397" s="4">
        <f>E397/N397</f>
        <v>58.719836956521746</v>
      </c>
      <c r="Q397" t="b">
        <v>1</v>
      </c>
      <c r="R397" t="s">
        <v>8269</v>
      </c>
      <c r="S397" t="str">
        <f t="shared" si="26"/>
        <v>film &amp; video</v>
      </c>
      <c r="T397" t="str">
        <f t="shared" si="27"/>
        <v>documentary</v>
      </c>
    </row>
    <row r="398" spans="1:20" ht="42.75" x14ac:dyDescent="0.45">
      <c r="A398">
        <v>396</v>
      </c>
      <c r="B398" s="1" t="s">
        <v>397</v>
      </c>
      <c r="C398" s="1" t="s">
        <v>4506</v>
      </c>
      <c r="D398" s="3">
        <v>15000</v>
      </c>
      <c r="E398" s="3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s="7">
        <f t="shared" si="24"/>
        <v>41082.564884259256</v>
      </c>
      <c r="L398" s="7">
        <f t="shared" si="25"/>
        <v>41097.564884259256</v>
      </c>
      <c r="M398" t="b">
        <v>0</v>
      </c>
      <c r="N398">
        <v>196</v>
      </c>
      <c r="O398" s="22">
        <f>E398/D398*100</f>
        <v>106.66666666666667</v>
      </c>
      <c r="P398" s="4">
        <f>E398/N398</f>
        <v>81.632653061224488</v>
      </c>
      <c r="Q398" t="b">
        <v>1</v>
      </c>
      <c r="R398" t="s">
        <v>8269</v>
      </c>
      <c r="S398" t="str">
        <f t="shared" si="26"/>
        <v>film &amp; video</v>
      </c>
      <c r="T398" t="str">
        <f t="shared" si="27"/>
        <v>documentary</v>
      </c>
    </row>
    <row r="399" spans="1:20" ht="57" x14ac:dyDescent="0.45">
      <c r="A399">
        <v>397</v>
      </c>
      <c r="B399" s="1" t="s">
        <v>398</v>
      </c>
      <c r="C399" s="1" t="s">
        <v>4507</v>
      </c>
      <c r="D399" s="3">
        <v>12444</v>
      </c>
      <c r="E399" s="3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s="7">
        <f t="shared" si="24"/>
        <v>40379.776435185187</v>
      </c>
      <c r="L399" s="7">
        <f t="shared" si="25"/>
        <v>40422.155555555553</v>
      </c>
      <c r="M399" t="b">
        <v>0</v>
      </c>
      <c r="N399">
        <v>229</v>
      </c>
      <c r="O399" s="22">
        <f>E399/D399*100</f>
        <v>103.90027322404372</v>
      </c>
      <c r="P399" s="4">
        <f>E399/N399</f>
        <v>56.460043668122275</v>
      </c>
      <c r="Q399" t="b">
        <v>1</v>
      </c>
      <c r="R399" t="s">
        <v>8269</v>
      </c>
      <c r="S399" t="str">
        <f t="shared" si="26"/>
        <v>film &amp; video</v>
      </c>
      <c r="T399" t="str">
        <f t="shared" si="27"/>
        <v>documentary</v>
      </c>
    </row>
    <row r="400" spans="1:20" ht="42.75" x14ac:dyDescent="0.45">
      <c r="A400">
        <v>398</v>
      </c>
      <c r="B400" s="1" t="s">
        <v>399</v>
      </c>
      <c r="C400" s="1" t="s">
        <v>4508</v>
      </c>
      <c r="D400" s="3">
        <v>7500</v>
      </c>
      <c r="E400" s="3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s="7">
        <f t="shared" si="24"/>
        <v>42078.793124999997</v>
      </c>
      <c r="L400" s="7">
        <f t="shared" si="25"/>
        <v>42123.793124999997</v>
      </c>
      <c r="M400" t="b">
        <v>0</v>
      </c>
      <c r="N400">
        <v>67</v>
      </c>
      <c r="O400" s="22">
        <f>E400/D400*100</f>
        <v>125.16000000000001</v>
      </c>
      <c r="P400" s="4">
        <f>E400/N400</f>
        <v>140.1044776119403</v>
      </c>
      <c r="Q400" t="b">
        <v>1</v>
      </c>
      <c r="R400" t="s">
        <v>8269</v>
      </c>
      <c r="S400" t="str">
        <f t="shared" si="26"/>
        <v>film &amp; video</v>
      </c>
      <c r="T400" t="str">
        <f t="shared" si="27"/>
        <v>documentary</v>
      </c>
    </row>
    <row r="401" spans="1:20" ht="42.75" x14ac:dyDescent="0.45">
      <c r="A401">
        <v>399</v>
      </c>
      <c r="B401" s="1" t="s">
        <v>400</v>
      </c>
      <c r="C401" s="1" t="s">
        <v>4509</v>
      </c>
      <c r="D401" s="3">
        <v>20000</v>
      </c>
      <c r="E401" s="3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s="7">
        <f t="shared" si="24"/>
        <v>42687.875775462962</v>
      </c>
      <c r="L401" s="7">
        <f t="shared" si="25"/>
        <v>42718.5</v>
      </c>
      <c r="M401" t="b">
        <v>0</v>
      </c>
      <c r="N401">
        <v>95</v>
      </c>
      <c r="O401" s="22">
        <f>E401/D401*100</f>
        <v>106.80499999999999</v>
      </c>
      <c r="P401" s="4">
        <f>E401/N401</f>
        <v>224.85263157894738</v>
      </c>
      <c r="Q401" t="b">
        <v>1</v>
      </c>
      <c r="R401" t="s">
        <v>8269</v>
      </c>
      <c r="S401" t="str">
        <f t="shared" si="26"/>
        <v>film &amp; video</v>
      </c>
      <c r="T401" t="str">
        <f t="shared" si="27"/>
        <v>documentary</v>
      </c>
    </row>
    <row r="402" spans="1:20" ht="42.75" x14ac:dyDescent="0.45">
      <c r="A402">
        <v>400</v>
      </c>
      <c r="B402" s="1" t="s">
        <v>401</v>
      </c>
      <c r="C402" s="1" t="s">
        <v>4510</v>
      </c>
      <c r="D402" s="3">
        <v>10000</v>
      </c>
      <c r="E402" s="3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s="7">
        <f t="shared" si="24"/>
        <v>41745.635960648149</v>
      </c>
      <c r="L402" s="7">
        <f t="shared" si="25"/>
        <v>41776.145833333336</v>
      </c>
      <c r="M402" t="b">
        <v>0</v>
      </c>
      <c r="N402">
        <v>62</v>
      </c>
      <c r="O402" s="22">
        <f>E402/D402*100</f>
        <v>112.30249999999999</v>
      </c>
      <c r="P402" s="4">
        <f>E402/N402</f>
        <v>181.13306451612902</v>
      </c>
      <c r="Q402" t="b">
        <v>1</v>
      </c>
      <c r="R402" t="s">
        <v>8269</v>
      </c>
      <c r="S402" t="str">
        <f t="shared" si="26"/>
        <v>film &amp; video</v>
      </c>
      <c r="T402" t="str">
        <f t="shared" si="27"/>
        <v>documentary</v>
      </c>
    </row>
    <row r="403" spans="1:20" ht="42.75" x14ac:dyDescent="0.45">
      <c r="A403">
        <v>401</v>
      </c>
      <c r="B403" s="1" t="s">
        <v>402</v>
      </c>
      <c r="C403" s="1" t="s">
        <v>4511</v>
      </c>
      <c r="D403" s="3">
        <v>50000</v>
      </c>
      <c r="E403" s="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s="7">
        <f t="shared" si="24"/>
        <v>40732.842245370368</v>
      </c>
      <c r="L403" s="7">
        <f t="shared" si="25"/>
        <v>40762.842245370368</v>
      </c>
      <c r="M403" t="b">
        <v>0</v>
      </c>
      <c r="N403">
        <v>73</v>
      </c>
      <c r="O403" s="22">
        <f>E403/D403*100</f>
        <v>103.812</v>
      </c>
      <c r="P403" s="4">
        <f>E403/N403</f>
        <v>711.04109589041093</v>
      </c>
      <c r="Q403" t="b">
        <v>1</v>
      </c>
      <c r="R403" t="s">
        <v>8269</v>
      </c>
      <c r="S403" t="str">
        <f t="shared" si="26"/>
        <v>film &amp; video</v>
      </c>
      <c r="T403" t="str">
        <f t="shared" si="27"/>
        <v>documentary</v>
      </c>
    </row>
    <row r="404" spans="1:20" ht="42.75" x14ac:dyDescent="0.45">
      <c r="A404">
        <v>402</v>
      </c>
      <c r="B404" s="1" t="s">
        <v>403</v>
      </c>
      <c r="C404" s="1" t="s">
        <v>4512</v>
      </c>
      <c r="D404" s="3">
        <v>2000</v>
      </c>
      <c r="E404" s="3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s="7">
        <f t="shared" si="24"/>
        <v>42292.539548611108</v>
      </c>
      <c r="L404" s="7">
        <f t="shared" si="25"/>
        <v>42313.58121527778</v>
      </c>
      <c r="M404" t="b">
        <v>0</v>
      </c>
      <c r="N404">
        <v>43</v>
      </c>
      <c r="O404" s="22">
        <f>E404/D404*100</f>
        <v>141.65</v>
      </c>
      <c r="P404" s="4">
        <f>E404/N404</f>
        <v>65.883720930232556</v>
      </c>
      <c r="Q404" t="b">
        <v>1</v>
      </c>
      <c r="R404" t="s">
        <v>8269</v>
      </c>
      <c r="S404" t="str">
        <f t="shared" si="26"/>
        <v>film &amp; video</v>
      </c>
      <c r="T404" t="str">
        <f t="shared" si="27"/>
        <v>documentary</v>
      </c>
    </row>
    <row r="405" spans="1:20" ht="42.75" x14ac:dyDescent="0.45">
      <c r="A405">
        <v>403</v>
      </c>
      <c r="B405" s="1" t="s">
        <v>404</v>
      </c>
      <c r="C405" s="1" t="s">
        <v>4513</v>
      </c>
      <c r="D405" s="3">
        <v>5000</v>
      </c>
      <c r="E405" s="3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s="7">
        <f t="shared" si="24"/>
        <v>40718.310659722221</v>
      </c>
      <c r="L405" s="7">
        <f t="shared" si="25"/>
        <v>40765.297222222223</v>
      </c>
      <c r="M405" t="b">
        <v>0</v>
      </c>
      <c r="N405">
        <v>70</v>
      </c>
      <c r="O405" s="22">
        <f>E405/D405*100</f>
        <v>105.25999999999999</v>
      </c>
      <c r="P405" s="4">
        <f>E405/N405</f>
        <v>75.185714285714283</v>
      </c>
      <c r="Q405" t="b">
        <v>1</v>
      </c>
      <c r="R405" t="s">
        <v>8269</v>
      </c>
      <c r="S405" t="str">
        <f t="shared" si="26"/>
        <v>film &amp; video</v>
      </c>
      <c r="T405" t="str">
        <f t="shared" si="27"/>
        <v>documentary</v>
      </c>
    </row>
    <row r="406" spans="1:20" ht="42.75" x14ac:dyDescent="0.45">
      <c r="A406">
        <v>404</v>
      </c>
      <c r="B406" s="1" t="s">
        <v>405</v>
      </c>
      <c r="C406" s="1" t="s">
        <v>4514</v>
      </c>
      <c r="D406" s="3">
        <v>35000</v>
      </c>
      <c r="E406" s="3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s="7">
        <f t="shared" si="24"/>
        <v>41646.628032407411</v>
      </c>
      <c r="L406" s="7">
        <f t="shared" si="25"/>
        <v>41675.961111111108</v>
      </c>
      <c r="M406" t="b">
        <v>0</v>
      </c>
      <c r="N406">
        <v>271</v>
      </c>
      <c r="O406" s="22">
        <f>E406/D406*100</f>
        <v>103.09142857142857</v>
      </c>
      <c r="P406" s="4">
        <f>E406/N406</f>
        <v>133.14391143911439</v>
      </c>
      <c r="Q406" t="b">
        <v>1</v>
      </c>
      <c r="R406" t="s">
        <v>8269</v>
      </c>
      <c r="S406" t="str">
        <f t="shared" si="26"/>
        <v>film &amp; video</v>
      </c>
      <c r="T406" t="str">
        <f t="shared" si="27"/>
        <v>documentary</v>
      </c>
    </row>
    <row r="407" spans="1:20" ht="28.5" x14ac:dyDescent="0.45">
      <c r="A407">
        <v>405</v>
      </c>
      <c r="B407" s="1" t="s">
        <v>406</v>
      </c>
      <c r="C407" s="1" t="s">
        <v>4515</v>
      </c>
      <c r="D407" s="3">
        <v>2820</v>
      </c>
      <c r="E407" s="3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s="7">
        <f t="shared" si="24"/>
        <v>41674.08494212963</v>
      </c>
      <c r="L407" s="7">
        <f t="shared" si="25"/>
        <v>41704.08494212963</v>
      </c>
      <c r="M407" t="b">
        <v>0</v>
      </c>
      <c r="N407">
        <v>55</v>
      </c>
      <c r="O407" s="22">
        <f>E407/D407*100</f>
        <v>107.65957446808511</v>
      </c>
      <c r="P407" s="4">
        <f>E407/N407</f>
        <v>55.2</v>
      </c>
      <c r="Q407" t="b">
        <v>1</v>
      </c>
      <c r="R407" t="s">
        <v>8269</v>
      </c>
      <c r="S407" t="str">
        <f t="shared" si="26"/>
        <v>film &amp; video</v>
      </c>
      <c r="T407" t="str">
        <f t="shared" si="27"/>
        <v>documentary</v>
      </c>
    </row>
    <row r="408" spans="1:20" ht="42.75" x14ac:dyDescent="0.45">
      <c r="A408">
        <v>406</v>
      </c>
      <c r="B408" s="1" t="s">
        <v>407</v>
      </c>
      <c r="C408" s="1" t="s">
        <v>4516</v>
      </c>
      <c r="D408" s="3">
        <v>2800</v>
      </c>
      <c r="E408" s="3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s="7">
        <f t="shared" si="24"/>
        <v>40638.162465277775</v>
      </c>
      <c r="L408" s="7">
        <f t="shared" si="25"/>
        <v>40672.249305555553</v>
      </c>
      <c r="M408" t="b">
        <v>0</v>
      </c>
      <c r="N408">
        <v>35</v>
      </c>
      <c r="O408" s="22">
        <f>E408/D408*100</f>
        <v>107.70464285714286</v>
      </c>
      <c r="P408" s="4">
        <f>E408/N408</f>
        <v>86.163714285714292</v>
      </c>
      <c r="Q408" t="b">
        <v>1</v>
      </c>
      <c r="R408" t="s">
        <v>8269</v>
      </c>
      <c r="S408" t="str">
        <f t="shared" si="26"/>
        <v>film &amp; video</v>
      </c>
      <c r="T408" t="str">
        <f t="shared" si="27"/>
        <v>documentary</v>
      </c>
    </row>
    <row r="409" spans="1:20" ht="42.75" x14ac:dyDescent="0.45">
      <c r="A409">
        <v>407</v>
      </c>
      <c r="B409" s="1" t="s">
        <v>408</v>
      </c>
      <c r="C409" s="1" t="s">
        <v>4517</v>
      </c>
      <c r="D409" s="3">
        <v>2000</v>
      </c>
      <c r="E409" s="3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s="7">
        <f t="shared" si="24"/>
        <v>40806.870949074073</v>
      </c>
      <c r="L409" s="7">
        <f t="shared" si="25"/>
        <v>40866.912615740745</v>
      </c>
      <c r="M409" t="b">
        <v>0</v>
      </c>
      <c r="N409">
        <v>22</v>
      </c>
      <c r="O409" s="22">
        <f>E409/D409*100</f>
        <v>101.55000000000001</v>
      </c>
      <c r="P409" s="4">
        <f>E409/N409</f>
        <v>92.318181818181813</v>
      </c>
      <c r="Q409" t="b">
        <v>1</v>
      </c>
      <c r="R409" t="s">
        <v>8269</v>
      </c>
      <c r="S409" t="str">
        <f t="shared" si="26"/>
        <v>film &amp; video</v>
      </c>
      <c r="T409" t="str">
        <f t="shared" si="27"/>
        <v>documentary</v>
      </c>
    </row>
    <row r="410" spans="1:20" ht="42.75" x14ac:dyDescent="0.45">
      <c r="A410">
        <v>408</v>
      </c>
      <c r="B410" s="1" t="s">
        <v>409</v>
      </c>
      <c r="C410" s="1" t="s">
        <v>4518</v>
      </c>
      <c r="D410" s="3">
        <v>6000</v>
      </c>
      <c r="E410" s="3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s="7">
        <f t="shared" si="24"/>
        <v>41543.735995370371</v>
      </c>
      <c r="L410" s="7">
        <f t="shared" si="25"/>
        <v>41583.777662037035</v>
      </c>
      <c r="M410" t="b">
        <v>0</v>
      </c>
      <c r="N410">
        <v>38</v>
      </c>
      <c r="O410" s="22">
        <f>E410/D410*100</f>
        <v>101.43766666666667</v>
      </c>
      <c r="P410" s="4">
        <f>E410/N410</f>
        <v>160.16473684210527</v>
      </c>
      <c r="Q410" t="b">
        <v>1</v>
      </c>
      <c r="R410" t="s">
        <v>8269</v>
      </c>
      <c r="S410" t="str">
        <f t="shared" si="26"/>
        <v>film &amp; video</v>
      </c>
      <c r="T410" t="str">
        <f t="shared" si="27"/>
        <v>documentary</v>
      </c>
    </row>
    <row r="411" spans="1:20" ht="42.75" x14ac:dyDescent="0.45">
      <c r="A411">
        <v>409</v>
      </c>
      <c r="B411" s="1" t="s">
        <v>410</v>
      </c>
      <c r="C411" s="1" t="s">
        <v>4519</v>
      </c>
      <c r="D411" s="3">
        <v>500</v>
      </c>
      <c r="E411" s="3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s="7">
        <f t="shared" si="24"/>
        <v>42543.862777777773</v>
      </c>
      <c r="L411" s="7">
        <f t="shared" si="25"/>
        <v>42573.862777777773</v>
      </c>
      <c r="M411" t="b">
        <v>0</v>
      </c>
      <c r="N411">
        <v>15</v>
      </c>
      <c r="O411" s="22">
        <f>E411/D411*100</f>
        <v>136.80000000000001</v>
      </c>
      <c r="P411" s="4">
        <f>E411/N411</f>
        <v>45.6</v>
      </c>
      <c r="Q411" t="b">
        <v>1</v>
      </c>
      <c r="R411" t="s">
        <v>8269</v>
      </c>
      <c r="S411" t="str">
        <f t="shared" si="26"/>
        <v>film &amp; video</v>
      </c>
      <c r="T411" t="str">
        <f t="shared" si="27"/>
        <v>documentary</v>
      </c>
    </row>
    <row r="412" spans="1:20" ht="42.75" x14ac:dyDescent="0.45">
      <c r="A412">
        <v>410</v>
      </c>
      <c r="B412" s="1" t="s">
        <v>411</v>
      </c>
      <c r="C412" s="1" t="s">
        <v>4520</v>
      </c>
      <c r="D412" s="3">
        <v>1000</v>
      </c>
      <c r="E412" s="3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s="7">
        <f t="shared" si="24"/>
        <v>42113.981446759266</v>
      </c>
      <c r="L412" s="7">
        <f t="shared" si="25"/>
        <v>42173.981446759266</v>
      </c>
      <c r="M412" t="b">
        <v>0</v>
      </c>
      <c r="N412">
        <v>7</v>
      </c>
      <c r="O412" s="22">
        <f>E412/D412*100</f>
        <v>128.29999999999998</v>
      </c>
      <c r="P412" s="4">
        <f>E412/N412</f>
        <v>183.28571428571428</v>
      </c>
      <c r="Q412" t="b">
        <v>1</v>
      </c>
      <c r="R412" t="s">
        <v>8269</v>
      </c>
      <c r="S412" t="str">
        <f t="shared" si="26"/>
        <v>film &amp; video</v>
      </c>
      <c r="T412" t="str">
        <f t="shared" si="27"/>
        <v>documentary</v>
      </c>
    </row>
    <row r="413" spans="1:20" ht="42.75" x14ac:dyDescent="0.45">
      <c r="A413">
        <v>411</v>
      </c>
      <c r="B413" s="1" t="s">
        <v>412</v>
      </c>
      <c r="C413" s="1" t="s">
        <v>4521</v>
      </c>
      <c r="D413" s="3">
        <v>30000</v>
      </c>
      <c r="E413" s="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s="7">
        <f t="shared" si="24"/>
        <v>41598.17597222222</v>
      </c>
      <c r="L413" s="7">
        <f t="shared" si="25"/>
        <v>41630.208333333336</v>
      </c>
      <c r="M413" t="b">
        <v>0</v>
      </c>
      <c r="N413">
        <v>241</v>
      </c>
      <c r="O413" s="22">
        <f>E413/D413*100</f>
        <v>101.05</v>
      </c>
      <c r="P413" s="4">
        <f>E413/N413</f>
        <v>125.78838174273859</v>
      </c>
      <c r="Q413" t="b">
        <v>1</v>
      </c>
      <c r="R413" t="s">
        <v>8269</v>
      </c>
      <c r="S413" t="str">
        <f t="shared" si="26"/>
        <v>film &amp; video</v>
      </c>
      <c r="T413" t="str">
        <f t="shared" si="27"/>
        <v>documentary</v>
      </c>
    </row>
    <row r="414" spans="1:20" ht="42.75" x14ac:dyDescent="0.45">
      <c r="A414">
        <v>412</v>
      </c>
      <c r="B414" s="1" t="s">
        <v>413</v>
      </c>
      <c r="C414" s="1" t="s">
        <v>4522</v>
      </c>
      <c r="D414" s="3">
        <v>2500</v>
      </c>
      <c r="E414" s="3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s="7">
        <f t="shared" si="24"/>
        <v>41099.742800925924</v>
      </c>
      <c r="L414" s="7">
        <f t="shared" si="25"/>
        <v>41115.742800925924</v>
      </c>
      <c r="M414" t="b">
        <v>0</v>
      </c>
      <c r="N414">
        <v>55</v>
      </c>
      <c r="O414" s="22">
        <f>E414/D414*100</f>
        <v>126.84</v>
      </c>
      <c r="P414" s="4">
        <f>E414/N414</f>
        <v>57.654545454545456</v>
      </c>
      <c r="Q414" t="b">
        <v>1</v>
      </c>
      <c r="R414" t="s">
        <v>8269</v>
      </c>
      <c r="S414" t="str">
        <f t="shared" si="26"/>
        <v>film &amp; video</v>
      </c>
      <c r="T414" t="str">
        <f t="shared" si="27"/>
        <v>documentary</v>
      </c>
    </row>
    <row r="415" spans="1:20" ht="42.75" x14ac:dyDescent="0.45">
      <c r="A415">
        <v>413</v>
      </c>
      <c r="B415" s="1" t="s">
        <v>414</v>
      </c>
      <c r="C415" s="1" t="s">
        <v>4523</v>
      </c>
      <c r="D415" s="3">
        <v>12800</v>
      </c>
      <c r="E415" s="3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s="7">
        <f t="shared" si="24"/>
        <v>41079.877442129626</v>
      </c>
      <c r="L415" s="7">
        <f t="shared" si="25"/>
        <v>41109.877442129626</v>
      </c>
      <c r="M415" t="b">
        <v>0</v>
      </c>
      <c r="N415">
        <v>171</v>
      </c>
      <c r="O415" s="22">
        <f>E415/D415*100</f>
        <v>105.0859375</v>
      </c>
      <c r="P415" s="4">
        <f>E415/N415</f>
        <v>78.660818713450297</v>
      </c>
      <c r="Q415" t="b">
        <v>1</v>
      </c>
      <c r="R415" t="s">
        <v>8269</v>
      </c>
      <c r="S415" t="str">
        <f t="shared" si="26"/>
        <v>film &amp; video</v>
      </c>
      <c r="T415" t="str">
        <f t="shared" si="27"/>
        <v>documentary</v>
      </c>
    </row>
    <row r="416" spans="1:20" ht="42.75" x14ac:dyDescent="0.45">
      <c r="A416">
        <v>414</v>
      </c>
      <c r="B416" s="1" t="s">
        <v>415</v>
      </c>
      <c r="C416" s="1" t="s">
        <v>4524</v>
      </c>
      <c r="D416" s="3">
        <v>18500</v>
      </c>
      <c r="E416" s="3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s="7">
        <f t="shared" si="24"/>
        <v>41529.063252314816</v>
      </c>
      <c r="L416" s="7">
        <f t="shared" si="25"/>
        <v>41559.063252314816</v>
      </c>
      <c r="M416" t="b">
        <v>0</v>
      </c>
      <c r="N416">
        <v>208</v>
      </c>
      <c r="O416" s="22">
        <f>E416/D416*100</f>
        <v>102.85405405405406</v>
      </c>
      <c r="P416" s="4">
        <f>E416/N416</f>
        <v>91.480769230769226</v>
      </c>
      <c r="Q416" t="b">
        <v>1</v>
      </c>
      <c r="R416" t="s">
        <v>8269</v>
      </c>
      <c r="S416" t="str">
        <f t="shared" si="26"/>
        <v>film &amp; video</v>
      </c>
      <c r="T416" t="str">
        <f t="shared" si="27"/>
        <v>documentary</v>
      </c>
    </row>
    <row r="417" spans="1:20" ht="57" x14ac:dyDescent="0.45">
      <c r="A417">
        <v>415</v>
      </c>
      <c r="B417" s="1" t="s">
        <v>416</v>
      </c>
      <c r="C417" s="1" t="s">
        <v>4525</v>
      </c>
      <c r="D417" s="3">
        <v>1400</v>
      </c>
      <c r="E417" s="3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s="7">
        <f t="shared" si="24"/>
        <v>41904.851875</v>
      </c>
      <c r="L417" s="7">
        <f t="shared" si="25"/>
        <v>41929.5</v>
      </c>
      <c r="M417" t="b">
        <v>0</v>
      </c>
      <c r="N417">
        <v>21</v>
      </c>
      <c r="O417" s="22">
        <f>E417/D417*100</f>
        <v>102.14714285714285</v>
      </c>
      <c r="P417" s="4">
        <f>E417/N417</f>
        <v>68.09809523809524</v>
      </c>
      <c r="Q417" t="b">
        <v>1</v>
      </c>
      <c r="R417" t="s">
        <v>8269</v>
      </c>
      <c r="S417" t="str">
        <f t="shared" si="26"/>
        <v>film &amp; video</v>
      </c>
      <c r="T417" t="str">
        <f t="shared" si="27"/>
        <v>documentary</v>
      </c>
    </row>
    <row r="418" spans="1:20" ht="42.75" x14ac:dyDescent="0.45">
      <c r="A418">
        <v>416</v>
      </c>
      <c r="B418" s="1" t="s">
        <v>417</v>
      </c>
      <c r="C418" s="1" t="s">
        <v>4526</v>
      </c>
      <c r="D418" s="3">
        <v>1000</v>
      </c>
      <c r="E418" s="3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s="7">
        <f t="shared" si="24"/>
        <v>41648.396192129629</v>
      </c>
      <c r="L418" s="7">
        <f t="shared" si="25"/>
        <v>41678.396192129629</v>
      </c>
      <c r="M418" t="b">
        <v>0</v>
      </c>
      <c r="N418">
        <v>25</v>
      </c>
      <c r="O418" s="22">
        <f>E418/D418*100</f>
        <v>120.21700000000001</v>
      </c>
      <c r="P418" s="4">
        <f>E418/N418</f>
        <v>48.086800000000004</v>
      </c>
      <c r="Q418" t="b">
        <v>1</v>
      </c>
      <c r="R418" t="s">
        <v>8269</v>
      </c>
      <c r="S418" t="str">
        <f t="shared" si="26"/>
        <v>film &amp; video</v>
      </c>
      <c r="T418" t="str">
        <f t="shared" si="27"/>
        <v>documentary</v>
      </c>
    </row>
    <row r="419" spans="1:20" ht="42.75" x14ac:dyDescent="0.45">
      <c r="A419">
        <v>417</v>
      </c>
      <c r="B419" s="1" t="s">
        <v>418</v>
      </c>
      <c r="C419" s="1" t="s">
        <v>4527</v>
      </c>
      <c r="D419" s="3">
        <v>10500</v>
      </c>
      <c r="E419" s="3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s="7">
        <f t="shared" si="24"/>
        <v>41360.970601851855</v>
      </c>
      <c r="L419" s="7">
        <f t="shared" si="25"/>
        <v>41372.189583333333</v>
      </c>
      <c r="M419" t="b">
        <v>0</v>
      </c>
      <c r="N419">
        <v>52</v>
      </c>
      <c r="O419" s="22">
        <f>E419/D419*100</f>
        <v>100.24761904761905</v>
      </c>
      <c r="P419" s="4">
        <f>E419/N419</f>
        <v>202.42307692307693</v>
      </c>
      <c r="Q419" t="b">
        <v>1</v>
      </c>
      <c r="R419" t="s">
        <v>8269</v>
      </c>
      <c r="S419" t="str">
        <f t="shared" si="26"/>
        <v>film &amp; video</v>
      </c>
      <c r="T419" t="str">
        <f t="shared" si="27"/>
        <v>documentary</v>
      </c>
    </row>
    <row r="420" spans="1:20" ht="42.75" x14ac:dyDescent="0.45">
      <c r="A420">
        <v>418</v>
      </c>
      <c r="B420" s="1" t="s">
        <v>419</v>
      </c>
      <c r="C420" s="1" t="s">
        <v>4528</v>
      </c>
      <c r="D420" s="3">
        <v>22400</v>
      </c>
      <c r="E420" s="3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s="7">
        <f t="shared" si="24"/>
        <v>42178.282372685186</v>
      </c>
      <c r="L420" s="7">
        <f t="shared" si="25"/>
        <v>42208.282372685186</v>
      </c>
      <c r="M420" t="b">
        <v>0</v>
      </c>
      <c r="N420">
        <v>104</v>
      </c>
      <c r="O420" s="22">
        <f>E420/D420*100</f>
        <v>100.63392857142857</v>
      </c>
      <c r="P420" s="4">
        <f>E420/N420</f>
        <v>216.75</v>
      </c>
      <c r="Q420" t="b">
        <v>1</v>
      </c>
      <c r="R420" t="s">
        <v>8269</v>
      </c>
      <c r="S420" t="str">
        <f t="shared" si="26"/>
        <v>film &amp; video</v>
      </c>
      <c r="T420" t="str">
        <f t="shared" si="27"/>
        <v>documentary</v>
      </c>
    </row>
    <row r="421" spans="1:20" ht="42.75" x14ac:dyDescent="0.45">
      <c r="A421">
        <v>419</v>
      </c>
      <c r="B421" s="1" t="s">
        <v>420</v>
      </c>
      <c r="C421" s="1" t="s">
        <v>4529</v>
      </c>
      <c r="D421" s="3">
        <v>8000</v>
      </c>
      <c r="E421" s="3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s="7">
        <f t="shared" si="24"/>
        <v>41394.842442129629</v>
      </c>
      <c r="L421" s="7">
        <f t="shared" si="25"/>
        <v>41454.842442129629</v>
      </c>
      <c r="M421" t="b">
        <v>0</v>
      </c>
      <c r="N421">
        <v>73</v>
      </c>
      <c r="O421" s="22">
        <f>E421/D421*100</f>
        <v>100.4375</v>
      </c>
      <c r="P421" s="4">
        <f>E421/N421</f>
        <v>110.06849315068493</v>
      </c>
      <c r="Q421" t="b">
        <v>1</v>
      </c>
      <c r="R421" t="s">
        <v>8269</v>
      </c>
      <c r="S421" t="str">
        <f t="shared" si="26"/>
        <v>film &amp; video</v>
      </c>
      <c r="T421" t="str">
        <f t="shared" si="27"/>
        <v>documentary</v>
      </c>
    </row>
    <row r="422" spans="1:20" ht="42.75" x14ac:dyDescent="0.45">
      <c r="A422">
        <v>420</v>
      </c>
      <c r="B422" s="1" t="s">
        <v>421</v>
      </c>
      <c r="C422" s="1" t="s">
        <v>4530</v>
      </c>
      <c r="D422" s="3">
        <v>3300</v>
      </c>
      <c r="E422" s="3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s="7">
        <f t="shared" si="24"/>
        <v>41682.23646990741</v>
      </c>
      <c r="L422" s="7">
        <f t="shared" si="25"/>
        <v>41712.194803240738</v>
      </c>
      <c r="M422" t="b">
        <v>0</v>
      </c>
      <c r="N422">
        <v>3</v>
      </c>
      <c r="O422" s="22">
        <f>E422/D422*100</f>
        <v>0.43939393939393934</v>
      </c>
      <c r="P422" s="4">
        <f>E422/N422</f>
        <v>4.833333333333333</v>
      </c>
      <c r="Q422" t="b">
        <v>0</v>
      </c>
      <c r="R422" t="s">
        <v>8270</v>
      </c>
      <c r="S422" t="str">
        <f t="shared" si="26"/>
        <v>film &amp; video</v>
      </c>
      <c r="T422" t="str">
        <f t="shared" si="27"/>
        <v>animation</v>
      </c>
    </row>
    <row r="423" spans="1:20" ht="42.75" x14ac:dyDescent="0.45">
      <c r="A423">
        <v>421</v>
      </c>
      <c r="B423" s="1" t="s">
        <v>422</v>
      </c>
      <c r="C423" s="1" t="s">
        <v>4531</v>
      </c>
      <c r="D423" s="3">
        <v>15000</v>
      </c>
      <c r="E423" s="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s="7">
        <f t="shared" si="24"/>
        <v>42177.491388888884</v>
      </c>
      <c r="L423" s="7">
        <f t="shared" si="25"/>
        <v>42237.491388888884</v>
      </c>
      <c r="M423" t="b">
        <v>0</v>
      </c>
      <c r="N423">
        <v>6</v>
      </c>
      <c r="O423" s="22">
        <f>E423/D423*100</f>
        <v>2.0066666666666668</v>
      </c>
      <c r="P423" s="4">
        <f>E423/N423</f>
        <v>50.166666666666664</v>
      </c>
      <c r="Q423" t="b">
        <v>0</v>
      </c>
      <c r="R423" t="s">
        <v>8270</v>
      </c>
      <c r="S423" t="str">
        <f t="shared" si="26"/>
        <v>film &amp; video</v>
      </c>
      <c r="T423" t="str">
        <f t="shared" si="27"/>
        <v>animation</v>
      </c>
    </row>
    <row r="424" spans="1:20" ht="42.75" x14ac:dyDescent="0.45">
      <c r="A424">
        <v>422</v>
      </c>
      <c r="B424" s="1" t="s">
        <v>423</v>
      </c>
      <c r="C424" s="1" t="s">
        <v>4532</v>
      </c>
      <c r="D424" s="3">
        <v>40000</v>
      </c>
      <c r="E424" s="3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s="7">
        <f t="shared" si="24"/>
        <v>41863.260381944441</v>
      </c>
      <c r="L424" s="7">
        <f t="shared" si="25"/>
        <v>41893.260381944441</v>
      </c>
      <c r="M424" t="b">
        <v>0</v>
      </c>
      <c r="N424">
        <v>12</v>
      </c>
      <c r="O424" s="22">
        <f>E424/D424*100</f>
        <v>1.075</v>
      </c>
      <c r="P424" s="4">
        <f>E424/N424</f>
        <v>35.833333333333336</v>
      </c>
      <c r="Q424" t="b">
        <v>0</v>
      </c>
      <c r="R424" t="s">
        <v>8270</v>
      </c>
      <c r="S424" t="str">
        <f t="shared" si="26"/>
        <v>film &amp; video</v>
      </c>
      <c r="T424" t="str">
        <f t="shared" si="27"/>
        <v>animation</v>
      </c>
    </row>
    <row r="425" spans="1:20" ht="42.75" x14ac:dyDescent="0.45">
      <c r="A425">
        <v>423</v>
      </c>
      <c r="B425" s="1" t="s">
        <v>424</v>
      </c>
      <c r="C425" s="1" t="s">
        <v>4533</v>
      </c>
      <c r="D425" s="3">
        <v>20000</v>
      </c>
      <c r="E425" s="3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s="7">
        <f t="shared" si="24"/>
        <v>41400.92627314815</v>
      </c>
      <c r="L425" s="7">
        <f t="shared" si="25"/>
        <v>41430.92627314815</v>
      </c>
      <c r="M425" t="b">
        <v>0</v>
      </c>
      <c r="N425">
        <v>13</v>
      </c>
      <c r="O425" s="22">
        <f>E425/D425*100</f>
        <v>0.76500000000000001</v>
      </c>
      <c r="P425" s="4">
        <f>E425/N425</f>
        <v>11.76923076923077</v>
      </c>
      <c r="Q425" t="b">
        <v>0</v>
      </c>
      <c r="R425" t="s">
        <v>8270</v>
      </c>
      <c r="S425" t="str">
        <f t="shared" si="26"/>
        <v>film &amp; video</v>
      </c>
      <c r="T425" t="str">
        <f t="shared" si="27"/>
        <v>animation</v>
      </c>
    </row>
    <row r="426" spans="1:20" ht="42.75" x14ac:dyDescent="0.45">
      <c r="A426">
        <v>424</v>
      </c>
      <c r="B426" s="1" t="s">
        <v>425</v>
      </c>
      <c r="C426" s="1" t="s">
        <v>4534</v>
      </c>
      <c r="D426" s="3">
        <v>3000</v>
      </c>
      <c r="E426" s="3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s="7">
        <f t="shared" si="24"/>
        <v>40934.376145833332</v>
      </c>
      <c r="L426" s="7">
        <f t="shared" si="25"/>
        <v>40994.334479166668</v>
      </c>
      <c r="M426" t="b">
        <v>0</v>
      </c>
      <c r="N426">
        <v>5</v>
      </c>
      <c r="O426" s="22">
        <f>E426/D426*100</f>
        <v>6.7966666666666677</v>
      </c>
      <c r="P426" s="4">
        <f>E426/N426</f>
        <v>40.78</v>
      </c>
      <c r="Q426" t="b">
        <v>0</v>
      </c>
      <c r="R426" t="s">
        <v>8270</v>
      </c>
      <c r="S426" t="str">
        <f t="shared" si="26"/>
        <v>film &amp; video</v>
      </c>
      <c r="T426" t="str">
        <f t="shared" si="27"/>
        <v>animation</v>
      </c>
    </row>
    <row r="427" spans="1:20" ht="42.75" x14ac:dyDescent="0.45">
      <c r="A427">
        <v>425</v>
      </c>
      <c r="B427" s="1" t="s">
        <v>426</v>
      </c>
      <c r="C427" s="1" t="s">
        <v>4535</v>
      </c>
      <c r="D427" s="3">
        <v>50000</v>
      </c>
      <c r="E427" s="3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s="7">
        <f t="shared" si="24"/>
        <v>42275.861157407402</v>
      </c>
      <c r="L427" s="7">
        <f t="shared" si="25"/>
        <v>42335.902824074074</v>
      </c>
      <c r="M427" t="b">
        <v>0</v>
      </c>
      <c r="N427">
        <v>2</v>
      </c>
      <c r="O427" s="22">
        <f>E427/D427*100</f>
        <v>1.2E-2</v>
      </c>
      <c r="P427" s="4">
        <f>E427/N427</f>
        <v>3</v>
      </c>
      <c r="Q427" t="b">
        <v>0</v>
      </c>
      <c r="R427" t="s">
        <v>8270</v>
      </c>
      <c r="S427" t="str">
        <f t="shared" si="26"/>
        <v>film &amp; video</v>
      </c>
      <c r="T427" t="str">
        <f t="shared" si="27"/>
        <v>animation</v>
      </c>
    </row>
    <row r="428" spans="1:20" ht="42.75" x14ac:dyDescent="0.45">
      <c r="A428">
        <v>426</v>
      </c>
      <c r="B428" s="1" t="s">
        <v>427</v>
      </c>
      <c r="C428" s="1" t="s">
        <v>4536</v>
      </c>
      <c r="D428" s="3">
        <v>10000</v>
      </c>
      <c r="E428" s="3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s="7">
        <f t="shared" si="24"/>
        <v>42400.711967592593</v>
      </c>
      <c r="L428" s="7">
        <f t="shared" si="25"/>
        <v>42430.711967592593</v>
      </c>
      <c r="M428" t="b">
        <v>0</v>
      </c>
      <c r="N428">
        <v>8</v>
      </c>
      <c r="O428" s="22">
        <f>E428/D428*100</f>
        <v>1.3299999999999998</v>
      </c>
      <c r="P428" s="4">
        <f>E428/N428</f>
        <v>16.625</v>
      </c>
      <c r="Q428" t="b">
        <v>0</v>
      </c>
      <c r="R428" t="s">
        <v>8270</v>
      </c>
      <c r="S428" t="str">
        <f t="shared" si="26"/>
        <v>film &amp; video</v>
      </c>
      <c r="T428" t="str">
        <f t="shared" si="27"/>
        <v>animation</v>
      </c>
    </row>
    <row r="429" spans="1:20" ht="42.75" x14ac:dyDescent="0.45">
      <c r="A429">
        <v>427</v>
      </c>
      <c r="B429" s="1" t="s">
        <v>428</v>
      </c>
      <c r="C429" s="1" t="s">
        <v>4537</v>
      </c>
      <c r="D429" s="3">
        <v>6500</v>
      </c>
      <c r="E429" s="3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s="7">
        <f t="shared" si="24"/>
        <v>42285.909027777772</v>
      </c>
      <c r="L429" s="7">
        <f t="shared" si="25"/>
        <v>42299.790972222225</v>
      </c>
      <c r="M429" t="b">
        <v>0</v>
      </c>
      <c r="N429">
        <v>0</v>
      </c>
      <c r="O429" s="22">
        <f>E429/D429*100</f>
        <v>0</v>
      </c>
      <c r="P429" s="4" t="e">
        <f>E429/N429</f>
        <v>#DIV/0!</v>
      </c>
      <c r="Q429" t="b">
        <v>0</v>
      </c>
      <c r="R429" t="s">
        <v>8270</v>
      </c>
      <c r="S429" t="str">
        <f t="shared" si="26"/>
        <v>film &amp; video</v>
      </c>
      <c r="T429" t="str">
        <f t="shared" si="27"/>
        <v>animation</v>
      </c>
    </row>
    <row r="430" spans="1:20" ht="28.5" x14ac:dyDescent="0.45">
      <c r="A430">
        <v>428</v>
      </c>
      <c r="B430" s="1" t="s">
        <v>429</v>
      </c>
      <c r="C430" s="1" t="s">
        <v>4538</v>
      </c>
      <c r="D430" s="3">
        <v>12000</v>
      </c>
      <c r="E430" s="3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s="7">
        <f t="shared" si="24"/>
        <v>41778.766724537039</v>
      </c>
      <c r="L430" s="7">
        <f t="shared" si="25"/>
        <v>41806.916666666664</v>
      </c>
      <c r="M430" t="b">
        <v>0</v>
      </c>
      <c r="N430">
        <v>13</v>
      </c>
      <c r="O430" s="22">
        <f>E430/D430*100</f>
        <v>5.6333333333333329</v>
      </c>
      <c r="P430" s="4">
        <f>E430/N430</f>
        <v>52</v>
      </c>
      <c r="Q430" t="b">
        <v>0</v>
      </c>
      <c r="R430" t="s">
        <v>8270</v>
      </c>
      <c r="S430" t="str">
        <f t="shared" si="26"/>
        <v>film &amp; video</v>
      </c>
      <c r="T430" t="str">
        <f t="shared" si="27"/>
        <v>animation</v>
      </c>
    </row>
    <row r="431" spans="1:20" ht="57" x14ac:dyDescent="0.45">
      <c r="A431">
        <v>429</v>
      </c>
      <c r="B431" s="1" t="s">
        <v>430</v>
      </c>
      <c r="C431" s="1" t="s">
        <v>4539</v>
      </c>
      <c r="D431" s="3">
        <v>5000</v>
      </c>
      <c r="E431" s="3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s="7">
        <f t="shared" si="24"/>
        <v>40070.901412037041</v>
      </c>
      <c r="L431" s="7">
        <f t="shared" si="25"/>
        <v>40144.207638888889</v>
      </c>
      <c r="M431" t="b">
        <v>0</v>
      </c>
      <c r="N431">
        <v>0</v>
      </c>
      <c r="O431" s="22">
        <f>E431/D431*100</f>
        <v>0</v>
      </c>
      <c r="P431" s="4" t="e">
        <f>E431/N431</f>
        <v>#DIV/0!</v>
      </c>
      <c r="Q431" t="b">
        <v>0</v>
      </c>
      <c r="R431" t="s">
        <v>8270</v>
      </c>
      <c r="S431" t="str">
        <f t="shared" si="26"/>
        <v>film &amp; video</v>
      </c>
      <c r="T431" t="str">
        <f t="shared" si="27"/>
        <v>animation</v>
      </c>
    </row>
    <row r="432" spans="1:20" ht="42.75" x14ac:dyDescent="0.45">
      <c r="A432">
        <v>430</v>
      </c>
      <c r="B432" s="1" t="s">
        <v>431</v>
      </c>
      <c r="C432" s="1" t="s">
        <v>4540</v>
      </c>
      <c r="D432" s="3">
        <v>1000</v>
      </c>
      <c r="E432" s="3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s="7">
        <f t="shared" si="24"/>
        <v>41513.107256944444</v>
      </c>
      <c r="L432" s="7">
        <f t="shared" si="25"/>
        <v>41528.107256944444</v>
      </c>
      <c r="M432" t="b">
        <v>0</v>
      </c>
      <c r="N432">
        <v>5</v>
      </c>
      <c r="O432" s="22">
        <f>E432/D432*100</f>
        <v>2.4</v>
      </c>
      <c r="P432" s="4">
        <f>E432/N432</f>
        <v>4.8</v>
      </c>
      <c r="Q432" t="b">
        <v>0</v>
      </c>
      <c r="R432" t="s">
        <v>8270</v>
      </c>
      <c r="S432" t="str">
        <f t="shared" si="26"/>
        <v>film &amp; video</v>
      </c>
      <c r="T432" t="str">
        <f t="shared" si="27"/>
        <v>animation</v>
      </c>
    </row>
    <row r="433" spans="1:20" ht="42.75" x14ac:dyDescent="0.45">
      <c r="A433">
        <v>431</v>
      </c>
      <c r="B433" s="1" t="s">
        <v>432</v>
      </c>
      <c r="C433" s="1" t="s">
        <v>4541</v>
      </c>
      <c r="D433" s="3">
        <v>3000</v>
      </c>
      <c r="E433" s="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s="7">
        <f t="shared" si="24"/>
        <v>42526.871331018512</v>
      </c>
      <c r="L433" s="7">
        <f t="shared" si="25"/>
        <v>42556.871331018512</v>
      </c>
      <c r="M433" t="b">
        <v>0</v>
      </c>
      <c r="N433">
        <v>8</v>
      </c>
      <c r="O433" s="22">
        <f>E433/D433*100</f>
        <v>13.833333333333334</v>
      </c>
      <c r="P433" s="4">
        <f>E433/N433</f>
        <v>51.875</v>
      </c>
      <c r="Q433" t="b">
        <v>0</v>
      </c>
      <c r="R433" t="s">
        <v>8270</v>
      </c>
      <c r="S433" t="str">
        <f t="shared" si="26"/>
        <v>film &amp; video</v>
      </c>
      <c r="T433" t="str">
        <f t="shared" si="27"/>
        <v>animation</v>
      </c>
    </row>
    <row r="434" spans="1:20" ht="42.75" x14ac:dyDescent="0.45">
      <c r="A434">
        <v>432</v>
      </c>
      <c r="B434" s="1" t="s">
        <v>433</v>
      </c>
      <c r="C434" s="1" t="s">
        <v>4542</v>
      </c>
      <c r="D434" s="3">
        <v>6000</v>
      </c>
      <c r="E434" s="3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s="7">
        <f t="shared" si="24"/>
        <v>42238.726631944446</v>
      </c>
      <c r="L434" s="7">
        <f t="shared" si="25"/>
        <v>42298.726631944446</v>
      </c>
      <c r="M434" t="b">
        <v>0</v>
      </c>
      <c r="N434">
        <v>8</v>
      </c>
      <c r="O434" s="22">
        <f>E434/D434*100</f>
        <v>9.5</v>
      </c>
      <c r="P434" s="4">
        <f>E434/N434</f>
        <v>71.25</v>
      </c>
      <c r="Q434" t="b">
        <v>0</v>
      </c>
      <c r="R434" t="s">
        <v>8270</v>
      </c>
      <c r="S434" t="str">
        <f t="shared" si="26"/>
        <v>film &amp; video</v>
      </c>
      <c r="T434" t="str">
        <f t="shared" si="27"/>
        <v>animation</v>
      </c>
    </row>
    <row r="435" spans="1:20" ht="57" x14ac:dyDescent="0.45">
      <c r="A435">
        <v>433</v>
      </c>
      <c r="B435" s="1" t="s">
        <v>434</v>
      </c>
      <c r="C435" s="1" t="s">
        <v>4543</v>
      </c>
      <c r="D435" s="3">
        <v>3000</v>
      </c>
      <c r="E435" s="3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s="7">
        <f t="shared" si="24"/>
        <v>42228.629884259266</v>
      </c>
      <c r="L435" s="7">
        <f t="shared" si="25"/>
        <v>42288.629884259266</v>
      </c>
      <c r="M435" t="b">
        <v>0</v>
      </c>
      <c r="N435">
        <v>0</v>
      </c>
      <c r="O435" s="22">
        <f>E435/D435*100</f>
        <v>0</v>
      </c>
      <c r="P435" s="4" t="e">
        <f>E435/N435</f>
        <v>#DIV/0!</v>
      </c>
      <c r="Q435" t="b">
        <v>0</v>
      </c>
      <c r="R435" t="s">
        <v>8270</v>
      </c>
      <c r="S435" t="str">
        <f t="shared" si="26"/>
        <v>film &amp; video</v>
      </c>
      <c r="T435" t="str">
        <f t="shared" si="27"/>
        <v>animation</v>
      </c>
    </row>
    <row r="436" spans="1:20" ht="42.75" x14ac:dyDescent="0.45">
      <c r="A436">
        <v>434</v>
      </c>
      <c r="B436" s="1" t="s">
        <v>435</v>
      </c>
      <c r="C436" s="1" t="s">
        <v>4544</v>
      </c>
      <c r="D436" s="3">
        <v>2500</v>
      </c>
      <c r="E436" s="3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s="7">
        <f t="shared" si="24"/>
        <v>41576.834513888891</v>
      </c>
      <c r="L436" s="7">
        <f t="shared" si="25"/>
        <v>41609.876180555555</v>
      </c>
      <c r="M436" t="b">
        <v>0</v>
      </c>
      <c r="N436">
        <v>2</v>
      </c>
      <c r="O436" s="22">
        <f>E436/D436*100</f>
        <v>5</v>
      </c>
      <c r="P436" s="4">
        <f>E436/N436</f>
        <v>62.5</v>
      </c>
      <c r="Q436" t="b">
        <v>0</v>
      </c>
      <c r="R436" t="s">
        <v>8270</v>
      </c>
      <c r="S436" t="str">
        <f t="shared" si="26"/>
        <v>film &amp; video</v>
      </c>
      <c r="T436" t="str">
        <f t="shared" si="27"/>
        <v>animation</v>
      </c>
    </row>
    <row r="437" spans="1:20" ht="42.75" x14ac:dyDescent="0.45">
      <c r="A437">
        <v>435</v>
      </c>
      <c r="B437" s="1" t="s">
        <v>436</v>
      </c>
      <c r="C437" s="1" t="s">
        <v>4545</v>
      </c>
      <c r="D437" s="3">
        <v>110000</v>
      </c>
      <c r="E437" s="3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s="7">
        <f t="shared" si="24"/>
        <v>41500.747453703705</v>
      </c>
      <c r="L437" s="7">
        <f t="shared" si="25"/>
        <v>41530.747453703705</v>
      </c>
      <c r="M437" t="b">
        <v>0</v>
      </c>
      <c r="N437">
        <v>3</v>
      </c>
      <c r="O437" s="22">
        <f>E437/D437*100</f>
        <v>2.7272727272727275E-3</v>
      </c>
      <c r="P437" s="4">
        <f>E437/N437</f>
        <v>1</v>
      </c>
      <c r="Q437" t="b">
        <v>0</v>
      </c>
      <c r="R437" t="s">
        <v>8270</v>
      </c>
      <c r="S437" t="str">
        <f t="shared" si="26"/>
        <v>film &amp; video</v>
      </c>
      <c r="T437" t="str">
        <f t="shared" si="27"/>
        <v>animation</v>
      </c>
    </row>
    <row r="438" spans="1:20" ht="42.75" x14ac:dyDescent="0.45">
      <c r="A438">
        <v>436</v>
      </c>
      <c r="B438" s="1" t="s">
        <v>437</v>
      </c>
      <c r="C438" s="1" t="s">
        <v>4546</v>
      </c>
      <c r="D438" s="3">
        <v>1000</v>
      </c>
      <c r="E438" s="3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s="7">
        <f t="shared" si="24"/>
        <v>41456.36241898148</v>
      </c>
      <c r="L438" s="7">
        <f t="shared" si="25"/>
        <v>41486.36241898148</v>
      </c>
      <c r="M438" t="b">
        <v>0</v>
      </c>
      <c r="N438">
        <v>0</v>
      </c>
      <c r="O438" s="22">
        <f>E438/D438*100</f>
        <v>0</v>
      </c>
      <c r="P438" s="4" t="e">
        <f>E438/N438</f>
        <v>#DIV/0!</v>
      </c>
      <c r="Q438" t="b">
        <v>0</v>
      </c>
      <c r="R438" t="s">
        <v>8270</v>
      </c>
      <c r="S438" t="str">
        <f t="shared" si="26"/>
        <v>film &amp; video</v>
      </c>
      <c r="T438" t="str">
        <f t="shared" si="27"/>
        <v>animation</v>
      </c>
    </row>
    <row r="439" spans="1:20" ht="42.75" x14ac:dyDescent="0.45">
      <c r="A439">
        <v>437</v>
      </c>
      <c r="B439" s="1" t="s">
        <v>438</v>
      </c>
      <c r="C439" s="1" t="s">
        <v>4547</v>
      </c>
      <c r="D439" s="3">
        <v>7000</v>
      </c>
      <c r="E439" s="3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s="7">
        <f t="shared" si="24"/>
        <v>42591.31858796296</v>
      </c>
      <c r="L439" s="7">
        <f t="shared" si="25"/>
        <v>42651.31858796296</v>
      </c>
      <c r="M439" t="b">
        <v>0</v>
      </c>
      <c r="N439">
        <v>0</v>
      </c>
      <c r="O439" s="22">
        <f>E439/D439*100</f>
        <v>0</v>
      </c>
      <c r="P439" s="4" t="e">
        <f>E439/N439</f>
        <v>#DIV/0!</v>
      </c>
      <c r="Q439" t="b">
        <v>0</v>
      </c>
      <c r="R439" t="s">
        <v>8270</v>
      </c>
      <c r="S439" t="str">
        <f t="shared" si="26"/>
        <v>film &amp; video</v>
      </c>
      <c r="T439" t="str">
        <f t="shared" si="27"/>
        <v>animation</v>
      </c>
    </row>
    <row r="440" spans="1:20" ht="42.75" x14ac:dyDescent="0.45">
      <c r="A440">
        <v>438</v>
      </c>
      <c r="B440" s="1" t="s">
        <v>439</v>
      </c>
      <c r="C440" s="1" t="s">
        <v>4548</v>
      </c>
      <c r="D440" s="3">
        <v>20000</v>
      </c>
      <c r="E440" s="3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s="7">
        <f t="shared" si="24"/>
        <v>42296.261087962965</v>
      </c>
      <c r="L440" s="7">
        <f t="shared" si="25"/>
        <v>42326.302754629629</v>
      </c>
      <c r="M440" t="b">
        <v>0</v>
      </c>
      <c r="N440">
        <v>11</v>
      </c>
      <c r="O440" s="22">
        <f>E440/D440*100</f>
        <v>9.379999999999999</v>
      </c>
      <c r="P440" s="4">
        <f>E440/N440</f>
        <v>170.54545454545453</v>
      </c>
      <c r="Q440" t="b">
        <v>0</v>
      </c>
      <c r="R440" t="s">
        <v>8270</v>
      </c>
      <c r="S440" t="str">
        <f t="shared" si="26"/>
        <v>film &amp; video</v>
      </c>
      <c r="T440" t="str">
        <f t="shared" si="27"/>
        <v>animation</v>
      </c>
    </row>
    <row r="441" spans="1:20" ht="42.75" x14ac:dyDescent="0.45">
      <c r="A441">
        <v>439</v>
      </c>
      <c r="B441" s="1" t="s">
        <v>440</v>
      </c>
      <c r="C441" s="1" t="s">
        <v>4549</v>
      </c>
      <c r="D441" s="3">
        <v>450</v>
      </c>
      <c r="E441" s="3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s="7">
        <f t="shared" si="24"/>
        <v>41919.761782407404</v>
      </c>
      <c r="L441" s="7">
        <f t="shared" si="25"/>
        <v>41929.761782407404</v>
      </c>
      <c r="M441" t="b">
        <v>0</v>
      </c>
      <c r="N441">
        <v>0</v>
      </c>
      <c r="O441" s="22">
        <f>E441/D441*100</f>
        <v>0</v>
      </c>
      <c r="P441" s="4" t="e">
        <f>E441/N441</f>
        <v>#DIV/0!</v>
      </c>
      <c r="Q441" t="b">
        <v>0</v>
      </c>
      <c r="R441" t="s">
        <v>8270</v>
      </c>
      <c r="S441" t="str">
        <f t="shared" si="26"/>
        <v>film &amp; video</v>
      </c>
      <c r="T441" t="str">
        <f t="shared" si="27"/>
        <v>animation</v>
      </c>
    </row>
    <row r="442" spans="1:20" ht="42.75" x14ac:dyDescent="0.45">
      <c r="A442">
        <v>440</v>
      </c>
      <c r="B442" s="1" t="s">
        <v>441</v>
      </c>
      <c r="C442" s="1" t="s">
        <v>4550</v>
      </c>
      <c r="D442" s="3">
        <v>5000</v>
      </c>
      <c r="E442" s="3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s="7">
        <f t="shared" si="24"/>
        <v>42423.985567129625</v>
      </c>
      <c r="L442" s="7">
        <f t="shared" si="25"/>
        <v>42453.943900462968</v>
      </c>
      <c r="M442" t="b">
        <v>0</v>
      </c>
      <c r="N442">
        <v>1</v>
      </c>
      <c r="O442" s="22">
        <f>E442/D442*100</f>
        <v>0.1</v>
      </c>
      <c r="P442" s="4">
        <f>E442/N442</f>
        <v>5</v>
      </c>
      <c r="Q442" t="b">
        <v>0</v>
      </c>
      <c r="R442" t="s">
        <v>8270</v>
      </c>
      <c r="S442" t="str">
        <f t="shared" si="26"/>
        <v>film &amp; video</v>
      </c>
      <c r="T442" t="str">
        <f t="shared" si="27"/>
        <v>animation</v>
      </c>
    </row>
    <row r="443" spans="1:20" ht="42.75" x14ac:dyDescent="0.45">
      <c r="A443">
        <v>441</v>
      </c>
      <c r="B443" s="1" t="s">
        <v>442</v>
      </c>
      <c r="C443" s="1" t="s">
        <v>4551</v>
      </c>
      <c r="D443" s="3">
        <v>400</v>
      </c>
      <c r="E443" s="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s="7">
        <f t="shared" si="24"/>
        <v>41550.793935185182</v>
      </c>
      <c r="L443" s="7">
        <f t="shared" si="25"/>
        <v>41580.793935185182</v>
      </c>
      <c r="M443" t="b">
        <v>0</v>
      </c>
      <c r="N443">
        <v>0</v>
      </c>
      <c r="O443" s="22">
        <f>E443/D443*100</f>
        <v>0</v>
      </c>
      <c r="P443" s="4" t="e">
        <f>E443/N443</f>
        <v>#DIV/0!</v>
      </c>
      <c r="Q443" t="b">
        <v>0</v>
      </c>
      <c r="R443" t="s">
        <v>8270</v>
      </c>
      <c r="S443" t="str">
        <f t="shared" si="26"/>
        <v>film &amp; video</v>
      </c>
      <c r="T443" t="str">
        <f t="shared" si="27"/>
        <v>animation</v>
      </c>
    </row>
    <row r="444" spans="1:20" x14ac:dyDescent="0.45">
      <c r="A444">
        <v>442</v>
      </c>
      <c r="B444" s="1" t="s">
        <v>443</v>
      </c>
      <c r="C444" s="1" t="s">
        <v>4552</v>
      </c>
      <c r="D444" s="3">
        <v>17000</v>
      </c>
      <c r="E444" s="3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s="7">
        <f t="shared" si="24"/>
        <v>42024.888692129629</v>
      </c>
      <c r="L444" s="7">
        <f t="shared" si="25"/>
        <v>42054.888692129629</v>
      </c>
      <c r="M444" t="b">
        <v>0</v>
      </c>
      <c r="N444">
        <v>17</v>
      </c>
      <c r="O444" s="22">
        <f>E444/D444*100</f>
        <v>39.358823529411765</v>
      </c>
      <c r="P444" s="4">
        <f>E444/N444</f>
        <v>393.58823529411762</v>
      </c>
      <c r="Q444" t="b">
        <v>0</v>
      </c>
      <c r="R444" t="s">
        <v>8270</v>
      </c>
      <c r="S444" t="str">
        <f t="shared" si="26"/>
        <v>film &amp; video</v>
      </c>
      <c r="T444" t="str">
        <f t="shared" si="27"/>
        <v>animation</v>
      </c>
    </row>
    <row r="445" spans="1:20" ht="42.75" x14ac:dyDescent="0.45">
      <c r="A445">
        <v>443</v>
      </c>
      <c r="B445" s="1" t="s">
        <v>444</v>
      </c>
      <c r="C445" s="1" t="s">
        <v>4553</v>
      </c>
      <c r="D445" s="3">
        <v>10000</v>
      </c>
      <c r="E445" s="3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s="7">
        <f t="shared" si="24"/>
        <v>41650.015057870369</v>
      </c>
      <c r="L445" s="7">
        <f t="shared" si="25"/>
        <v>41680.015057870369</v>
      </c>
      <c r="M445" t="b">
        <v>0</v>
      </c>
      <c r="N445">
        <v>2</v>
      </c>
      <c r="O445" s="22">
        <f>E445/D445*100</f>
        <v>0.1</v>
      </c>
      <c r="P445" s="4">
        <f>E445/N445</f>
        <v>5</v>
      </c>
      <c r="Q445" t="b">
        <v>0</v>
      </c>
      <c r="R445" t="s">
        <v>8270</v>
      </c>
      <c r="S445" t="str">
        <f t="shared" si="26"/>
        <v>film &amp; video</v>
      </c>
      <c r="T445" t="str">
        <f t="shared" si="27"/>
        <v>animation</v>
      </c>
    </row>
    <row r="446" spans="1:20" ht="42.75" x14ac:dyDescent="0.45">
      <c r="A446">
        <v>444</v>
      </c>
      <c r="B446" s="1" t="s">
        <v>445</v>
      </c>
      <c r="C446" s="1" t="s">
        <v>4554</v>
      </c>
      <c r="D446" s="3">
        <v>1000</v>
      </c>
      <c r="E446" s="3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s="7">
        <f t="shared" si="24"/>
        <v>40894.906956018516</v>
      </c>
      <c r="L446" s="7">
        <f t="shared" si="25"/>
        <v>40954.906956018516</v>
      </c>
      <c r="M446" t="b">
        <v>0</v>
      </c>
      <c r="N446">
        <v>1</v>
      </c>
      <c r="O446" s="22">
        <f>E446/D446*100</f>
        <v>5</v>
      </c>
      <c r="P446" s="4">
        <f>E446/N446</f>
        <v>50</v>
      </c>
      <c r="Q446" t="b">
        <v>0</v>
      </c>
      <c r="R446" t="s">
        <v>8270</v>
      </c>
      <c r="S446" t="str">
        <f t="shared" si="26"/>
        <v>film &amp; video</v>
      </c>
      <c r="T446" t="str">
        <f t="shared" si="27"/>
        <v>animation</v>
      </c>
    </row>
    <row r="447" spans="1:20" ht="42.75" x14ac:dyDescent="0.45">
      <c r="A447">
        <v>445</v>
      </c>
      <c r="B447" s="1" t="s">
        <v>446</v>
      </c>
      <c r="C447" s="1" t="s">
        <v>4555</v>
      </c>
      <c r="D447" s="3">
        <v>60000</v>
      </c>
      <c r="E447" s="3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s="7">
        <f t="shared" si="24"/>
        <v>42130.335358796292</v>
      </c>
      <c r="L447" s="7">
        <f t="shared" si="25"/>
        <v>42145.335358796292</v>
      </c>
      <c r="M447" t="b">
        <v>0</v>
      </c>
      <c r="N447">
        <v>2</v>
      </c>
      <c r="O447" s="22">
        <f>E447/D447*100</f>
        <v>3.3333333333333335E-3</v>
      </c>
      <c r="P447" s="4">
        <f>E447/N447</f>
        <v>1</v>
      </c>
      <c r="Q447" t="b">
        <v>0</v>
      </c>
      <c r="R447" t="s">
        <v>8270</v>
      </c>
      <c r="S447" t="str">
        <f t="shared" si="26"/>
        <v>film &amp; video</v>
      </c>
      <c r="T447" t="str">
        <f t="shared" si="27"/>
        <v>animation</v>
      </c>
    </row>
    <row r="448" spans="1:20" ht="42.75" x14ac:dyDescent="0.45">
      <c r="A448">
        <v>446</v>
      </c>
      <c r="B448" s="1" t="s">
        <v>447</v>
      </c>
      <c r="C448" s="1" t="s">
        <v>4556</v>
      </c>
      <c r="D448" s="3">
        <v>10500</v>
      </c>
      <c r="E448" s="3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s="7">
        <f t="shared" si="24"/>
        <v>42037.083564814813</v>
      </c>
      <c r="L448" s="7">
        <f t="shared" si="25"/>
        <v>42067.083564814813</v>
      </c>
      <c r="M448" t="b">
        <v>0</v>
      </c>
      <c r="N448">
        <v>16</v>
      </c>
      <c r="O448" s="22">
        <f>E448/D448*100</f>
        <v>7.2952380952380951</v>
      </c>
      <c r="P448" s="4">
        <f>E448/N448</f>
        <v>47.875</v>
      </c>
      <c r="Q448" t="b">
        <v>0</v>
      </c>
      <c r="R448" t="s">
        <v>8270</v>
      </c>
      <c r="S448" t="str">
        <f t="shared" si="26"/>
        <v>film &amp; video</v>
      </c>
      <c r="T448" t="str">
        <f t="shared" si="27"/>
        <v>animation</v>
      </c>
    </row>
    <row r="449" spans="1:20" ht="42.75" x14ac:dyDescent="0.45">
      <c r="A449">
        <v>447</v>
      </c>
      <c r="B449" s="1" t="s">
        <v>448</v>
      </c>
      <c r="C449" s="1" t="s">
        <v>4557</v>
      </c>
      <c r="D449" s="3">
        <v>30000</v>
      </c>
      <c r="E449" s="3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s="7">
        <f t="shared" si="24"/>
        <v>41331.555127314816</v>
      </c>
      <c r="L449" s="7">
        <f t="shared" si="25"/>
        <v>41356.513460648144</v>
      </c>
      <c r="M449" t="b">
        <v>0</v>
      </c>
      <c r="N449">
        <v>1</v>
      </c>
      <c r="O449" s="22">
        <f>E449/D449*100</f>
        <v>1.6666666666666666E-2</v>
      </c>
      <c r="P449" s="4">
        <f>E449/N449</f>
        <v>5</v>
      </c>
      <c r="Q449" t="b">
        <v>0</v>
      </c>
      <c r="R449" t="s">
        <v>8270</v>
      </c>
      <c r="S449" t="str">
        <f t="shared" si="26"/>
        <v>film &amp; video</v>
      </c>
      <c r="T449" t="str">
        <f t="shared" si="27"/>
        <v>animation</v>
      </c>
    </row>
    <row r="450" spans="1:20" ht="42.75" x14ac:dyDescent="0.45">
      <c r="A450">
        <v>448</v>
      </c>
      <c r="B450" s="1" t="s">
        <v>449</v>
      </c>
      <c r="C450" s="1" t="s">
        <v>4558</v>
      </c>
      <c r="D450" s="3">
        <v>2500</v>
      </c>
      <c r="E450" s="3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s="7">
        <f t="shared" si="24"/>
        <v>41753.758043981477</v>
      </c>
      <c r="L450" s="7">
        <f t="shared" si="25"/>
        <v>41773.758043981477</v>
      </c>
      <c r="M450" t="b">
        <v>0</v>
      </c>
      <c r="N450">
        <v>4</v>
      </c>
      <c r="O450" s="22">
        <f>E450/D450*100</f>
        <v>3.2804000000000002</v>
      </c>
      <c r="P450" s="4">
        <f>E450/N450</f>
        <v>20.502500000000001</v>
      </c>
      <c r="Q450" t="b">
        <v>0</v>
      </c>
      <c r="R450" t="s">
        <v>8270</v>
      </c>
      <c r="S450" t="str">
        <f t="shared" si="26"/>
        <v>film &amp; video</v>
      </c>
      <c r="T450" t="str">
        <f t="shared" si="27"/>
        <v>animation</v>
      </c>
    </row>
    <row r="451" spans="1:20" ht="42.75" x14ac:dyDescent="0.45">
      <c r="A451">
        <v>449</v>
      </c>
      <c r="B451" s="1" t="s">
        <v>450</v>
      </c>
      <c r="C451" s="1" t="s">
        <v>4559</v>
      </c>
      <c r="D451" s="3">
        <v>2000</v>
      </c>
      <c r="E451" s="3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s="7">
        <f t="shared" ref="K451:K514" si="28">(((J451/60)/60)/24)+DATE(1970,1,1)</f>
        <v>41534.568113425928</v>
      </c>
      <c r="L451" s="7">
        <f t="shared" ref="L451:L514" si="29">(((I451/60)/60)/24)+DATE(1970,1,1)</f>
        <v>41564.568113425928</v>
      </c>
      <c r="M451" t="b">
        <v>0</v>
      </c>
      <c r="N451">
        <v>5</v>
      </c>
      <c r="O451" s="22">
        <f>E451/D451*100</f>
        <v>2.25</v>
      </c>
      <c r="P451" s="4">
        <f>E451/N451</f>
        <v>9</v>
      </c>
      <c r="Q451" t="b">
        <v>0</v>
      </c>
      <c r="R451" t="s">
        <v>8270</v>
      </c>
      <c r="S451" t="str">
        <f t="shared" ref="S451:S514" si="30">LEFT(R451,SEARCH("/",R451,1)-1)</f>
        <v>film &amp; video</v>
      </c>
      <c r="T451" t="str">
        <f t="shared" ref="T451:T514" si="31">RIGHT(R451,LEN(R451) - FIND("/",R451))</f>
        <v>animation</v>
      </c>
    </row>
    <row r="452" spans="1:20" ht="42.75" x14ac:dyDescent="0.45">
      <c r="A452">
        <v>450</v>
      </c>
      <c r="B452" s="1" t="s">
        <v>451</v>
      </c>
      <c r="C452" s="1" t="s">
        <v>4560</v>
      </c>
      <c r="D452" s="3">
        <v>50000</v>
      </c>
      <c r="E452" s="3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s="7">
        <f t="shared" si="28"/>
        <v>41654.946759259255</v>
      </c>
      <c r="L452" s="7">
        <f t="shared" si="29"/>
        <v>41684.946759259255</v>
      </c>
      <c r="M452" t="b">
        <v>0</v>
      </c>
      <c r="N452">
        <v>7</v>
      </c>
      <c r="O452" s="22">
        <f>E452/D452*100</f>
        <v>0.79200000000000004</v>
      </c>
      <c r="P452" s="4">
        <f>E452/N452</f>
        <v>56.571428571428569</v>
      </c>
      <c r="Q452" t="b">
        <v>0</v>
      </c>
      <c r="R452" t="s">
        <v>8270</v>
      </c>
      <c r="S452" t="str">
        <f t="shared" si="30"/>
        <v>film &amp; video</v>
      </c>
      <c r="T452" t="str">
        <f t="shared" si="31"/>
        <v>animation</v>
      </c>
    </row>
    <row r="453" spans="1:20" ht="42.75" x14ac:dyDescent="0.45">
      <c r="A453">
        <v>451</v>
      </c>
      <c r="B453" s="1" t="s">
        <v>452</v>
      </c>
      <c r="C453" s="1" t="s">
        <v>4561</v>
      </c>
      <c r="D453" s="3">
        <v>20000</v>
      </c>
      <c r="E453" s="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s="7">
        <f t="shared" si="28"/>
        <v>41634.715173611112</v>
      </c>
      <c r="L453" s="7">
        <f t="shared" si="29"/>
        <v>41664.715173611112</v>
      </c>
      <c r="M453" t="b">
        <v>0</v>
      </c>
      <c r="N453">
        <v>0</v>
      </c>
      <c r="O453" s="22">
        <f>E453/D453*100</f>
        <v>0</v>
      </c>
      <c r="P453" s="4" t="e">
        <f>E453/N453</f>
        <v>#DIV/0!</v>
      </c>
      <c r="Q453" t="b">
        <v>0</v>
      </c>
      <c r="R453" t="s">
        <v>8270</v>
      </c>
      <c r="S453" t="str">
        <f t="shared" si="30"/>
        <v>film &amp; video</v>
      </c>
      <c r="T453" t="str">
        <f t="shared" si="31"/>
        <v>animation</v>
      </c>
    </row>
    <row r="454" spans="1:20" ht="28.5" x14ac:dyDescent="0.45">
      <c r="A454">
        <v>452</v>
      </c>
      <c r="B454" s="1" t="s">
        <v>453</v>
      </c>
      <c r="C454" s="1" t="s">
        <v>4562</v>
      </c>
      <c r="D454" s="3">
        <v>750</v>
      </c>
      <c r="E454" s="3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s="7">
        <f t="shared" si="28"/>
        <v>42107.703877314809</v>
      </c>
      <c r="L454" s="7">
        <f t="shared" si="29"/>
        <v>42137.703877314809</v>
      </c>
      <c r="M454" t="b">
        <v>0</v>
      </c>
      <c r="N454">
        <v>12</v>
      </c>
      <c r="O454" s="22">
        <f>E454/D454*100</f>
        <v>64</v>
      </c>
      <c r="P454" s="4">
        <f>E454/N454</f>
        <v>40</v>
      </c>
      <c r="Q454" t="b">
        <v>0</v>
      </c>
      <c r="R454" t="s">
        <v>8270</v>
      </c>
      <c r="S454" t="str">
        <f t="shared" si="30"/>
        <v>film &amp; video</v>
      </c>
      <c r="T454" t="str">
        <f t="shared" si="31"/>
        <v>animation</v>
      </c>
    </row>
    <row r="455" spans="1:20" ht="42.75" x14ac:dyDescent="0.45">
      <c r="A455">
        <v>453</v>
      </c>
      <c r="B455" s="1" t="s">
        <v>454</v>
      </c>
      <c r="C455" s="1" t="s">
        <v>4563</v>
      </c>
      <c r="D455" s="3">
        <v>94875</v>
      </c>
      <c r="E455" s="3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s="7">
        <f t="shared" si="28"/>
        <v>42038.824988425928</v>
      </c>
      <c r="L455" s="7">
        <f t="shared" si="29"/>
        <v>42054.824988425928</v>
      </c>
      <c r="M455" t="b">
        <v>0</v>
      </c>
      <c r="N455">
        <v>2</v>
      </c>
      <c r="O455" s="22">
        <f>E455/D455*100</f>
        <v>2.7404479578392621E-2</v>
      </c>
      <c r="P455" s="4">
        <f>E455/N455</f>
        <v>13</v>
      </c>
      <c r="Q455" t="b">
        <v>0</v>
      </c>
      <c r="R455" t="s">
        <v>8270</v>
      </c>
      <c r="S455" t="str">
        <f t="shared" si="30"/>
        <v>film &amp; video</v>
      </c>
      <c r="T455" t="str">
        <f t="shared" si="31"/>
        <v>animation</v>
      </c>
    </row>
    <row r="456" spans="1:20" ht="42.75" x14ac:dyDescent="0.45">
      <c r="A456">
        <v>454</v>
      </c>
      <c r="B456" s="1" t="s">
        <v>455</v>
      </c>
      <c r="C456" s="1" t="s">
        <v>4564</v>
      </c>
      <c r="D456" s="3">
        <v>10000</v>
      </c>
      <c r="E456" s="3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s="7">
        <f t="shared" si="28"/>
        <v>41938.717256944445</v>
      </c>
      <c r="L456" s="7">
        <f t="shared" si="29"/>
        <v>41969.551388888889</v>
      </c>
      <c r="M456" t="b">
        <v>0</v>
      </c>
      <c r="N456">
        <v>5</v>
      </c>
      <c r="O456" s="22">
        <f>E456/D456*100</f>
        <v>0.82000000000000006</v>
      </c>
      <c r="P456" s="4">
        <f>E456/N456</f>
        <v>16.399999999999999</v>
      </c>
      <c r="Q456" t="b">
        <v>0</v>
      </c>
      <c r="R456" t="s">
        <v>8270</v>
      </c>
      <c r="S456" t="str">
        <f t="shared" si="30"/>
        <v>film &amp; video</v>
      </c>
      <c r="T456" t="str">
        <f t="shared" si="31"/>
        <v>animation</v>
      </c>
    </row>
    <row r="457" spans="1:20" ht="42.75" x14ac:dyDescent="0.45">
      <c r="A457">
        <v>455</v>
      </c>
      <c r="B457" s="1" t="s">
        <v>456</v>
      </c>
      <c r="C457" s="1" t="s">
        <v>4565</v>
      </c>
      <c r="D457" s="3">
        <v>65000</v>
      </c>
      <c r="E457" s="3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s="7">
        <f t="shared" si="28"/>
        <v>40971.002569444441</v>
      </c>
      <c r="L457" s="7">
        <f t="shared" si="29"/>
        <v>41016.021527777775</v>
      </c>
      <c r="M457" t="b">
        <v>0</v>
      </c>
      <c r="N457">
        <v>2</v>
      </c>
      <c r="O457" s="22">
        <f>E457/D457*100</f>
        <v>6.9230769230769221E-2</v>
      </c>
      <c r="P457" s="4">
        <f>E457/N457</f>
        <v>22.5</v>
      </c>
      <c r="Q457" t="b">
        <v>0</v>
      </c>
      <c r="R457" t="s">
        <v>8270</v>
      </c>
      <c r="S457" t="str">
        <f t="shared" si="30"/>
        <v>film &amp; video</v>
      </c>
      <c r="T457" t="str">
        <f t="shared" si="31"/>
        <v>animation</v>
      </c>
    </row>
    <row r="458" spans="1:20" ht="42.75" x14ac:dyDescent="0.45">
      <c r="A458">
        <v>456</v>
      </c>
      <c r="B458" s="1" t="s">
        <v>457</v>
      </c>
      <c r="C458" s="1" t="s">
        <v>4566</v>
      </c>
      <c r="D458" s="3">
        <v>8888</v>
      </c>
      <c r="E458" s="3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s="7">
        <f t="shared" si="28"/>
        <v>41547.694456018515</v>
      </c>
      <c r="L458" s="7">
        <f t="shared" si="29"/>
        <v>41569.165972222225</v>
      </c>
      <c r="M458" t="b">
        <v>0</v>
      </c>
      <c r="N458">
        <v>3</v>
      </c>
      <c r="O458" s="22">
        <f>E458/D458*100</f>
        <v>0.68631863186318631</v>
      </c>
      <c r="P458" s="4">
        <f>E458/N458</f>
        <v>20.333333333333332</v>
      </c>
      <c r="Q458" t="b">
        <v>0</v>
      </c>
      <c r="R458" t="s">
        <v>8270</v>
      </c>
      <c r="S458" t="str">
        <f t="shared" si="30"/>
        <v>film &amp; video</v>
      </c>
      <c r="T458" t="str">
        <f t="shared" si="31"/>
        <v>animation</v>
      </c>
    </row>
    <row r="459" spans="1:20" ht="42.75" x14ac:dyDescent="0.45">
      <c r="A459">
        <v>457</v>
      </c>
      <c r="B459" s="1" t="s">
        <v>458</v>
      </c>
      <c r="C459" s="1" t="s">
        <v>4567</v>
      </c>
      <c r="D459" s="3">
        <v>20000</v>
      </c>
      <c r="E459" s="3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s="7">
        <f t="shared" si="28"/>
        <v>41837.767500000002</v>
      </c>
      <c r="L459" s="7">
        <f t="shared" si="29"/>
        <v>41867.767500000002</v>
      </c>
      <c r="M459" t="b">
        <v>0</v>
      </c>
      <c r="N459">
        <v>0</v>
      </c>
      <c r="O459" s="22">
        <f>E459/D459*100</f>
        <v>0</v>
      </c>
      <c r="P459" s="4" t="e">
        <f>E459/N459</f>
        <v>#DIV/0!</v>
      </c>
      <c r="Q459" t="b">
        <v>0</v>
      </c>
      <c r="R459" t="s">
        <v>8270</v>
      </c>
      <c r="S459" t="str">
        <f t="shared" si="30"/>
        <v>film &amp; video</v>
      </c>
      <c r="T459" t="str">
        <f t="shared" si="31"/>
        <v>animation</v>
      </c>
    </row>
    <row r="460" spans="1:20" ht="42.75" x14ac:dyDescent="0.45">
      <c r="A460">
        <v>458</v>
      </c>
      <c r="B460" s="1" t="s">
        <v>459</v>
      </c>
      <c r="C460" s="1" t="s">
        <v>4568</v>
      </c>
      <c r="D460" s="3">
        <v>10000</v>
      </c>
      <c r="E460" s="3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s="7">
        <f t="shared" si="28"/>
        <v>41378.69976851852</v>
      </c>
      <c r="L460" s="7">
        <f t="shared" si="29"/>
        <v>41408.69976851852</v>
      </c>
      <c r="M460" t="b">
        <v>0</v>
      </c>
      <c r="N460">
        <v>49</v>
      </c>
      <c r="O460" s="22">
        <f>E460/D460*100</f>
        <v>8.2100000000000009</v>
      </c>
      <c r="P460" s="4">
        <f>E460/N460</f>
        <v>16.755102040816325</v>
      </c>
      <c r="Q460" t="b">
        <v>0</v>
      </c>
      <c r="R460" t="s">
        <v>8270</v>
      </c>
      <c r="S460" t="str">
        <f t="shared" si="30"/>
        <v>film &amp; video</v>
      </c>
      <c r="T460" t="str">
        <f t="shared" si="31"/>
        <v>animation</v>
      </c>
    </row>
    <row r="461" spans="1:20" ht="42.75" x14ac:dyDescent="0.45">
      <c r="A461">
        <v>459</v>
      </c>
      <c r="B461" s="1" t="s">
        <v>460</v>
      </c>
      <c r="C461" s="1" t="s">
        <v>4569</v>
      </c>
      <c r="D461" s="3">
        <v>39000</v>
      </c>
      <c r="E461" s="3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s="7">
        <f t="shared" si="28"/>
        <v>40800.6403587963</v>
      </c>
      <c r="L461" s="7">
        <f t="shared" si="29"/>
        <v>40860.682025462964</v>
      </c>
      <c r="M461" t="b">
        <v>0</v>
      </c>
      <c r="N461">
        <v>1</v>
      </c>
      <c r="O461" s="22">
        <f>E461/D461*100</f>
        <v>6.4102564102564097E-2</v>
      </c>
      <c r="P461" s="4">
        <f>E461/N461</f>
        <v>25</v>
      </c>
      <c r="Q461" t="b">
        <v>0</v>
      </c>
      <c r="R461" t="s">
        <v>8270</v>
      </c>
      <c r="S461" t="str">
        <f t="shared" si="30"/>
        <v>film &amp; video</v>
      </c>
      <c r="T461" t="str">
        <f t="shared" si="31"/>
        <v>animation</v>
      </c>
    </row>
    <row r="462" spans="1:20" ht="28.5" x14ac:dyDescent="0.45">
      <c r="A462">
        <v>460</v>
      </c>
      <c r="B462" s="1" t="s">
        <v>461</v>
      </c>
      <c r="C462" s="1" t="s">
        <v>4570</v>
      </c>
      <c r="D462" s="3">
        <v>8500</v>
      </c>
      <c r="E462" s="3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s="7">
        <f t="shared" si="28"/>
        <v>41759.542534722219</v>
      </c>
      <c r="L462" s="7">
        <f t="shared" si="29"/>
        <v>41791.166666666664</v>
      </c>
      <c r="M462" t="b">
        <v>0</v>
      </c>
      <c r="N462">
        <v>2</v>
      </c>
      <c r="O462" s="22">
        <f>E462/D462*100</f>
        <v>0.29411764705882354</v>
      </c>
      <c r="P462" s="4">
        <f>E462/N462</f>
        <v>12.5</v>
      </c>
      <c r="Q462" t="b">
        <v>0</v>
      </c>
      <c r="R462" t="s">
        <v>8270</v>
      </c>
      <c r="S462" t="str">
        <f t="shared" si="30"/>
        <v>film &amp; video</v>
      </c>
      <c r="T462" t="str">
        <f t="shared" si="31"/>
        <v>animation</v>
      </c>
    </row>
    <row r="463" spans="1:20" ht="42.75" x14ac:dyDescent="0.45">
      <c r="A463">
        <v>461</v>
      </c>
      <c r="B463" s="1" t="s">
        <v>462</v>
      </c>
      <c r="C463" s="1" t="s">
        <v>4571</v>
      </c>
      <c r="D463" s="3">
        <v>550</v>
      </c>
      <c r="E463" s="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s="7">
        <f t="shared" si="28"/>
        <v>41407.84684027778</v>
      </c>
      <c r="L463" s="7">
        <f t="shared" si="29"/>
        <v>41427.84684027778</v>
      </c>
      <c r="M463" t="b">
        <v>0</v>
      </c>
      <c r="N463">
        <v>0</v>
      </c>
      <c r="O463" s="22">
        <f>E463/D463*100</f>
        <v>0</v>
      </c>
      <c r="P463" s="4" t="e">
        <f>E463/N463</f>
        <v>#DIV/0!</v>
      </c>
      <c r="Q463" t="b">
        <v>0</v>
      </c>
      <c r="R463" t="s">
        <v>8270</v>
      </c>
      <c r="S463" t="str">
        <f t="shared" si="30"/>
        <v>film &amp; video</v>
      </c>
      <c r="T463" t="str">
        <f t="shared" si="31"/>
        <v>animation</v>
      </c>
    </row>
    <row r="464" spans="1:20" ht="42.75" x14ac:dyDescent="0.45">
      <c r="A464">
        <v>462</v>
      </c>
      <c r="B464" s="1" t="s">
        <v>463</v>
      </c>
      <c r="C464" s="1" t="s">
        <v>4572</v>
      </c>
      <c r="D464" s="3">
        <v>100000</v>
      </c>
      <c r="E464" s="3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s="7">
        <f t="shared" si="28"/>
        <v>40705.126631944448</v>
      </c>
      <c r="L464" s="7">
        <f t="shared" si="29"/>
        <v>40765.126631944448</v>
      </c>
      <c r="M464" t="b">
        <v>0</v>
      </c>
      <c r="N464">
        <v>0</v>
      </c>
      <c r="O464" s="22">
        <f>E464/D464*100</f>
        <v>0</v>
      </c>
      <c r="P464" s="4" t="e">
        <f>E464/N464</f>
        <v>#DIV/0!</v>
      </c>
      <c r="Q464" t="b">
        <v>0</v>
      </c>
      <c r="R464" t="s">
        <v>8270</v>
      </c>
      <c r="S464" t="str">
        <f t="shared" si="30"/>
        <v>film &amp; video</v>
      </c>
      <c r="T464" t="str">
        <f t="shared" si="31"/>
        <v>animation</v>
      </c>
    </row>
    <row r="465" spans="1:20" ht="42.75" x14ac:dyDescent="0.45">
      <c r="A465">
        <v>463</v>
      </c>
      <c r="B465" s="1" t="s">
        <v>464</v>
      </c>
      <c r="C465" s="1" t="s">
        <v>4573</v>
      </c>
      <c r="D465" s="3">
        <v>55000</v>
      </c>
      <c r="E465" s="3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s="7">
        <f t="shared" si="28"/>
        <v>40750.710104166668</v>
      </c>
      <c r="L465" s="7">
        <f t="shared" si="29"/>
        <v>40810.710104166668</v>
      </c>
      <c r="M465" t="b">
        <v>0</v>
      </c>
      <c r="N465">
        <v>11</v>
      </c>
      <c r="O465" s="22">
        <f>E465/D465*100</f>
        <v>2.2727272727272729</v>
      </c>
      <c r="P465" s="4">
        <f>E465/N465</f>
        <v>113.63636363636364</v>
      </c>
      <c r="Q465" t="b">
        <v>0</v>
      </c>
      <c r="R465" t="s">
        <v>8270</v>
      </c>
      <c r="S465" t="str">
        <f t="shared" si="30"/>
        <v>film &amp; video</v>
      </c>
      <c r="T465" t="str">
        <f t="shared" si="31"/>
        <v>animation</v>
      </c>
    </row>
    <row r="466" spans="1:20" ht="28.5" x14ac:dyDescent="0.45">
      <c r="A466">
        <v>464</v>
      </c>
      <c r="B466" s="1" t="s">
        <v>465</v>
      </c>
      <c r="C466" s="1" t="s">
        <v>4574</v>
      </c>
      <c r="D466" s="3">
        <v>1010</v>
      </c>
      <c r="E466" s="3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s="7">
        <f t="shared" si="28"/>
        <v>42488.848784722228</v>
      </c>
      <c r="L466" s="7">
        <f t="shared" si="29"/>
        <v>42508.848784722228</v>
      </c>
      <c r="M466" t="b">
        <v>0</v>
      </c>
      <c r="N466">
        <v>1</v>
      </c>
      <c r="O466" s="22">
        <f>E466/D466*100</f>
        <v>9.9009900990099015E-2</v>
      </c>
      <c r="P466" s="4">
        <f>E466/N466</f>
        <v>1</v>
      </c>
      <c r="Q466" t="b">
        <v>0</v>
      </c>
      <c r="R466" t="s">
        <v>8270</v>
      </c>
      <c r="S466" t="str">
        <f t="shared" si="30"/>
        <v>film &amp; video</v>
      </c>
      <c r="T466" t="str">
        <f t="shared" si="31"/>
        <v>animation</v>
      </c>
    </row>
    <row r="467" spans="1:20" x14ac:dyDescent="0.45">
      <c r="A467">
        <v>465</v>
      </c>
      <c r="B467" s="1" t="s">
        <v>466</v>
      </c>
      <c r="C467" s="1" t="s">
        <v>4575</v>
      </c>
      <c r="D467" s="3">
        <v>512</v>
      </c>
      <c r="E467" s="3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s="7">
        <f t="shared" si="28"/>
        <v>41801.120069444441</v>
      </c>
      <c r="L467" s="7">
        <f t="shared" si="29"/>
        <v>41817.120069444441</v>
      </c>
      <c r="M467" t="b">
        <v>0</v>
      </c>
      <c r="N467">
        <v>8</v>
      </c>
      <c r="O467" s="22">
        <f>E467/D467*100</f>
        <v>26.953125</v>
      </c>
      <c r="P467" s="4">
        <f>E467/N467</f>
        <v>17.25</v>
      </c>
      <c r="Q467" t="b">
        <v>0</v>
      </c>
      <c r="R467" t="s">
        <v>8270</v>
      </c>
      <c r="S467" t="str">
        <f t="shared" si="30"/>
        <v>film &amp; video</v>
      </c>
      <c r="T467" t="str">
        <f t="shared" si="31"/>
        <v>animation</v>
      </c>
    </row>
    <row r="468" spans="1:20" ht="42.75" x14ac:dyDescent="0.45">
      <c r="A468">
        <v>466</v>
      </c>
      <c r="B468" s="1" t="s">
        <v>467</v>
      </c>
      <c r="C468" s="1" t="s">
        <v>4576</v>
      </c>
      <c r="D468" s="3">
        <v>10000</v>
      </c>
      <c r="E468" s="3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s="7">
        <f t="shared" si="28"/>
        <v>41129.942870370374</v>
      </c>
      <c r="L468" s="7">
        <f t="shared" si="29"/>
        <v>41159.942870370374</v>
      </c>
      <c r="M468" t="b">
        <v>0</v>
      </c>
      <c r="N468">
        <v>5</v>
      </c>
      <c r="O468" s="22">
        <f>E468/D468*100</f>
        <v>0.76</v>
      </c>
      <c r="P468" s="4">
        <f>E468/N468</f>
        <v>15.2</v>
      </c>
      <c r="Q468" t="b">
        <v>0</v>
      </c>
      <c r="R468" t="s">
        <v>8270</v>
      </c>
      <c r="S468" t="str">
        <f t="shared" si="30"/>
        <v>film &amp; video</v>
      </c>
      <c r="T468" t="str">
        <f t="shared" si="31"/>
        <v>animation</v>
      </c>
    </row>
    <row r="469" spans="1:20" ht="42.75" x14ac:dyDescent="0.45">
      <c r="A469">
        <v>467</v>
      </c>
      <c r="B469" s="1" t="s">
        <v>468</v>
      </c>
      <c r="C469" s="1" t="s">
        <v>4577</v>
      </c>
      <c r="D469" s="3">
        <v>20000</v>
      </c>
      <c r="E469" s="3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s="7">
        <f t="shared" si="28"/>
        <v>41135.679791666669</v>
      </c>
      <c r="L469" s="7">
        <f t="shared" si="29"/>
        <v>41180.679791666669</v>
      </c>
      <c r="M469" t="b">
        <v>0</v>
      </c>
      <c r="N469">
        <v>39</v>
      </c>
      <c r="O469" s="22">
        <f>E469/D469*100</f>
        <v>21.574999999999999</v>
      </c>
      <c r="P469" s="4">
        <f>E469/N469</f>
        <v>110.64102564102564</v>
      </c>
      <c r="Q469" t="b">
        <v>0</v>
      </c>
      <c r="R469" t="s">
        <v>8270</v>
      </c>
      <c r="S469" t="str">
        <f t="shared" si="30"/>
        <v>film &amp; video</v>
      </c>
      <c r="T469" t="str">
        <f t="shared" si="31"/>
        <v>animation</v>
      </c>
    </row>
    <row r="470" spans="1:20" ht="42.75" x14ac:dyDescent="0.45">
      <c r="A470">
        <v>468</v>
      </c>
      <c r="B470" s="1" t="s">
        <v>469</v>
      </c>
      <c r="C470" s="1" t="s">
        <v>4578</v>
      </c>
      <c r="D470" s="3">
        <v>7500</v>
      </c>
      <c r="E470" s="3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s="7">
        <f t="shared" si="28"/>
        <v>41041.167627314811</v>
      </c>
      <c r="L470" s="7">
        <f t="shared" si="29"/>
        <v>41101.160474537035</v>
      </c>
      <c r="M470" t="b">
        <v>0</v>
      </c>
      <c r="N470">
        <v>0</v>
      </c>
      <c r="O470" s="22">
        <f>E470/D470*100</f>
        <v>0</v>
      </c>
      <c r="P470" s="4" t="e">
        <f>E470/N470</f>
        <v>#DIV/0!</v>
      </c>
      <c r="Q470" t="b">
        <v>0</v>
      </c>
      <c r="R470" t="s">
        <v>8270</v>
      </c>
      <c r="S470" t="str">
        <f t="shared" si="30"/>
        <v>film &amp; video</v>
      </c>
      <c r="T470" t="str">
        <f t="shared" si="31"/>
        <v>animation</v>
      </c>
    </row>
    <row r="471" spans="1:20" ht="28.5" x14ac:dyDescent="0.45">
      <c r="A471">
        <v>469</v>
      </c>
      <c r="B471" s="1" t="s">
        <v>470</v>
      </c>
      <c r="C471" s="1" t="s">
        <v>4579</v>
      </c>
      <c r="D471" s="3">
        <v>6000</v>
      </c>
      <c r="E471" s="3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s="7">
        <f t="shared" si="28"/>
        <v>41827.989861111113</v>
      </c>
      <c r="L471" s="7">
        <f t="shared" si="29"/>
        <v>41887.989861111113</v>
      </c>
      <c r="M471" t="b">
        <v>0</v>
      </c>
      <c r="N471">
        <v>0</v>
      </c>
      <c r="O471" s="22">
        <f>E471/D471*100</f>
        <v>0</v>
      </c>
      <c r="P471" s="4" t="e">
        <f>E471/N471</f>
        <v>#DIV/0!</v>
      </c>
      <c r="Q471" t="b">
        <v>0</v>
      </c>
      <c r="R471" t="s">
        <v>8270</v>
      </c>
      <c r="S471" t="str">
        <f t="shared" si="30"/>
        <v>film &amp; video</v>
      </c>
      <c r="T471" t="str">
        <f t="shared" si="31"/>
        <v>animation</v>
      </c>
    </row>
    <row r="472" spans="1:20" ht="42.75" x14ac:dyDescent="0.45">
      <c r="A472">
        <v>470</v>
      </c>
      <c r="B472" s="1" t="s">
        <v>471</v>
      </c>
      <c r="C472" s="1" t="s">
        <v>4580</v>
      </c>
      <c r="D472" s="3">
        <v>5000</v>
      </c>
      <c r="E472" s="3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s="7">
        <f t="shared" si="28"/>
        <v>41605.167696759258</v>
      </c>
      <c r="L472" s="7">
        <f t="shared" si="29"/>
        <v>41655.166666666664</v>
      </c>
      <c r="M472" t="b">
        <v>0</v>
      </c>
      <c r="N472">
        <v>2</v>
      </c>
      <c r="O472" s="22">
        <f>E472/D472*100</f>
        <v>1.02</v>
      </c>
      <c r="P472" s="4">
        <f>E472/N472</f>
        <v>25.5</v>
      </c>
      <c r="Q472" t="b">
        <v>0</v>
      </c>
      <c r="R472" t="s">
        <v>8270</v>
      </c>
      <c r="S472" t="str">
        <f t="shared" si="30"/>
        <v>film &amp; video</v>
      </c>
      <c r="T472" t="str">
        <f t="shared" si="31"/>
        <v>animation</v>
      </c>
    </row>
    <row r="473" spans="1:20" ht="57" x14ac:dyDescent="0.45">
      <c r="A473">
        <v>471</v>
      </c>
      <c r="B473" s="1" t="s">
        <v>472</v>
      </c>
      <c r="C473" s="1" t="s">
        <v>4581</v>
      </c>
      <c r="D473" s="3">
        <v>55000</v>
      </c>
      <c r="E473" s="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s="7">
        <f t="shared" si="28"/>
        <v>41703.721979166665</v>
      </c>
      <c r="L473" s="7">
        <f t="shared" si="29"/>
        <v>41748.680312500001</v>
      </c>
      <c r="M473" t="b">
        <v>0</v>
      </c>
      <c r="N473">
        <v>170</v>
      </c>
      <c r="O473" s="22">
        <f>E473/D473*100</f>
        <v>11.892727272727273</v>
      </c>
      <c r="P473" s="4">
        <f>E473/N473</f>
        <v>38.476470588235294</v>
      </c>
      <c r="Q473" t="b">
        <v>0</v>
      </c>
      <c r="R473" t="s">
        <v>8270</v>
      </c>
      <c r="S473" t="str">
        <f t="shared" si="30"/>
        <v>film &amp; video</v>
      </c>
      <c r="T473" t="str">
        <f t="shared" si="31"/>
        <v>animation</v>
      </c>
    </row>
    <row r="474" spans="1:20" ht="42.75" x14ac:dyDescent="0.45">
      <c r="A474">
        <v>472</v>
      </c>
      <c r="B474" s="1" t="s">
        <v>473</v>
      </c>
      <c r="C474" s="1" t="s">
        <v>4582</v>
      </c>
      <c r="D474" s="3">
        <v>800</v>
      </c>
      <c r="E474" s="3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s="7">
        <f t="shared" si="28"/>
        <v>41844.922662037039</v>
      </c>
      <c r="L474" s="7">
        <f t="shared" si="29"/>
        <v>41874.922662037039</v>
      </c>
      <c r="M474" t="b">
        <v>0</v>
      </c>
      <c r="N474">
        <v>5</v>
      </c>
      <c r="O474" s="22">
        <f>E474/D474*100</f>
        <v>17.625</v>
      </c>
      <c r="P474" s="4">
        <f>E474/N474</f>
        <v>28.2</v>
      </c>
      <c r="Q474" t="b">
        <v>0</v>
      </c>
      <c r="R474" t="s">
        <v>8270</v>
      </c>
      <c r="S474" t="str">
        <f t="shared" si="30"/>
        <v>film &amp; video</v>
      </c>
      <c r="T474" t="str">
        <f t="shared" si="31"/>
        <v>animation</v>
      </c>
    </row>
    <row r="475" spans="1:20" ht="42.75" x14ac:dyDescent="0.45">
      <c r="A475">
        <v>473</v>
      </c>
      <c r="B475" s="1" t="s">
        <v>474</v>
      </c>
      <c r="C475" s="1" t="s">
        <v>4583</v>
      </c>
      <c r="D475" s="3">
        <v>30000</v>
      </c>
      <c r="E475" s="3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s="7">
        <f t="shared" si="28"/>
        <v>41869.698136574072</v>
      </c>
      <c r="L475" s="7">
        <f t="shared" si="29"/>
        <v>41899.698136574072</v>
      </c>
      <c r="M475" t="b">
        <v>0</v>
      </c>
      <c r="N475">
        <v>14</v>
      </c>
      <c r="O475" s="22">
        <f>E475/D475*100</f>
        <v>2.87</v>
      </c>
      <c r="P475" s="4">
        <f>E475/N475</f>
        <v>61.5</v>
      </c>
      <c r="Q475" t="b">
        <v>0</v>
      </c>
      <c r="R475" t="s">
        <v>8270</v>
      </c>
      <c r="S475" t="str">
        <f t="shared" si="30"/>
        <v>film &amp; video</v>
      </c>
      <c r="T475" t="str">
        <f t="shared" si="31"/>
        <v>animation</v>
      </c>
    </row>
    <row r="476" spans="1:20" ht="42.75" x14ac:dyDescent="0.45">
      <c r="A476">
        <v>474</v>
      </c>
      <c r="B476" s="1" t="s">
        <v>475</v>
      </c>
      <c r="C476" s="1" t="s">
        <v>4584</v>
      </c>
      <c r="D476" s="3">
        <v>3300</v>
      </c>
      <c r="E476" s="3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s="7">
        <f t="shared" si="28"/>
        <v>42753.329039351855</v>
      </c>
      <c r="L476" s="7">
        <f t="shared" si="29"/>
        <v>42783.329039351855</v>
      </c>
      <c r="M476" t="b">
        <v>0</v>
      </c>
      <c r="N476">
        <v>1</v>
      </c>
      <c r="O476" s="22">
        <f>E476/D476*100</f>
        <v>3.0303030303030304E-2</v>
      </c>
      <c r="P476" s="4">
        <f>E476/N476</f>
        <v>1</v>
      </c>
      <c r="Q476" t="b">
        <v>0</v>
      </c>
      <c r="R476" t="s">
        <v>8270</v>
      </c>
      <c r="S476" t="str">
        <f t="shared" si="30"/>
        <v>film &amp; video</v>
      </c>
      <c r="T476" t="str">
        <f t="shared" si="31"/>
        <v>animation</v>
      </c>
    </row>
    <row r="477" spans="1:20" ht="42.75" x14ac:dyDescent="0.45">
      <c r="A477">
        <v>475</v>
      </c>
      <c r="B477" s="1" t="s">
        <v>476</v>
      </c>
      <c r="C477" s="1" t="s">
        <v>4585</v>
      </c>
      <c r="D477" s="3">
        <v>2000</v>
      </c>
      <c r="E477" s="3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s="7">
        <f t="shared" si="28"/>
        <v>42100.086145833338</v>
      </c>
      <c r="L477" s="7">
        <f t="shared" si="29"/>
        <v>42130.086145833338</v>
      </c>
      <c r="M477" t="b">
        <v>0</v>
      </c>
      <c r="N477">
        <v>0</v>
      </c>
      <c r="O477" s="22">
        <f>E477/D477*100</f>
        <v>0</v>
      </c>
      <c r="P477" s="4" t="e">
        <f>E477/N477</f>
        <v>#DIV/0!</v>
      </c>
      <c r="Q477" t="b">
        <v>0</v>
      </c>
      <c r="R477" t="s">
        <v>8270</v>
      </c>
      <c r="S477" t="str">
        <f t="shared" si="30"/>
        <v>film &amp; video</v>
      </c>
      <c r="T477" t="str">
        <f t="shared" si="31"/>
        <v>animation</v>
      </c>
    </row>
    <row r="478" spans="1:20" ht="28.5" x14ac:dyDescent="0.45">
      <c r="A478">
        <v>476</v>
      </c>
      <c r="B478" s="1" t="s">
        <v>477</v>
      </c>
      <c r="C478" s="1" t="s">
        <v>4586</v>
      </c>
      <c r="D478" s="3">
        <v>220000</v>
      </c>
      <c r="E478" s="3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s="7">
        <f t="shared" si="28"/>
        <v>41757.975011574075</v>
      </c>
      <c r="L478" s="7">
        <f t="shared" si="29"/>
        <v>41793.165972222225</v>
      </c>
      <c r="M478" t="b">
        <v>0</v>
      </c>
      <c r="N478">
        <v>124</v>
      </c>
      <c r="O478" s="22">
        <f>E478/D478*100</f>
        <v>2.230268181818182</v>
      </c>
      <c r="P478" s="4">
        <f>E478/N478</f>
        <v>39.569274193548388</v>
      </c>
      <c r="Q478" t="b">
        <v>0</v>
      </c>
      <c r="R478" t="s">
        <v>8270</v>
      </c>
      <c r="S478" t="str">
        <f t="shared" si="30"/>
        <v>film &amp; video</v>
      </c>
      <c r="T478" t="str">
        <f t="shared" si="31"/>
        <v>animation</v>
      </c>
    </row>
    <row r="479" spans="1:20" ht="42.75" x14ac:dyDescent="0.45">
      <c r="A479">
        <v>477</v>
      </c>
      <c r="B479" s="1" t="s">
        <v>478</v>
      </c>
      <c r="C479" s="1" t="s">
        <v>4587</v>
      </c>
      <c r="D479" s="3">
        <v>1500</v>
      </c>
      <c r="E479" s="3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s="7">
        <f t="shared" si="28"/>
        <v>40987.83488425926</v>
      </c>
      <c r="L479" s="7">
        <f t="shared" si="29"/>
        <v>41047.83488425926</v>
      </c>
      <c r="M479" t="b">
        <v>0</v>
      </c>
      <c r="N479">
        <v>0</v>
      </c>
      <c r="O479" s="22">
        <f>E479/D479*100</f>
        <v>0</v>
      </c>
      <c r="P479" s="4" t="e">
        <f>E479/N479</f>
        <v>#DIV/0!</v>
      </c>
      <c r="Q479" t="b">
        <v>0</v>
      </c>
      <c r="R479" t="s">
        <v>8270</v>
      </c>
      <c r="S479" t="str">
        <f t="shared" si="30"/>
        <v>film &amp; video</v>
      </c>
      <c r="T479" t="str">
        <f t="shared" si="31"/>
        <v>animation</v>
      </c>
    </row>
    <row r="480" spans="1:20" ht="42.75" x14ac:dyDescent="0.45">
      <c r="A480">
        <v>478</v>
      </c>
      <c r="B480" s="1" t="s">
        <v>479</v>
      </c>
      <c r="C480" s="1" t="s">
        <v>4588</v>
      </c>
      <c r="D480" s="3">
        <v>10000</v>
      </c>
      <c r="E480" s="3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s="7">
        <f t="shared" si="28"/>
        <v>42065.910983796297</v>
      </c>
      <c r="L480" s="7">
        <f t="shared" si="29"/>
        <v>42095.869317129633</v>
      </c>
      <c r="M480" t="b">
        <v>0</v>
      </c>
      <c r="N480">
        <v>0</v>
      </c>
      <c r="O480" s="22">
        <f>E480/D480*100</f>
        <v>0</v>
      </c>
      <c r="P480" s="4" t="e">
        <f>E480/N480</f>
        <v>#DIV/0!</v>
      </c>
      <c r="Q480" t="b">
        <v>0</v>
      </c>
      <c r="R480" t="s">
        <v>8270</v>
      </c>
      <c r="S480" t="str">
        <f t="shared" si="30"/>
        <v>film &amp; video</v>
      </c>
      <c r="T480" t="str">
        <f t="shared" si="31"/>
        <v>animation</v>
      </c>
    </row>
    <row r="481" spans="1:20" ht="42.75" x14ac:dyDescent="0.45">
      <c r="A481">
        <v>479</v>
      </c>
      <c r="B481" s="1" t="s">
        <v>480</v>
      </c>
      <c r="C481" s="1" t="s">
        <v>4589</v>
      </c>
      <c r="D481" s="3">
        <v>15000</v>
      </c>
      <c r="E481" s="3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s="7">
        <f t="shared" si="28"/>
        <v>41904.407812500001</v>
      </c>
      <c r="L481" s="7">
        <f t="shared" si="29"/>
        <v>41964.449479166666</v>
      </c>
      <c r="M481" t="b">
        <v>0</v>
      </c>
      <c r="N481">
        <v>55</v>
      </c>
      <c r="O481" s="22">
        <f>E481/D481*100</f>
        <v>32.56</v>
      </c>
      <c r="P481" s="4">
        <f>E481/N481</f>
        <v>88.8</v>
      </c>
      <c r="Q481" t="b">
        <v>0</v>
      </c>
      <c r="R481" t="s">
        <v>8270</v>
      </c>
      <c r="S481" t="str">
        <f t="shared" si="30"/>
        <v>film &amp; video</v>
      </c>
      <c r="T481" t="str">
        <f t="shared" si="31"/>
        <v>animation</v>
      </c>
    </row>
    <row r="482" spans="1:20" ht="42.75" x14ac:dyDescent="0.45">
      <c r="A482">
        <v>480</v>
      </c>
      <c r="B482" s="1" t="s">
        <v>481</v>
      </c>
      <c r="C482" s="1" t="s">
        <v>4590</v>
      </c>
      <c r="D482" s="3">
        <v>40000</v>
      </c>
      <c r="E482" s="3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s="7">
        <f t="shared" si="28"/>
        <v>41465.500173611108</v>
      </c>
      <c r="L482" s="7">
        <f t="shared" si="29"/>
        <v>41495.500173611108</v>
      </c>
      <c r="M482" t="b">
        <v>0</v>
      </c>
      <c r="N482">
        <v>140</v>
      </c>
      <c r="O482" s="22">
        <f>E482/D482*100</f>
        <v>19.41</v>
      </c>
      <c r="P482" s="4">
        <f>E482/N482</f>
        <v>55.457142857142856</v>
      </c>
      <c r="Q482" t="b">
        <v>0</v>
      </c>
      <c r="R482" t="s">
        <v>8270</v>
      </c>
      <c r="S482" t="str">
        <f t="shared" si="30"/>
        <v>film &amp; video</v>
      </c>
      <c r="T482" t="str">
        <f t="shared" si="31"/>
        <v>animation</v>
      </c>
    </row>
    <row r="483" spans="1:20" ht="42.75" x14ac:dyDescent="0.45">
      <c r="A483">
        <v>481</v>
      </c>
      <c r="B483" s="1" t="s">
        <v>482</v>
      </c>
      <c r="C483" s="1" t="s">
        <v>4591</v>
      </c>
      <c r="D483" s="3">
        <v>30000</v>
      </c>
      <c r="E483" s="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s="7">
        <f t="shared" si="28"/>
        <v>41162.672326388885</v>
      </c>
      <c r="L483" s="7">
        <f t="shared" si="29"/>
        <v>41192.672326388885</v>
      </c>
      <c r="M483" t="b">
        <v>0</v>
      </c>
      <c r="N483">
        <v>21</v>
      </c>
      <c r="O483" s="22">
        <f>E483/D483*100</f>
        <v>6.1</v>
      </c>
      <c r="P483" s="4">
        <f>E483/N483</f>
        <v>87.142857142857139</v>
      </c>
      <c r="Q483" t="b">
        <v>0</v>
      </c>
      <c r="R483" t="s">
        <v>8270</v>
      </c>
      <c r="S483" t="str">
        <f t="shared" si="30"/>
        <v>film &amp; video</v>
      </c>
      <c r="T483" t="str">
        <f t="shared" si="31"/>
        <v>animation</v>
      </c>
    </row>
    <row r="484" spans="1:20" ht="42.75" x14ac:dyDescent="0.45">
      <c r="A484">
        <v>482</v>
      </c>
      <c r="B484" s="1" t="s">
        <v>483</v>
      </c>
      <c r="C484" s="1" t="s">
        <v>4592</v>
      </c>
      <c r="D484" s="3">
        <v>10000</v>
      </c>
      <c r="E484" s="3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s="7">
        <f t="shared" si="28"/>
        <v>42447.896875000006</v>
      </c>
      <c r="L484" s="7">
        <f t="shared" si="29"/>
        <v>42474.606944444444</v>
      </c>
      <c r="M484" t="b">
        <v>0</v>
      </c>
      <c r="N484">
        <v>1</v>
      </c>
      <c r="O484" s="22">
        <f>E484/D484*100</f>
        <v>0.1</v>
      </c>
      <c r="P484" s="4">
        <f>E484/N484</f>
        <v>10</v>
      </c>
      <c r="Q484" t="b">
        <v>0</v>
      </c>
      <c r="R484" t="s">
        <v>8270</v>
      </c>
      <c r="S484" t="str">
        <f t="shared" si="30"/>
        <v>film &amp; video</v>
      </c>
      <c r="T484" t="str">
        <f t="shared" si="31"/>
        <v>animation</v>
      </c>
    </row>
    <row r="485" spans="1:20" ht="42.75" x14ac:dyDescent="0.45">
      <c r="A485">
        <v>483</v>
      </c>
      <c r="B485" s="1" t="s">
        <v>484</v>
      </c>
      <c r="C485" s="1" t="s">
        <v>4593</v>
      </c>
      <c r="D485" s="3">
        <v>15000</v>
      </c>
      <c r="E485" s="3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s="7">
        <f t="shared" si="28"/>
        <v>41243.197592592594</v>
      </c>
      <c r="L485" s="7">
        <f t="shared" si="29"/>
        <v>41303.197592592594</v>
      </c>
      <c r="M485" t="b">
        <v>0</v>
      </c>
      <c r="N485">
        <v>147</v>
      </c>
      <c r="O485" s="22">
        <f>E485/D485*100</f>
        <v>50.2</v>
      </c>
      <c r="P485" s="4">
        <f>E485/N485</f>
        <v>51.224489795918366</v>
      </c>
      <c r="Q485" t="b">
        <v>0</v>
      </c>
      <c r="R485" t="s">
        <v>8270</v>
      </c>
      <c r="S485" t="str">
        <f t="shared" si="30"/>
        <v>film &amp; video</v>
      </c>
      <c r="T485" t="str">
        <f t="shared" si="31"/>
        <v>animation</v>
      </c>
    </row>
    <row r="486" spans="1:20" ht="57" x14ac:dyDescent="0.45">
      <c r="A486">
        <v>484</v>
      </c>
      <c r="B486" s="1" t="s">
        <v>485</v>
      </c>
      <c r="C486" s="1" t="s">
        <v>4594</v>
      </c>
      <c r="D486" s="3">
        <v>80000</v>
      </c>
      <c r="E486" s="3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s="7">
        <f t="shared" si="28"/>
        <v>42272.93949074074</v>
      </c>
      <c r="L486" s="7">
        <f t="shared" si="29"/>
        <v>42313.981157407412</v>
      </c>
      <c r="M486" t="b">
        <v>0</v>
      </c>
      <c r="N486">
        <v>11</v>
      </c>
      <c r="O486" s="22">
        <f>E486/D486*100</f>
        <v>0.18625</v>
      </c>
      <c r="P486" s="4">
        <f>E486/N486</f>
        <v>13.545454545454545</v>
      </c>
      <c r="Q486" t="b">
        <v>0</v>
      </c>
      <c r="R486" t="s">
        <v>8270</v>
      </c>
      <c r="S486" t="str">
        <f t="shared" si="30"/>
        <v>film &amp; video</v>
      </c>
      <c r="T486" t="str">
        <f t="shared" si="31"/>
        <v>animation</v>
      </c>
    </row>
    <row r="487" spans="1:20" ht="28.5" x14ac:dyDescent="0.45">
      <c r="A487">
        <v>485</v>
      </c>
      <c r="B487" s="1" t="s">
        <v>486</v>
      </c>
      <c r="C487" s="1" t="s">
        <v>4595</v>
      </c>
      <c r="D487" s="3">
        <v>37956</v>
      </c>
      <c r="E487" s="3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s="7">
        <f t="shared" si="28"/>
        <v>41381.50577546296</v>
      </c>
      <c r="L487" s="7">
        <f t="shared" si="29"/>
        <v>41411.50577546296</v>
      </c>
      <c r="M487" t="b">
        <v>0</v>
      </c>
      <c r="N487">
        <v>125</v>
      </c>
      <c r="O487" s="22">
        <f>E487/D487*100</f>
        <v>21.906971229845084</v>
      </c>
      <c r="P487" s="4">
        <f>E487/N487</f>
        <v>66.520080000000007</v>
      </c>
      <c r="Q487" t="b">
        <v>0</v>
      </c>
      <c r="R487" t="s">
        <v>8270</v>
      </c>
      <c r="S487" t="str">
        <f t="shared" si="30"/>
        <v>film &amp; video</v>
      </c>
      <c r="T487" t="str">
        <f t="shared" si="31"/>
        <v>animation</v>
      </c>
    </row>
    <row r="488" spans="1:20" ht="42.75" x14ac:dyDescent="0.45">
      <c r="A488">
        <v>486</v>
      </c>
      <c r="B488" s="1" t="s">
        <v>487</v>
      </c>
      <c r="C488" s="1" t="s">
        <v>4596</v>
      </c>
      <c r="D488" s="3">
        <v>550000</v>
      </c>
      <c r="E488" s="3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s="7">
        <f t="shared" si="28"/>
        <v>41761.94258101852</v>
      </c>
      <c r="L488" s="7">
        <f t="shared" si="29"/>
        <v>41791.94258101852</v>
      </c>
      <c r="M488" t="b">
        <v>0</v>
      </c>
      <c r="N488">
        <v>1</v>
      </c>
      <c r="O488" s="22">
        <f>E488/D488*100</f>
        <v>9.0909090909090905E-3</v>
      </c>
      <c r="P488" s="4">
        <f>E488/N488</f>
        <v>50</v>
      </c>
      <c r="Q488" t="b">
        <v>0</v>
      </c>
      <c r="R488" t="s">
        <v>8270</v>
      </c>
      <c r="S488" t="str">
        <f t="shared" si="30"/>
        <v>film &amp; video</v>
      </c>
      <c r="T488" t="str">
        <f t="shared" si="31"/>
        <v>animation</v>
      </c>
    </row>
    <row r="489" spans="1:20" ht="42.75" x14ac:dyDescent="0.45">
      <c r="A489">
        <v>487</v>
      </c>
      <c r="B489" s="1" t="s">
        <v>488</v>
      </c>
      <c r="C489" s="1" t="s">
        <v>4597</v>
      </c>
      <c r="D489" s="3">
        <v>50000</v>
      </c>
      <c r="E489" s="3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s="7">
        <f t="shared" si="28"/>
        <v>42669.594837962963</v>
      </c>
      <c r="L489" s="7">
        <f t="shared" si="29"/>
        <v>42729.636504629627</v>
      </c>
      <c r="M489" t="b">
        <v>0</v>
      </c>
      <c r="N489">
        <v>0</v>
      </c>
      <c r="O489" s="22">
        <f>E489/D489*100</f>
        <v>0</v>
      </c>
      <c r="P489" s="4" t="e">
        <f>E489/N489</f>
        <v>#DIV/0!</v>
      </c>
      <c r="Q489" t="b">
        <v>0</v>
      </c>
      <c r="R489" t="s">
        <v>8270</v>
      </c>
      <c r="S489" t="str">
        <f t="shared" si="30"/>
        <v>film &amp; video</v>
      </c>
      <c r="T489" t="str">
        <f t="shared" si="31"/>
        <v>animation</v>
      </c>
    </row>
    <row r="490" spans="1:20" ht="42.75" x14ac:dyDescent="0.45">
      <c r="A490">
        <v>488</v>
      </c>
      <c r="B490" s="1" t="s">
        <v>489</v>
      </c>
      <c r="C490" s="1" t="s">
        <v>4598</v>
      </c>
      <c r="D490" s="3">
        <v>12000</v>
      </c>
      <c r="E490" s="3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s="7">
        <f t="shared" si="28"/>
        <v>42714.054398148146</v>
      </c>
      <c r="L490" s="7">
        <f t="shared" si="29"/>
        <v>42744.054398148146</v>
      </c>
      <c r="M490" t="b">
        <v>0</v>
      </c>
      <c r="N490">
        <v>0</v>
      </c>
      <c r="O490" s="22">
        <f>E490/D490*100</f>
        <v>0</v>
      </c>
      <c r="P490" s="4" t="e">
        <f>E490/N490</f>
        <v>#DIV/0!</v>
      </c>
      <c r="Q490" t="b">
        <v>0</v>
      </c>
      <c r="R490" t="s">
        <v>8270</v>
      </c>
      <c r="S490" t="str">
        <f t="shared" si="30"/>
        <v>film &amp; video</v>
      </c>
      <c r="T490" t="str">
        <f t="shared" si="31"/>
        <v>animation</v>
      </c>
    </row>
    <row r="491" spans="1:20" ht="42.75" x14ac:dyDescent="0.45">
      <c r="A491">
        <v>489</v>
      </c>
      <c r="B491" s="1" t="s">
        <v>490</v>
      </c>
      <c r="C491" s="1" t="s">
        <v>4599</v>
      </c>
      <c r="D491" s="3">
        <v>74997</v>
      </c>
      <c r="E491" s="3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s="7">
        <f t="shared" si="28"/>
        <v>40882.481666666667</v>
      </c>
      <c r="L491" s="7">
        <f t="shared" si="29"/>
        <v>40913.481249999997</v>
      </c>
      <c r="M491" t="b">
        <v>0</v>
      </c>
      <c r="N491">
        <v>3</v>
      </c>
      <c r="O491" s="22">
        <f>E491/D491*100</f>
        <v>0.28667813379201834</v>
      </c>
      <c r="P491" s="4">
        <f>E491/N491</f>
        <v>71.666666666666671</v>
      </c>
      <c r="Q491" t="b">
        <v>0</v>
      </c>
      <c r="R491" t="s">
        <v>8270</v>
      </c>
      <c r="S491" t="str">
        <f t="shared" si="30"/>
        <v>film &amp; video</v>
      </c>
      <c r="T491" t="str">
        <f t="shared" si="31"/>
        <v>animation</v>
      </c>
    </row>
    <row r="492" spans="1:20" x14ac:dyDescent="0.45">
      <c r="A492">
        <v>490</v>
      </c>
      <c r="B492" s="1" t="s">
        <v>491</v>
      </c>
      <c r="C492" s="1" t="s">
        <v>4600</v>
      </c>
      <c r="D492" s="3">
        <v>1000</v>
      </c>
      <c r="E492" s="3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s="7">
        <f t="shared" si="28"/>
        <v>41113.968576388892</v>
      </c>
      <c r="L492" s="7">
        <f t="shared" si="29"/>
        <v>41143.968576388892</v>
      </c>
      <c r="M492" t="b">
        <v>0</v>
      </c>
      <c r="N492">
        <v>0</v>
      </c>
      <c r="O492" s="22">
        <f>E492/D492*100</f>
        <v>0</v>
      </c>
      <c r="P492" s="4" t="e">
        <f>E492/N492</f>
        <v>#DIV/0!</v>
      </c>
      <c r="Q492" t="b">
        <v>0</v>
      </c>
      <c r="R492" t="s">
        <v>8270</v>
      </c>
      <c r="S492" t="str">
        <f t="shared" si="30"/>
        <v>film &amp; video</v>
      </c>
      <c r="T492" t="str">
        <f t="shared" si="31"/>
        <v>animation</v>
      </c>
    </row>
    <row r="493" spans="1:20" ht="42.75" x14ac:dyDescent="0.45">
      <c r="A493">
        <v>491</v>
      </c>
      <c r="B493" s="1" t="s">
        <v>492</v>
      </c>
      <c r="C493" s="1" t="s">
        <v>4601</v>
      </c>
      <c r="D493" s="3">
        <v>10000</v>
      </c>
      <c r="E493" s="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s="7">
        <f t="shared" si="28"/>
        <v>42366.982627314821</v>
      </c>
      <c r="L493" s="7">
        <f t="shared" si="29"/>
        <v>42396.982627314821</v>
      </c>
      <c r="M493" t="b">
        <v>0</v>
      </c>
      <c r="N493">
        <v>0</v>
      </c>
      <c r="O493" s="22">
        <f>E493/D493*100</f>
        <v>0</v>
      </c>
      <c r="P493" s="4" t="e">
        <f>E493/N493</f>
        <v>#DIV/0!</v>
      </c>
      <c r="Q493" t="b">
        <v>0</v>
      </c>
      <c r="R493" t="s">
        <v>8270</v>
      </c>
      <c r="S493" t="str">
        <f t="shared" si="30"/>
        <v>film &amp; video</v>
      </c>
      <c r="T493" t="str">
        <f t="shared" si="31"/>
        <v>animation</v>
      </c>
    </row>
    <row r="494" spans="1:20" ht="42.75" x14ac:dyDescent="0.45">
      <c r="A494">
        <v>492</v>
      </c>
      <c r="B494" s="1" t="s">
        <v>493</v>
      </c>
      <c r="C494" s="1" t="s">
        <v>4602</v>
      </c>
      <c r="D494" s="3">
        <v>10000000</v>
      </c>
      <c r="E494" s="3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s="7">
        <f t="shared" si="28"/>
        <v>42596.03506944445</v>
      </c>
      <c r="L494" s="7">
        <f t="shared" si="29"/>
        <v>42656.03506944445</v>
      </c>
      <c r="M494" t="b">
        <v>0</v>
      </c>
      <c r="N494">
        <v>0</v>
      </c>
      <c r="O494" s="22">
        <f>E494/D494*100</f>
        <v>0</v>
      </c>
      <c r="P494" s="4" t="e">
        <f>E494/N494</f>
        <v>#DIV/0!</v>
      </c>
      <c r="Q494" t="b">
        <v>0</v>
      </c>
      <c r="R494" t="s">
        <v>8270</v>
      </c>
      <c r="S494" t="str">
        <f t="shared" si="30"/>
        <v>film &amp; video</v>
      </c>
      <c r="T494" t="str">
        <f t="shared" si="31"/>
        <v>animation</v>
      </c>
    </row>
    <row r="495" spans="1:20" ht="42.75" x14ac:dyDescent="0.45">
      <c r="A495">
        <v>493</v>
      </c>
      <c r="B495" s="1" t="s">
        <v>494</v>
      </c>
      <c r="C495" s="1" t="s">
        <v>4603</v>
      </c>
      <c r="D495" s="3">
        <v>30000</v>
      </c>
      <c r="E495" s="3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s="7">
        <f t="shared" si="28"/>
        <v>42114.726134259254</v>
      </c>
      <c r="L495" s="7">
        <f t="shared" si="29"/>
        <v>42144.726134259254</v>
      </c>
      <c r="M495" t="b">
        <v>0</v>
      </c>
      <c r="N495">
        <v>0</v>
      </c>
      <c r="O495" s="22">
        <f>E495/D495*100</f>
        <v>0</v>
      </c>
      <c r="P495" s="4" t="e">
        <f>E495/N495</f>
        <v>#DIV/0!</v>
      </c>
      <c r="Q495" t="b">
        <v>0</v>
      </c>
      <c r="R495" t="s">
        <v>8270</v>
      </c>
      <c r="S495" t="str">
        <f t="shared" si="30"/>
        <v>film &amp; video</v>
      </c>
      <c r="T495" t="str">
        <f t="shared" si="31"/>
        <v>animation</v>
      </c>
    </row>
    <row r="496" spans="1:20" ht="42.75" x14ac:dyDescent="0.45">
      <c r="A496">
        <v>494</v>
      </c>
      <c r="B496" s="1" t="s">
        <v>495</v>
      </c>
      <c r="C496" s="1" t="s">
        <v>4604</v>
      </c>
      <c r="D496" s="3">
        <v>20000</v>
      </c>
      <c r="E496" s="3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s="7">
        <f t="shared" si="28"/>
        <v>41799.830613425926</v>
      </c>
      <c r="L496" s="7">
        <f t="shared" si="29"/>
        <v>41823.125</v>
      </c>
      <c r="M496" t="b">
        <v>0</v>
      </c>
      <c r="N496">
        <v>3</v>
      </c>
      <c r="O496" s="22">
        <f>E496/D496*100</f>
        <v>0.155</v>
      </c>
      <c r="P496" s="4">
        <f>E496/N496</f>
        <v>10.333333333333334</v>
      </c>
      <c r="Q496" t="b">
        <v>0</v>
      </c>
      <c r="R496" t="s">
        <v>8270</v>
      </c>
      <c r="S496" t="str">
        <f t="shared" si="30"/>
        <v>film &amp; video</v>
      </c>
      <c r="T496" t="str">
        <f t="shared" si="31"/>
        <v>animation</v>
      </c>
    </row>
    <row r="497" spans="1:20" ht="42.75" x14ac:dyDescent="0.45">
      <c r="A497">
        <v>495</v>
      </c>
      <c r="B497" s="1" t="s">
        <v>496</v>
      </c>
      <c r="C497" s="1" t="s">
        <v>4605</v>
      </c>
      <c r="D497" s="3">
        <v>7000</v>
      </c>
      <c r="E497" s="3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s="7">
        <f t="shared" si="28"/>
        <v>42171.827604166669</v>
      </c>
      <c r="L497" s="7">
        <f t="shared" si="29"/>
        <v>42201.827604166669</v>
      </c>
      <c r="M497" t="b">
        <v>0</v>
      </c>
      <c r="N497">
        <v>0</v>
      </c>
      <c r="O497" s="22">
        <f>E497/D497*100</f>
        <v>0</v>
      </c>
      <c r="P497" s="4" t="e">
        <f>E497/N497</f>
        <v>#DIV/0!</v>
      </c>
      <c r="Q497" t="b">
        <v>0</v>
      </c>
      <c r="R497" t="s">
        <v>8270</v>
      </c>
      <c r="S497" t="str">
        <f t="shared" si="30"/>
        <v>film &amp; video</v>
      </c>
      <c r="T497" t="str">
        <f t="shared" si="31"/>
        <v>animation</v>
      </c>
    </row>
    <row r="498" spans="1:20" ht="28.5" x14ac:dyDescent="0.45">
      <c r="A498">
        <v>496</v>
      </c>
      <c r="B498" s="1" t="s">
        <v>497</v>
      </c>
      <c r="C498" s="1" t="s">
        <v>4606</v>
      </c>
      <c r="D498" s="3">
        <v>60000</v>
      </c>
      <c r="E498" s="3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s="7">
        <f t="shared" si="28"/>
        <v>41620.93141203704</v>
      </c>
      <c r="L498" s="7">
        <f t="shared" si="29"/>
        <v>41680.93141203704</v>
      </c>
      <c r="M498" t="b">
        <v>0</v>
      </c>
      <c r="N498">
        <v>1</v>
      </c>
      <c r="O498" s="22">
        <f>E498/D498*100</f>
        <v>1.6666666666666668E-3</v>
      </c>
      <c r="P498" s="4">
        <f>E498/N498</f>
        <v>1</v>
      </c>
      <c r="Q498" t="b">
        <v>0</v>
      </c>
      <c r="R498" t="s">
        <v>8270</v>
      </c>
      <c r="S498" t="str">
        <f t="shared" si="30"/>
        <v>film &amp; video</v>
      </c>
      <c r="T498" t="str">
        <f t="shared" si="31"/>
        <v>animation</v>
      </c>
    </row>
    <row r="499" spans="1:20" x14ac:dyDescent="0.45">
      <c r="A499">
        <v>497</v>
      </c>
      <c r="B499" s="1" t="s">
        <v>498</v>
      </c>
      <c r="C499" s="1" t="s">
        <v>4607</v>
      </c>
      <c r="D499" s="3">
        <v>4480</v>
      </c>
      <c r="E499" s="3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s="7">
        <f t="shared" si="28"/>
        <v>41945.037789351853</v>
      </c>
      <c r="L499" s="7">
        <f t="shared" si="29"/>
        <v>41998.208333333328</v>
      </c>
      <c r="M499" t="b">
        <v>0</v>
      </c>
      <c r="N499">
        <v>3</v>
      </c>
      <c r="O499" s="22">
        <f>E499/D499*100</f>
        <v>0.6696428571428571</v>
      </c>
      <c r="P499" s="4">
        <f>E499/N499</f>
        <v>10</v>
      </c>
      <c r="Q499" t="b">
        <v>0</v>
      </c>
      <c r="R499" t="s">
        <v>8270</v>
      </c>
      <c r="S499" t="str">
        <f t="shared" si="30"/>
        <v>film &amp; video</v>
      </c>
      <c r="T499" t="str">
        <f t="shared" si="31"/>
        <v>animation</v>
      </c>
    </row>
    <row r="500" spans="1:20" ht="42.75" x14ac:dyDescent="0.45">
      <c r="A500">
        <v>498</v>
      </c>
      <c r="B500" s="1" t="s">
        <v>499</v>
      </c>
      <c r="C500" s="1" t="s">
        <v>4608</v>
      </c>
      <c r="D500" s="3">
        <v>65108</v>
      </c>
      <c r="E500" s="3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s="7">
        <f t="shared" si="28"/>
        <v>40858.762141203704</v>
      </c>
      <c r="L500" s="7">
        <f t="shared" si="29"/>
        <v>40900.762141203704</v>
      </c>
      <c r="M500" t="b">
        <v>0</v>
      </c>
      <c r="N500">
        <v>22</v>
      </c>
      <c r="O500" s="22">
        <f>E500/D500*100</f>
        <v>4.5985132395404564</v>
      </c>
      <c r="P500" s="4">
        <f>E500/N500</f>
        <v>136.09090909090909</v>
      </c>
      <c r="Q500" t="b">
        <v>0</v>
      </c>
      <c r="R500" t="s">
        <v>8270</v>
      </c>
      <c r="S500" t="str">
        <f t="shared" si="30"/>
        <v>film &amp; video</v>
      </c>
      <c r="T500" t="str">
        <f t="shared" si="31"/>
        <v>animation</v>
      </c>
    </row>
    <row r="501" spans="1:20" ht="57" x14ac:dyDescent="0.45">
      <c r="A501">
        <v>499</v>
      </c>
      <c r="B501" s="1" t="s">
        <v>500</v>
      </c>
      <c r="C501" s="1" t="s">
        <v>4609</v>
      </c>
      <c r="D501" s="3">
        <v>20000</v>
      </c>
      <c r="E501" s="3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s="7">
        <f t="shared" si="28"/>
        <v>40043.895462962959</v>
      </c>
      <c r="L501" s="7">
        <f t="shared" si="29"/>
        <v>40098.874305555553</v>
      </c>
      <c r="M501" t="b">
        <v>0</v>
      </c>
      <c r="N501">
        <v>26</v>
      </c>
      <c r="O501" s="22">
        <f>E501/D501*100</f>
        <v>9.5500000000000007</v>
      </c>
      <c r="P501" s="4">
        <f>E501/N501</f>
        <v>73.461538461538467</v>
      </c>
      <c r="Q501" t="b">
        <v>0</v>
      </c>
      <c r="R501" t="s">
        <v>8270</v>
      </c>
      <c r="S501" t="str">
        <f t="shared" si="30"/>
        <v>film &amp; video</v>
      </c>
      <c r="T501" t="str">
        <f t="shared" si="31"/>
        <v>animation</v>
      </c>
    </row>
    <row r="502" spans="1:20" ht="57" x14ac:dyDescent="0.45">
      <c r="A502">
        <v>500</v>
      </c>
      <c r="B502" s="1" t="s">
        <v>501</v>
      </c>
      <c r="C502" s="1" t="s">
        <v>4610</v>
      </c>
      <c r="D502" s="3">
        <v>6500</v>
      </c>
      <c r="E502" s="3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s="7">
        <f t="shared" si="28"/>
        <v>40247.886006944449</v>
      </c>
      <c r="L502" s="7">
        <f t="shared" si="29"/>
        <v>40306.927777777775</v>
      </c>
      <c r="M502" t="b">
        <v>0</v>
      </c>
      <c r="N502">
        <v>4</v>
      </c>
      <c r="O502" s="22">
        <f>E502/D502*100</f>
        <v>3.3076923076923079</v>
      </c>
      <c r="P502" s="4">
        <f>E502/N502</f>
        <v>53.75</v>
      </c>
      <c r="Q502" t="b">
        <v>0</v>
      </c>
      <c r="R502" t="s">
        <v>8270</v>
      </c>
      <c r="S502" t="str">
        <f t="shared" si="30"/>
        <v>film &amp; video</v>
      </c>
      <c r="T502" t="str">
        <f t="shared" si="31"/>
        <v>animation</v>
      </c>
    </row>
    <row r="503" spans="1:20" ht="42.75" x14ac:dyDescent="0.45">
      <c r="A503">
        <v>501</v>
      </c>
      <c r="B503" s="1" t="s">
        <v>502</v>
      </c>
      <c r="C503" s="1" t="s">
        <v>4611</v>
      </c>
      <c r="D503" s="3">
        <v>10000</v>
      </c>
      <c r="E503" s="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s="7">
        <f t="shared" si="28"/>
        <v>40703.234386574077</v>
      </c>
      <c r="L503" s="7">
        <f t="shared" si="29"/>
        <v>40733.234386574077</v>
      </c>
      <c r="M503" t="b">
        <v>0</v>
      </c>
      <c r="N503">
        <v>0</v>
      </c>
      <c r="O503" s="22">
        <f>E503/D503*100</f>
        <v>0</v>
      </c>
      <c r="P503" s="4" t="e">
        <f>E503/N503</f>
        <v>#DIV/0!</v>
      </c>
      <c r="Q503" t="b">
        <v>0</v>
      </c>
      <c r="R503" t="s">
        <v>8270</v>
      </c>
      <c r="S503" t="str">
        <f t="shared" si="30"/>
        <v>film &amp; video</v>
      </c>
      <c r="T503" t="str">
        <f t="shared" si="31"/>
        <v>animation</v>
      </c>
    </row>
    <row r="504" spans="1:20" ht="42.75" x14ac:dyDescent="0.45">
      <c r="A504">
        <v>502</v>
      </c>
      <c r="B504" s="1" t="s">
        <v>503</v>
      </c>
      <c r="C504" s="1" t="s">
        <v>4612</v>
      </c>
      <c r="D504" s="3">
        <v>20000</v>
      </c>
      <c r="E504" s="3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s="7">
        <f t="shared" si="28"/>
        <v>40956.553530092591</v>
      </c>
      <c r="L504" s="7">
        <f t="shared" si="29"/>
        <v>40986.511863425927</v>
      </c>
      <c r="M504" t="b">
        <v>0</v>
      </c>
      <c r="N504">
        <v>4</v>
      </c>
      <c r="O504" s="22">
        <f>E504/D504*100</f>
        <v>1.1499999999999999</v>
      </c>
      <c r="P504" s="4">
        <f>E504/N504</f>
        <v>57.5</v>
      </c>
      <c r="Q504" t="b">
        <v>0</v>
      </c>
      <c r="R504" t="s">
        <v>8270</v>
      </c>
      <c r="S504" t="str">
        <f t="shared" si="30"/>
        <v>film &amp; video</v>
      </c>
      <c r="T504" t="str">
        <f t="shared" si="31"/>
        <v>animation</v>
      </c>
    </row>
    <row r="505" spans="1:20" ht="42.75" x14ac:dyDescent="0.45">
      <c r="A505">
        <v>503</v>
      </c>
      <c r="B505" s="1" t="s">
        <v>504</v>
      </c>
      <c r="C505" s="1" t="s">
        <v>4613</v>
      </c>
      <c r="D505" s="3">
        <v>6500</v>
      </c>
      <c r="E505" s="3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s="7">
        <f t="shared" si="28"/>
        <v>41991.526655092588</v>
      </c>
      <c r="L505" s="7">
        <f t="shared" si="29"/>
        <v>42021.526655092588</v>
      </c>
      <c r="M505" t="b">
        <v>0</v>
      </c>
      <c r="N505">
        <v>9</v>
      </c>
      <c r="O505" s="22">
        <f>E505/D505*100</f>
        <v>1.7538461538461538</v>
      </c>
      <c r="P505" s="4">
        <f>E505/N505</f>
        <v>12.666666666666666</v>
      </c>
      <c r="Q505" t="b">
        <v>0</v>
      </c>
      <c r="R505" t="s">
        <v>8270</v>
      </c>
      <c r="S505" t="str">
        <f t="shared" si="30"/>
        <v>film &amp; video</v>
      </c>
      <c r="T505" t="str">
        <f t="shared" si="31"/>
        <v>animation</v>
      </c>
    </row>
    <row r="506" spans="1:20" ht="42.75" x14ac:dyDescent="0.45">
      <c r="A506">
        <v>504</v>
      </c>
      <c r="B506" s="1" t="s">
        <v>505</v>
      </c>
      <c r="C506" s="1" t="s">
        <v>4614</v>
      </c>
      <c r="D506" s="3">
        <v>24500</v>
      </c>
      <c r="E506" s="3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s="7">
        <f t="shared" si="28"/>
        <v>40949.98364583333</v>
      </c>
      <c r="L506" s="7">
        <f t="shared" si="29"/>
        <v>41009.941979166666</v>
      </c>
      <c r="M506" t="b">
        <v>0</v>
      </c>
      <c r="N506">
        <v>5</v>
      </c>
      <c r="O506" s="22">
        <f>E506/D506*100</f>
        <v>1.3673469387755102</v>
      </c>
      <c r="P506" s="4">
        <f>E506/N506</f>
        <v>67</v>
      </c>
      <c r="Q506" t="b">
        <v>0</v>
      </c>
      <c r="R506" t="s">
        <v>8270</v>
      </c>
      <c r="S506" t="str">
        <f t="shared" si="30"/>
        <v>film &amp; video</v>
      </c>
      <c r="T506" t="str">
        <f t="shared" si="31"/>
        <v>animation</v>
      </c>
    </row>
    <row r="507" spans="1:20" ht="42.75" x14ac:dyDescent="0.45">
      <c r="A507">
        <v>505</v>
      </c>
      <c r="B507" s="1" t="s">
        <v>506</v>
      </c>
      <c r="C507" s="1" t="s">
        <v>4615</v>
      </c>
      <c r="D507" s="3">
        <v>12000</v>
      </c>
      <c r="E507" s="3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s="7">
        <f t="shared" si="28"/>
        <v>42318.098217592589</v>
      </c>
      <c r="L507" s="7">
        <f t="shared" si="29"/>
        <v>42363.098217592589</v>
      </c>
      <c r="M507" t="b">
        <v>0</v>
      </c>
      <c r="N507">
        <v>14</v>
      </c>
      <c r="O507" s="22">
        <f>E507/D507*100</f>
        <v>0.43333333333333329</v>
      </c>
      <c r="P507" s="4">
        <f>E507/N507</f>
        <v>3.7142857142857144</v>
      </c>
      <c r="Q507" t="b">
        <v>0</v>
      </c>
      <c r="R507" t="s">
        <v>8270</v>
      </c>
      <c r="S507" t="str">
        <f t="shared" si="30"/>
        <v>film &amp; video</v>
      </c>
      <c r="T507" t="str">
        <f t="shared" si="31"/>
        <v>animation</v>
      </c>
    </row>
    <row r="508" spans="1:20" ht="42.75" x14ac:dyDescent="0.45">
      <c r="A508">
        <v>506</v>
      </c>
      <c r="B508" s="1" t="s">
        <v>507</v>
      </c>
      <c r="C508" s="1" t="s">
        <v>4616</v>
      </c>
      <c r="D508" s="3">
        <v>200000</v>
      </c>
      <c r="E508" s="3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s="7">
        <f t="shared" si="28"/>
        <v>41466.552314814813</v>
      </c>
      <c r="L508" s="7">
        <f t="shared" si="29"/>
        <v>41496.552314814813</v>
      </c>
      <c r="M508" t="b">
        <v>0</v>
      </c>
      <c r="N508">
        <v>1</v>
      </c>
      <c r="O508" s="22">
        <f>E508/D508*100</f>
        <v>0.125</v>
      </c>
      <c r="P508" s="4">
        <f>E508/N508</f>
        <v>250</v>
      </c>
      <c r="Q508" t="b">
        <v>0</v>
      </c>
      <c r="R508" t="s">
        <v>8270</v>
      </c>
      <c r="S508" t="str">
        <f t="shared" si="30"/>
        <v>film &amp; video</v>
      </c>
      <c r="T508" t="str">
        <f t="shared" si="31"/>
        <v>animation</v>
      </c>
    </row>
    <row r="509" spans="1:20" ht="42.75" x14ac:dyDescent="0.45">
      <c r="A509">
        <v>507</v>
      </c>
      <c r="B509" s="1" t="s">
        <v>508</v>
      </c>
      <c r="C509" s="1" t="s">
        <v>4617</v>
      </c>
      <c r="D509" s="3">
        <v>20000</v>
      </c>
      <c r="E509" s="3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s="7">
        <f t="shared" si="28"/>
        <v>41156.958993055552</v>
      </c>
      <c r="L509" s="7">
        <f t="shared" si="29"/>
        <v>41201.958993055552</v>
      </c>
      <c r="M509" t="b">
        <v>0</v>
      </c>
      <c r="N509">
        <v>10</v>
      </c>
      <c r="O509" s="22">
        <f>E509/D509*100</f>
        <v>3.2</v>
      </c>
      <c r="P509" s="4">
        <f>E509/N509</f>
        <v>64</v>
      </c>
      <c r="Q509" t="b">
        <v>0</v>
      </c>
      <c r="R509" t="s">
        <v>8270</v>
      </c>
      <c r="S509" t="str">
        <f t="shared" si="30"/>
        <v>film &amp; video</v>
      </c>
      <c r="T509" t="str">
        <f t="shared" si="31"/>
        <v>animation</v>
      </c>
    </row>
    <row r="510" spans="1:20" ht="57" x14ac:dyDescent="0.45">
      <c r="A510">
        <v>508</v>
      </c>
      <c r="B510" s="1" t="s">
        <v>509</v>
      </c>
      <c r="C510" s="1" t="s">
        <v>4618</v>
      </c>
      <c r="D510" s="3">
        <v>50000</v>
      </c>
      <c r="E510" s="3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s="7">
        <f t="shared" si="28"/>
        <v>40995.024317129632</v>
      </c>
      <c r="L510" s="7">
        <f t="shared" si="29"/>
        <v>41054.593055555553</v>
      </c>
      <c r="M510" t="b">
        <v>0</v>
      </c>
      <c r="N510">
        <v>3</v>
      </c>
      <c r="O510" s="22">
        <f>E510/D510*100</f>
        <v>0.8</v>
      </c>
      <c r="P510" s="4">
        <f>E510/N510</f>
        <v>133.33333333333334</v>
      </c>
      <c r="Q510" t="b">
        <v>0</v>
      </c>
      <c r="R510" t="s">
        <v>8270</v>
      </c>
      <c r="S510" t="str">
        <f t="shared" si="30"/>
        <v>film &amp; video</v>
      </c>
      <c r="T510" t="str">
        <f t="shared" si="31"/>
        <v>animation</v>
      </c>
    </row>
    <row r="511" spans="1:20" ht="42.75" x14ac:dyDescent="0.45">
      <c r="A511">
        <v>509</v>
      </c>
      <c r="B511" s="1" t="s">
        <v>510</v>
      </c>
      <c r="C511" s="1" t="s">
        <v>4619</v>
      </c>
      <c r="D511" s="3">
        <v>5000</v>
      </c>
      <c r="E511" s="3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s="7">
        <f t="shared" si="28"/>
        <v>42153.631597222222</v>
      </c>
      <c r="L511" s="7">
        <f t="shared" si="29"/>
        <v>42183.631597222222</v>
      </c>
      <c r="M511" t="b">
        <v>0</v>
      </c>
      <c r="N511">
        <v>1</v>
      </c>
      <c r="O511" s="22">
        <f>E511/D511*100</f>
        <v>0.2</v>
      </c>
      <c r="P511" s="4">
        <f>E511/N511</f>
        <v>10</v>
      </c>
      <c r="Q511" t="b">
        <v>0</v>
      </c>
      <c r="R511" t="s">
        <v>8270</v>
      </c>
      <c r="S511" t="str">
        <f t="shared" si="30"/>
        <v>film &amp; video</v>
      </c>
      <c r="T511" t="str">
        <f t="shared" si="31"/>
        <v>animation</v>
      </c>
    </row>
    <row r="512" spans="1:20" ht="42.75" x14ac:dyDescent="0.45">
      <c r="A512">
        <v>510</v>
      </c>
      <c r="B512" s="1" t="s">
        <v>511</v>
      </c>
      <c r="C512" s="1" t="s">
        <v>4620</v>
      </c>
      <c r="D512" s="3">
        <v>14000</v>
      </c>
      <c r="E512" s="3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s="7">
        <f t="shared" si="28"/>
        <v>42400.176377314812</v>
      </c>
      <c r="L512" s="7">
        <f t="shared" si="29"/>
        <v>42430.176377314812</v>
      </c>
      <c r="M512" t="b">
        <v>0</v>
      </c>
      <c r="N512">
        <v>0</v>
      </c>
      <c r="O512" s="22">
        <f>E512/D512*100</f>
        <v>0</v>
      </c>
      <c r="P512" s="4" t="e">
        <f>E512/N512</f>
        <v>#DIV/0!</v>
      </c>
      <c r="Q512" t="b">
        <v>0</v>
      </c>
      <c r="R512" t="s">
        <v>8270</v>
      </c>
      <c r="S512" t="str">
        <f t="shared" si="30"/>
        <v>film &amp; video</v>
      </c>
      <c r="T512" t="str">
        <f t="shared" si="31"/>
        <v>animation</v>
      </c>
    </row>
    <row r="513" spans="1:20" ht="42.75" x14ac:dyDescent="0.45">
      <c r="A513">
        <v>511</v>
      </c>
      <c r="B513" s="1" t="s">
        <v>512</v>
      </c>
      <c r="C513" s="1" t="s">
        <v>4621</v>
      </c>
      <c r="D513" s="3">
        <v>5000</v>
      </c>
      <c r="E513" s="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s="7">
        <f t="shared" si="28"/>
        <v>41340.303032407406</v>
      </c>
      <c r="L513" s="7">
        <f t="shared" si="29"/>
        <v>41370.261365740742</v>
      </c>
      <c r="M513" t="b">
        <v>0</v>
      </c>
      <c r="N513">
        <v>5</v>
      </c>
      <c r="O513" s="22">
        <f>E513/D513*100</f>
        <v>3</v>
      </c>
      <c r="P513" s="4">
        <f>E513/N513</f>
        <v>30</v>
      </c>
      <c r="Q513" t="b">
        <v>0</v>
      </c>
      <c r="R513" t="s">
        <v>8270</v>
      </c>
      <c r="S513" t="str">
        <f t="shared" si="30"/>
        <v>film &amp; video</v>
      </c>
      <c r="T513" t="str">
        <f t="shared" si="31"/>
        <v>animation</v>
      </c>
    </row>
    <row r="514" spans="1:20" ht="42.75" x14ac:dyDescent="0.45">
      <c r="A514">
        <v>512</v>
      </c>
      <c r="B514" s="1" t="s">
        <v>513</v>
      </c>
      <c r="C514" s="1" t="s">
        <v>4622</v>
      </c>
      <c r="D514" s="3">
        <v>8000</v>
      </c>
      <c r="E514" s="3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s="7">
        <f t="shared" si="28"/>
        <v>42649.742210648154</v>
      </c>
      <c r="L514" s="7">
        <f t="shared" si="29"/>
        <v>42694.783877314811</v>
      </c>
      <c r="M514" t="b">
        <v>0</v>
      </c>
      <c r="N514">
        <v>2</v>
      </c>
      <c r="O514" s="22">
        <f>E514/D514*100</f>
        <v>0.13749999999999998</v>
      </c>
      <c r="P514" s="4">
        <f>E514/N514</f>
        <v>5.5</v>
      </c>
      <c r="Q514" t="b">
        <v>0</v>
      </c>
      <c r="R514" t="s">
        <v>8270</v>
      </c>
      <c r="S514" t="str">
        <f t="shared" si="30"/>
        <v>film &amp; video</v>
      </c>
      <c r="T514" t="str">
        <f t="shared" si="31"/>
        <v>animation</v>
      </c>
    </row>
    <row r="515" spans="1:20" ht="28.5" x14ac:dyDescent="0.45">
      <c r="A515">
        <v>513</v>
      </c>
      <c r="B515" s="1" t="s">
        <v>514</v>
      </c>
      <c r="C515" s="1" t="s">
        <v>4623</v>
      </c>
      <c r="D515" s="3">
        <v>50000</v>
      </c>
      <c r="E515" s="3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s="7">
        <f t="shared" ref="K515:K578" si="32">(((J515/60)/60)/24)+DATE(1970,1,1)</f>
        <v>42552.653993055559</v>
      </c>
      <c r="L515" s="7">
        <f t="shared" ref="L515:L578" si="33">(((I515/60)/60)/24)+DATE(1970,1,1)</f>
        <v>42597.291666666672</v>
      </c>
      <c r="M515" t="b">
        <v>0</v>
      </c>
      <c r="N515">
        <v>68</v>
      </c>
      <c r="O515" s="22">
        <f>E515/D515*100</f>
        <v>13.923999999999999</v>
      </c>
      <c r="P515" s="4">
        <f>E515/N515</f>
        <v>102.38235294117646</v>
      </c>
      <c r="Q515" t="b">
        <v>0</v>
      </c>
      <c r="R515" t="s">
        <v>8270</v>
      </c>
      <c r="S515" t="str">
        <f t="shared" ref="S515:S578" si="34">LEFT(R515,SEARCH("/",R515,1)-1)</f>
        <v>film &amp; video</v>
      </c>
      <c r="T515" t="str">
        <f t="shared" ref="T515:T578" si="35">RIGHT(R515,LEN(R515) - FIND("/",R515))</f>
        <v>animation</v>
      </c>
    </row>
    <row r="516" spans="1:20" ht="42.75" x14ac:dyDescent="0.45">
      <c r="A516">
        <v>514</v>
      </c>
      <c r="B516" s="1" t="s">
        <v>515</v>
      </c>
      <c r="C516" s="1" t="s">
        <v>4624</v>
      </c>
      <c r="D516" s="3">
        <v>1500</v>
      </c>
      <c r="E516" s="3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s="7">
        <f t="shared" si="32"/>
        <v>41830.613969907405</v>
      </c>
      <c r="L516" s="7">
        <f t="shared" si="33"/>
        <v>41860.613969907405</v>
      </c>
      <c r="M516" t="b">
        <v>0</v>
      </c>
      <c r="N516">
        <v>3</v>
      </c>
      <c r="O516" s="22">
        <f>E516/D516*100</f>
        <v>3.3333333333333335</v>
      </c>
      <c r="P516" s="4">
        <f>E516/N516</f>
        <v>16.666666666666668</v>
      </c>
      <c r="Q516" t="b">
        <v>0</v>
      </c>
      <c r="R516" t="s">
        <v>8270</v>
      </c>
      <c r="S516" t="str">
        <f t="shared" si="34"/>
        <v>film &amp; video</v>
      </c>
      <c r="T516" t="str">
        <f t="shared" si="35"/>
        <v>animation</v>
      </c>
    </row>
    <row r="517" spans="1:20" ht="42.75" x14ac:dyDescent="0.45">
      <c r="A517">
        <v>515</v>
      </c>
      <c r="B517" s="1" t="s">
        <v>516</v>
      </c>
      <c r="C517" s="1" t="s">
        <v>4625</v>
      </c>
      <c r="D517" s="3">
        <v>97000</v>
      </c>
      <c r="E517" s="3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s="7">
        <f t="shared" si="32"/>
        <v>42327.490752314814</v>
      </c>
      <c r="L517" s="7">
        <f t="shared" si="33"/>
        <v>42367.490752314814</v>
      </c>
      <c r="M517" t="b">
        <v>0</v>
      </c>
      <c r="N517">
        <v>34</v>
      </c>
      <c r="O517" s="22">
        <f>E517/D517*100</f>
        <v>25.41340206185567</v>
      </c>
      <c r="P517" s="4">
        <f>E517/N517</f>
        <v>725.02941176470586</v>
      </c>
      <c r="Q517" t="b">
        <v>0</v>
      </c>
      <c r="R517" t="s">
        <v>8270</v>
      </c>
      <c r="S517" t="str">
        <f t="shared" si="34"/>
        <v>film &amp; video</v>
      </c>
      <c r="T517" t="str">
        <f t="shared" si="35"/>
        <v>animation</v>
      </c>
    </row>
    <row r="518" spans="1:20" ht="28.5" x14ac:dyDescent="0.45">
      <c r="A518">
        <v>516</v>
      </c>
      <c r="B518" s="1" t="s">
        <v>517</v>
      </c>
      <c r="C518" s="1" t="s">
        <v>4626</v>
      </c>
      <c r="D518" s="3">
        <v>5000</v>
      </c>
      <c r="E518" s="3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s="7">
        <f t="shared" si="32"/>
        <v>42091.778703703705</v>
      </c>
      <c r="L518" s="7">
        <f t="shared" si="33"/>
        <v>42151.778703703705</v>
      </c>
      <c r="M518" t="b">
        <v>0</v>
      </c>
      <c r="N518">
        <v>0</v>
      </c>
      <c r="O518" s="22">
        <f>E518/D518*100</f>
        <v>0</v>
      </c>
      <c r="P518" s="4" t="e">
        <f>E518/N518</f>
        <v>#DIV/0!</v>
      </c>
      <c r="Q518" t="b">
        <v>0</v>
      </c>
      <c r="R518" t="s">
        <v>8270</v>
      </c>
      <c r="S518" t="str">
        <f t="shared" si="34"/>
        <v>film &amp; video</v>
      </c>
      <c r="T518" t="str">
        <f t="shared" si="35"/>
        <v>animation</v>
      </c>
    </row>
    <row r="519" spans="1:20" ht="42.75" x14ac:dyDescent="0.45">
      <c r="A519">
        <v>517</v>
      </c>
      <c r="B519" s="1" t="s">
        <v>518</v>
      </c>
      <c r="C519" s="1" t="s">
        <v>4627</v>
      </c>
      <c r="D519" s="3">
        <v>15000</v>
      </c>
      <c r="E519" s="3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s="7">
        <f t="shared" si="32"/>
        <v>42738.615289351852</v>
      </c>
      <c r="L519" s="7">
        <f t="shared" si="33"/>
        <v>42768.615289351852</v>
      </c>
      <c r="M519" t="b">
        <v>0</v>
      </c>
      <c r="N519">
        <v>3</v>
      </c>
      <c r="O519" s="22">
        <f>E519/D519*100</f>
        <v>1.3666666666666667</v>
      </c>
      <c r="P519" s="4">
        <f>E519/N519</f>
        <v>68.333333333333329</v>
      </c>
      <c r="Q519" t="b">
        <v>0</v>
      </c>
      <c r="R519" t="s">
        <v>8270</v>
      </c>
      <c r="S519" t="str">
        <f t="shared" si="34"/>
        <v>film &amp; video</v>
      </c>
      <c r="T519" t="str">
        <f t="shared" si="35"/>
        <v>animation</v>
      </c>
    </row>
    <row r="520" spans="1:20" ht="42.75" x14ac:dyDescent="0.45">
      <c r="A520">
        <v>518</v>
      </c>
      <c r="B520" s="1" t="s">
        <v>519</v>
      </c>
      <c r="C520" s="1" t="s">
        <v>4628</v>
      </c>
      <c r="D520" s="3">
        <v>7175</v>
      </c>
      <c r="E520" s="3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s="7">
        <f t="shared" si="32"/>
        <v>42223.616018518514</v>
      </c>
      <c r="L520" s="7">
        <f t="shared" si="33"/>
        <v>42253.615277777775</v>
      </c>
      <c r="M520" t="b">
        <v>0</v>
      </c>
      <c r="N520">
        <v>0</v>
      </c>
      <c r="O520" s="22">
        <f>E520/D520*100</f>
        <v>0</v>
      </c>
      <c r="P520" s="4" t="e">
        <f>E520/N520</f>
        <v>#DIV/0!</v>
      </c>
      <c r="Q520" t="b">
        <v>0</v>
      </c>
      <c r="R520" t="s">
        <v>8270</v>
      </c>
      <c r="S520" t="str">
        <f t="shared" si="34"/>
        <v>film &amp; video</v>
      </c>
      <c r="T520" t="str">
        <f t="shared" si="35"/>
        <v>animation</v>
      </c>
    </row>
    <row r="521" spans="1:20" ht="42.75" x14ac:dyDescent="0.45">
      <c r="A521">
        <v>519</v>
      </c>
      <c r="B521" s="1" t="s">
        <v>520</v>
      </c>
      <c r="C521" s="1" t="s">
        <v>4629</v>
      </c>
      <c r="D521" s="3">
        <v>12001</v>
      </c>
      <c r="E521" s="3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s="7">
        <f t="shared" si="32"/>
        <v>41218.391446759262</v>
      </c>
      <c r="L521" s="7">
        <f t="shared" si="33"/>
        <v>41248.391446759262</v>
      </c>
      <c r="M521" t="b">
        <v>0</v>
      </c>
      <c r="N521">
        <v>70</v>
      </c>
      <c r="O521" s="22">
        <f>E521/D521*100</f>
        <v>22.881426547787683</v>
      </c>
      <c r="P521" s="4">
        <f>E521/N521</f>
        <v>39.228571428571428</v>
      </c>
      <c r="Q521" t="b">
        <v>0</v>
      </c>
      <c r="R521" t="s">
        <v>8270</v>
      </c>
      <c r="S521" t="str">
        <f t="shared" si="34"/>
        <v>film &amp; video</v>
      </c>
      <c r="T521" t="str">
        <f t="shared" si="35"/>
        <v>animation</v>
      </c>
    </row>
    <row r="522" spans="1:20" ht="42.75" x14ac:dyDescent="0.45">
      <c r="A522">
        <v>520</v>
      </c>
      <c r="B522" s="1" t="s">
        <v>521</v>
      </c>
      <c r="C522" s="1" t="s">
        <v>4630</v>
      </c>
      <c r="D522" s="3">
        <v>5000</v>
      </c>
      <c r="E522" s="3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s="7">
        <f t="shared" si="32"/>
        <v>42318.702094907407</v>
      </c>
      <c r="L522" s="7">
        <f t="shared" si="33"/>
        <v>42348.702094907407</v>
      </c>
      <c r="M522" t="b">
        <v>0</v>
      </c>
      <c r="N522">
        <v>34</v>
      </c>
      <c r="O522" s="22">
        <f>E522/D522*100</f>
        <v>102.1</v>
      </c>
      <c r="P522" s="4">
        <f>E522/N522</f>
        <v>150.14705882352942</v>
      </c>
      <c r="Q522" t="b">
        <v>1</v>
      </c>
      <c r="R522" t="s">
        <v>8271</v>
      </c>
      <c r="S522" t="str">
        <f t="shared" si="34"/>
        <v>theater</v>
      </c>
      <c r="T522" t="str">
        <f t="shared" si="35"/>
        <v>plays</v>
      </c>
    </row>
    <row r="523" spans="1:20" ht="42.75" x14ac:dyDescent="0.45">
      <c r="A523">
        <v>521</v>
      </c>
      <c r="B523" s="1" t="s">
        <v>522</v>
      </c>
      <c r="C523" s="1" t="s">
        <v>4631</v>
      </c>
      <c r="D523" s="3">
        <v>5000</v>
      </c>
      <c r="E523" s="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s="7">
        <f t="shared" si="32"/>
        <v>42646.092812499999</v>
      </c>
      <c r="L523" s="7">
        <f t="shared" si="33"/>
        <v>42675.207638888889</v>
      </c>
      <c r="M523" t="b">
        <v>0</v>
      </c>
      <c r="N523">
        <v>56</v>
      </c>
      <c r="O523" s="22">
        <f>E523/D523*100</f>
        <v>104.64</v>
      </c>
      <c r="P523" s="4">
        <f>E523/N523</f>
        <v>93.428571428571431</v>
      </c>
      <c r="Q523" t="b">
        <v>1</v>
      </c>
      <c r="R523" t="s">
        <v>8271</v>
      </c>
      <c r="S523" t="str">
        <f t="shared" si="34"/>
        <v>theater</v>
      </c>
      <c r="T523" t="str">
        <f t="shared" si="35"/>
        <v>plays</v>
      </c>
    </row>
    <row r="524" spans="1:20" ht="42.75" x14ac:dyDescent="0.45">
      <c r="A524">
        <v>522</v>
      </c>
      <c r="B524" s="1" t="s">
        <v>523</v>
      </c>
      <c r="C524" s="1" t="s">
        <v>4632</v>
      </c>
      <c r="D524" s="3">
        <v>3000</v>
      </c>
      <c r="E524" s="3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s="7">
        <f t="shared" si="32"/>
        <v>42430.040798611109</v>
      </c>
      <c r="L524" s="7">
        <f t="shared" si="33"/>
        <v>42449.999131944445</v>
      </c>
      <c r="M524" t="b">
        <v>0</v>
      </c>
      <c r="N524">
        <v>31</v>
      </c>
      <c r="O524" s="22">
        <f>E524/D524*100</f>
        <v>114.66666666666667</v>
      </c>
      <c r="P524" s="4">
        <f>E524/N524</f>
        <v>110.96774193548387</v>
      </c>
      <c r="Q524" t="b">
        <v>1</v>
      </c>
      <c r="R524" t="s">
        <v>8271</v>
      </c>
      <c r="S524" t="str">
        <f t="shared" si="34"/>
        <v>theater</v>
      </c>
      <c r="T524" t="str">
        <f t="shared" si="35"/>
        <v>plays</v>
      </c>
    </row>
    <row r="525" spans="1:20" ht="42.75" x14ac:dyDescent="0.45">
      <c r="A525">
        <v>523</v>
      </c>
      <c r="B525" s="1" t="s">
        <v>524</v>
      </c>
      <c r="C525" s="1" t="s">
        <v>4633</v>
      </c>
      <c r="D525" s="3">
        <v>5000</v>
      </c>
      <c r="E525" s="3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s="7">
        <f t="shared" si="32"/>
        <v>42238.13282407407</v>
      </c>
      <c r="L525" s="7">
        <f t="shared" si="33"/>
        <v>42268.13282407407</v>
      </c>
      <c r="M525" t="b">
        <v>0</v>
      </c>
      <c r="N525">
        <v>84</v>
      </c>
      <c r="O525" s="22">
        <f>E525/D525*100</f>
        <v>120.6</v>
      </c>
      <c r="P525" s="4">
        <f>E525/N525</f>
        <v>71.785714285714292</v>
      </c>
      <c r="Q525" t="b">
        <v>1</v>
      </c>
      <c r="R525" t="s">
        <v>8271</v>
      </c>
      <c r="S525" t="str">
        <f t="shared" si="34"/>
        <v>theater</v>
      </c>
      <c r="T525" t="str">
        <f t="shared" si="35"/>
        <v>plays</v>
      </c>
    </row>
    <row r="526" spans="1:20" ht="42.75" x14ac:dyDescent="0.45">
      <c r="A526">
        <v>524</v>
      </c>
      <c r="B526" s="1" t="s">
        <v>525</v>
      </c>
      <c r="C526" s="1" t="s">
        <v>4634</v>
      </c>
      <c r="D526" s="3">
        <v>3500</v>
      </c>
      <c r="E526" s="3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s="7">
        <f t="shared" si="32"/>
        <v>42492.717233796298</v>
      </c>
      <c r="L526" s="7">
        <f t="shared" si="33"/>
        <v>42522.717233796298</v>
      </c>
      <c r="M526" t="b">
        <v>0</v>
      </c>
      <c r="N526">
        <v>130</v>
      </c>
      <c r="O526" s="22">
        <f>E526/D526*100</f>
        <v>108.67285714285715</v>
      </c>
      <c r="P526" s="4">
        <f>E526/N526</f>
        <v>29.258076923076924</v>
      </c>
      <c r="Q526" t="b">
        <v>1</v>
      </c>
      <c r="R526" t="s">
        <v>8271</v>
      </c>
      <c r="S526" t="str">
        <f t="shared" si="34"/>
        <v>theater</v>
      </c>
      <c r="T526" t="str">
        <f t="shared" si="35"/>
        <v>plays</v>
      </c>
    </row>
    <row r="527" spans="1:20" ht="57" x14ac:dyDescent="0.45">
      <c r="A527">
        <v>525</v>
      </c>
      <c r="B527" s="1" t="s">
        <v>526</v>
      </c>
      <c r="C527" s="1" t="s">
        <v>4635</v>
      </c>
      <c r="D527" s="3">
        <v>12000</v>
      </c>
      <c r="E527" s="3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s="7">
        <f t="shared" si="32"/>
        <v>41850.400937500002</v>
      </c>
      <c r="L527" s="7">
        <f t="shared" si="33"/>
        <v>41895.400937500002</v>
      </c>
      <c r="M527" t="b">
        <v>0</v>
      </c>
      <c r="N527">
        <v>12</v>
      </c>
      <c r="O527" s="22">
        <f>E527/D527*100</f>
        <v>100</v>
      </c>
      <c r="P527" s="4">
        <f>E527/N527</f>
        <v>1000</v>
      </c>
      <c r="Q527" t="b">
        <v>1</v>
      </c>
      <c r="R527" t="s">
        <v>8271</v>
      </c>
      <c r="S527" t="str">
        <f t="shared" si="34"/>
        <v>theater</v>
      </c>
      <c r="T527" t="str">
        <f t="shared" si="35"/>
        <v>plays</v>
      </c>
    </row>
    <row r="528" spans="1:20" ht="42.75" x14ac:dyDescent="0.45">
      <c r="A528">
        <v>526</v>
      </c>
      <c r="B528" s="1" t="s">
        <v>527</v>
      </c>
      <c r="C528" s="1" t="s">
        <v>4636</v>
      </c>
      <c r="D528" s="3">
        <v>1500</v>
      </c>
      <c r="E528" s="3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s="7">
        <f t="shared" si="32"/>
        <v>42192.591944444444</v>
      </c>
      <c r="L528" s="7">
        <f t="shared" si="33"/>
        <v>42223.708333333328</v>
      </c>
      <c r="M528" t="b">
        <v>0</v>
      </c>
      <c r="N528">
        <v>23</v>
      </c>
      <c r="O528" s="22">
        <f>E528/D528*100</f>
        <v>113.99999999999999</v>
      </c>
      <c r="P528" s="4">
        <f>E528/N528</f>
        <v>74.347826086956516</v>
      </c>
      <c r="Q528" t="b">
        <v>1</v>
      </c>
      <c r="R528" t="s">
        <v>8271</v>
      </c>
      <c r="S528" t="str">
        <f t="shared" si="34"/>
        <v>theater</v>
      </c>
      <c r="T528" t="str">
        <f t="shared" si="35"/>
        <v>plays</v>
      </c>
    </row>
    <row r="529" spans="1:20" ht="57" x14ac:dyDescent="0.45">
      <c r="A529">
        <v>527</v>
      </c>
      <c r="B529" s="1" t="s">
        <v>528</v>
      </c>
      <c r="C529" s="1" t="s">
        <v>4637</v>
      </c>
      <c r="D529" s="3">
        <v>10000</v>
      </c>
      <c r="E529" s="3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s="7">
        <f t="shared" si="32"/>
        <v>42753.205625000002</v>
      </c>
      <c r="L529" s="7">
        <f t="shared" si="33"/>
        <v>42783.670138888891</v>
      </c>
      <c r="M529" t="b">
        <v>0</v>
      </c>
      <c r="N529">
        <v>158</v>
      </c>
      <c r="O529" s="22">
        <f>E529/D529*100</f>
        <v>100.85</v>
      </c>
      <c r="P529" s="4">
        <f>E529/N529</f>
        <v>63.829113924050631</v>
      </c>
      <c r="Q529" t="b">
        <v>1</v>
      </c>
      <c r="R529" t="s">
        <v>8271</v>
      </c>
      <c r="S529" t="str">
        <f t="shared" si="34"/>
        <v>theater</v>
      </c>
      <c r="T529" t="str">
        <f t="shared" si="35"/>
        <v>plays</v>
      </c>
    </row>
    <row r="530" spans="1:20" ht="28.5" x14ac:dyDescent="0.45">
      <c r="A530">
        <v>528</v>
      </c>
      <c r="B530" s="1" t="s">
        <v>529</v>
      </c>
      <c r="C530" s="1" t="s">
        <v>4638</v>
      </c>
      <c r="D530" s="3">
        <v>1150</v>
      </c>
      <c r="E530" s="3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s="7">
        <f t="shared" si="32"/>
        <v>42155.920219907406</v>
      </c>
      <c r="L530" s="7">
        <f t="shared" si="33"/>
        <v>42176.888888888891</v>
      </c>
      <c r="M530" t="b">
        <v>0</v>
      </c>
      <c r="N530">
        <v>30</v>
      </c>
      <c r="O530" s="22">
        <f>E530/D530*100</f>
        <v>115.65217391304347</v>
      </c>
      <c r="P530" s="4">
        <f>E530/N530</f>
        <v>44.333333333333336</v>
      </c>
      <c r="Q530" t="b">
        <v>1</v>
      </c>
      <c r="R530" t="s">
        <v>8271</v>
      </c>
      <c r="S530" t="str">
        <f t="shared" si="34"/>
        <v>theater</v>
      </c>
      <c r="T530" t="str">
        <f t="shared" si="35"/>
        <v>plays</v>
      </c>
    </row>
    <row r="531" spans="1:20" ht="42.75" x14ac:dyDescent="0.45">
      <c r="A531">
        <v>529</v>
      </c>
      <c r="B531" s="1" t="s">
        <v>530</v>
      </c>
      <c r="C531" s="1" t="s">
        <v>4639</v>
      </c>
      <c r="D531" s="3">
        <v>1200</v>
      </c>
      <c r="E531" s="3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s="7">
        <f t="shared" si="32"/>
        <v>42725.031180555554</v>
      </c>
      <c r="L531" s="7">
        <f t="shared" si="33"/>
        <v>42746.208333333328</v>
      </c>
      <c r="M531" t="b">
        <v>0</v>
      </c>
      <c r="N531">
        <v>18</v>
      </c>
      <c r="O531" s="22">
        <f>E531/D531*100</f>
        <v>130.41666666666666</v>
      </c>
      <c r="P531" s="4">
        <f>E531/N531</f>
        <v>86.944444444444443</v>
      </c>
      <c r="Q531" t="b">
        <v>1</v>
      </c>
      <c r="R531" t="s">
        <v>8271</v>
      </c>
      <c r="S531" t="str">
        <f t="shared" si="34"/>
        <v>theater</v>
      </c>
      <c r="T531" t="str">
        <f t="shared" si="35"/>
        <v>plays</v>
      </c>
    </row>
    <row r="532" spans="1:20" ht="42.75" x14ac:dyDescent="0.45">
      <c r="A532">
        <v>530</v>
      </c>
      <c r="B532" s="1" t="s">
        <v>531</v>
      </c>
      <c r="C532" s="1" t="s">
        <v>4640</v>
      </c>
      <c r="D532" s="3">
        <v>3405</v>
      </c>
      <c r="E532" s="3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s="7">
        <f t="shared" si="32"/>
        <v>42157.591064814813</v>
      </c>
      <c r="L532" s="7">
        <f t="shared" si="33"/>
        <v>42179.083333333328</v>
      </c>
      <c r="M532" t="b">
        <v>0</v>
      </c>
      <c r="N532">
        <v>29</v>
      </c>
      <c r="O532" s="22">
        <f>E532/D532*100</f>
        <v>107.78267254038178</v>
      </c>
      <c r="P532" s="4">
        <f>E532/N532</f>
        <v>126.55172413793103</v>
      </c>
      <c r="Q532" t="b">
        <v>1</v>
      </c>
      <c r="R532" t="s">
        <v>8271</v>
      </c>
      <c r="S532" t="str">
        <f t="shared" si="34"/>
        <v>theater</v>
      </c>
      <c r="T532" t="str">
        <f t="shared" si="35"/>
        <v>plays</v>
      </c>
    </row>
    <row r="533" spans="1:20" ht="42.75" x14ac:dyDescent="0.45">
      <c r="A533">
        <v>531</v>
      </c>
      <c r="B533" s="1" t="s">
        <v>532</v>
      </c>
      <c r="C533" s="1" t="s">
        <v>4641</v>
      </c>
      <c r="D533" s="3">
        <v>4000</v>
      </c>
      <c r="E533" s="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s="7">
        <f t="shared" si="32"/>
        <v>42676.065150462964</v>
      </c>
      <c r="L533" s="7">
        <f t="shared" si="33"/>
        <v>42721.290972222225</v>
      </c>
      <c r="M533" t="b">
        <v>0</v>
      </c>
      <c r="N533">
        <v>31</v>
      </c>
      <c r="O533" s="22">
        <f>E533/D533*100</f>
        <v>100</v>
      </c>
      <c r="P533" s="4">
        <f>E533/N533</f>
        <v>129.03225806451613</v>
      </c>
      <c r="Q533" t="b">
        <v>1</v>
      </c>
      <c r="R533" t="s">
        <v>8271</v>
      </c>
      <c r="S533" t="str">
        <f t="shared" si="34"/>
        <v>theater</v>
      </c>
      <c r="T533" t="str">
        <f t="shared" si="35"/>
        <v>plays</v>
      </c>
    </row>
    <row r="534" spans="1:20" ht="42.75" x14ac:dyDescent="0.45">
      <c r="A534">
        <v>532</v>
      </c>
      <c r="B534" s="1" t="s">
        <v>533</v>
      </c>
      <c r="C534" s="1" t="s">
        <v>4642</v>
      </c>
      <c r="D534" s="3">
        <v>10000</v>
      </c>
      <c r="E534" s="3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s="7">
        <f t="shared" si="32"/>
        <v>42473.007037037038</v>
      </c>
      <c r="L534" s="7">
        <f t="shared" si="33"/>
        <v>42503.007037037038</v>
      </c>
      <c r="M534" t="b">
        <v>0</v>
      </c>
      <c r="N534">
        <v>173</v>
      </c>
      <c r="O534" s="22">
        <f>E534/D534*100</f>
        <v>123.25</v>
      </c>
      <c r="P534" s="4">
        <f>E534/N534</f>
        <v>71.242774566473983</v>
      </c>
      <c r="Q534" t="b">
        <v>1</v>
      </c>
      <c r="R534" t="s">
        <v>8271</v>
      </c>
      <c r="S534" t="str">
        <f t="shared" si="34"/>
        <v>theater</v>
      </c>
      <c r="T534" t="str">
        <f t="shared" si="35"/>
        <v>plays</v>
      </c>
    </row>
    <row r="535" spans="1:20" ht="42.75" x14ac:dyDescent="0.45">
      <c r="A535">
        <v>533</v>
      </c>
      <c r="B535" s="1" t="s">
        <v>534</v>
      </c>
      <c r="C535" s="1" t="s">
        <v>4643</v>
      </c>
      <c r="D535" s="3">
        <v>2000</v>
      </c>
      <c r="E535" s="3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s="7">
        <f t="shared" si="32"/>
        <v>42482.43478009259</v>
      </c>
      <c r="L535" s="7">
        <f t="shared" si="33"/>
        <v>42506.43478009259</v>
      </c>
      <c r="M535" t="b">
        <v>0</v>
      </c>
      <c r="N535">
        <v>17</v>
      </c>
      <c r="O535" s="22">
        <f>E535/D535*100</f>
        <v>100.2</v>
      </c>
      <c r="P535" s="4">
        <f>E535/N535</f>
        <v>117.88235294117646</v>
      </c>
      <c r="Q535" t="b">
        <v>1</v>
      </c>
      <c r="R535" t="s">
        <v>8271</v>
      </c>
      <c r="S535" t="str">
        <f t="shared" si="34"/>
        <v>theater</v>
      </c>
      <c r="T535" t="str">
        <f t="shared" si="35"/>
        <v>plays</v>
      </c>
    </row>
    <row r="536" spans="1:20" ht="42.75" x14ac:dyDescent="0.45">
      <c r="A536">
        <v>534</v>
      </c>
      <c r="B536" s="1" t="s">
        <v>535</v>
      </c>
      <c r="C536" s="1" t="s">
        <v>4644</v>
      </c>
      <c r="D536" s="3">
        <v>15000</v>
      </c>
      <c r="E536" s="3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s="7">
        <f t="shared" si="32"/>
        <v>42270.810995370368</v>
      </c>
      <c r="L536" s="7">
        <f t="shared" si="33"/>
        <v>42309.958333333328</v>
      </c>
      <c r="M536" t="b">
        <v>0</v>
      </c>
      <c r="N536">
        <v>48</v>
      </c>
      <c r="O536" s="22">
        <f>E536/D536*100</f>
        <v>104.66666666666666</v>
      </c>
      <c r="P536" s="4">
        <f>E536/N536</f>
        <v>327.08333333333331</v>
      </c>
      <c r="Q536" t="b">
        <v>1</v>
      </c>
      <c r="R536" t="s">
        <v>8271</v>
      </c>
      <c r="S536" t="str">
        <f t="shared" si="34"/>
        <v>theater</v>
      </c>
      <c r="T536" t="str">
        <f t="shared" si="35"/>
        <v>plays</v>
      </c>
    </row>
    <row r="537" spans="1:20" ht="28.5" x14ac:dyDescent="0.45">
      <c r="A537">
        <v>535</v>
      </c>
      <c r="B537" s="1" t="s">
        <v>536</v>
      </c>
      <c r="C537" s="1" t="s">
        <v>4645</v>
      </c>
      <c r="D537" s="3">
        <v>2000</v>
      </c>
      <c r="E537" s="3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s="7">
        <f t="shared" si="32"/>
        <v>42711.545196759253</v>
      </c>
      <c r="L537" s="7">
        <f t="shared" si="33"/>
        <v>42741.545196759253</v>
      </c>
      <c r="M537" t="b">
        <v>0</v>
      </c>
      <c r="N537">
        <v>59</v>
      </c>
      <c r="O537" s="22">
        <f>E537/D537*100</f>
        <v>102.49999999999999</v>
      </c>
      <c r="P537" s="4">
        <f>E537/N537</f>
        <v>34.745762711864408</v>
      </c>
      <c r="Q537" t="b">
        <v>1</v>
      </c>
      <c r="R537" t="s">
        <v>8271</v>
      </c>
      <c r="S537" t="str">
        <f t="shared" si="34"/>
        <v>theater</v>
      </c>
      <c r="T537" t="str">
        <f t="shared" si="35"/>
        <v>plays</v>
      </c>
    </row>
    <row r="538" spans="1:20" ht="42.75" x14ac:dyDescent="0.45">
      <c r="A538">
        <v>536</v>
      </c>
      <c r="B538" s="1" t="s">
        <v>537</v>
      </c>
      <c r="C538" s="1" t="s">
        <v>4646</v>
      </c>
      <c r="D538" s="3">
        <v>3300</v>
      </c>
      <c r="E538" s="3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s="7">
        <f t="shared" si="32"/>
        <v>42179.344988425932</v>
      </c>
      <c r="L538" s="7">
        <f t="shared" si="33"/>
        <v>42219.75</v>
      </c>
      <c r="M538" t="b">
        <v>0</v>
      </c>
      <c r="N538">
        <v>39</v>
      </c>
      <c r="O538" s="22">
        <f>E538/D538*100</f>
        <v>118.25757575757576</v>
      </c>
      <c r="P538" s="4">
        <f>E538/N538</f>
        <v>100.06410256410257</v>
      </c>
      <c r="Q538" t="b">
        <v>1</v>
      </c>
      <c r="R538" t="s">
        <v>8271</v>
      </c>
      <c r="S538" t="str">
        <f t="shared" si="34"/>
        <v>theater</v>
      </c>
      <c r="T538" t="str">
        <f t="shared" si="35"/>
        <v>plays</v>
      </c>
    </row>
    <row r="539" spans="1:20" ht="42.75" x14ac:dyDescent="0.45">
      <c r="A539">
        <v>537</v>
      </c>
      <c r="B539" s="1" t="s">
        <v>538</v>
      </c>
      <c r="C539" s="1" t="s">
        <v>4647</v>
      </c>
      <c r="D539" s="3">
        <v>2000</v>
      </c>
      <c r="E539" s="3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s="7">
        <f t="shared" si="32"/>
        <v>42282.768414351856</v>
      </c>
      <c r="L539" s="7">
        <f t="shared" si="33"/>
        <v>42312.810081018513</v>
      </c>
      <c r="M539" t="b">
        <v>0</v>
      </c>
      <c r="N539">
        <v>59</v>
      </c>
      <c r="O539" s="22">
        <f>E539/D539*100</f>
        <v>120.5</v>
      </c>
      <c r="P539" s="4">
        <f>E539/N539</f>
        <v>40.847457627118644</v>
      </c>
      <c r="Q539" t="b">
        <v>1</v>
      </c>
      <c r="R539" t="s">
        <v>8271</v>
      </c>
      <c r="S539" t="str">
        <f t="shared" si="34"/>
        <v>theater</v>
      </c>
      <c r="T539" t="str">
        <f t="shared" si="35"/>
        <v>plays</v>
      </c>
    </row>
    <row r="540" spans="1:20" ht="42.75" x14ac:dyDescent="0.45">
      <c r="A540">
        <v>538</v>
      </c>
      <c r="B540" s="1" t="s">
        <v>539</v>
      </c>
      <c r="C540" s="1" t="s">
        <v>4648</v>
      </c>
      <c r="D540" s="3">
        <v>5000</v>
      </c>
      <c r="E540" s="3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s="7">
        <f t="shared" si="32"/>
        <v>42473.794710648144</v>
      </c>
      <c r="L540" s="7">
        <f t="shared" si="33"/>
        <v>42503.794710648144</v>
      </c>
      <c r="M540" t="b">
        <v>0</v>
      </c>
      <c r="N540">
        <v>60</v>
      </c>
      <c r="O540" s="22">
        <f>E540/D540*100</f>
        <v>302.42</v>
      </c>
      <c r="P540" s="4">
        <f>E540/N540</f>
        <v>252.01666666666668</v>
      </c>
      <c r="Q540" t="b">
        <v>1</v>
      </c>
      <c r="R540" t="s">
        <v>8271</v>
      </c>
      <c r="S540" t="str">
        <f t="shared" si="34"/>
        <v>theater</v>
      </c>
      <c r="T540" t="str">
        <f t="shared" si="35"/>
        <v>plays</v>
      </c>
    </row>
    <row r="541" spans="1:20" ht="42.75" x14ac:dyDescent="0.45">
      <c r="A541">
        <v>539</v>
      </c>
      <c r="B541" s="1" t="s">
        <v>540</v>
      </c>
      <c r="C541" s="1" t="s">
        <v>4649</v>
      </c>
      <c r="D541" s="3">
        <v>500</v>
      </c>
      <c r="E541" s="3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s="7">
        <f t="shared" si="32"/>
        <v>42535.049849537041</v>
      </c>
      <c r="L541" s="7">
        <f t="shared" si="33"/>
        <v>42556.049849537041</v>
      </c>
      <c r="M541" t="b">
        <v>0</v>
      </c>
      <c r="N541">
        <v>20</v>
      </c>
      <c r="O541" s="22">
        <f>E541/D541*100</f>
        <v>100.64400000000001</v>
      </c>
      <c r="P541" s="4">
        <f>E541/N541</f>
        <v>25.161000000000001</v>
      </c>
      <c r="Q541" t="b">
        <v>1</v>
      </c>
      <c r="R541" t="s">
        <v>8271</v>
      </c>
      <c r="S541" t="str">
        <f t="shared" si="34"/>
        <v>theater</v>
      </c>
      <c r="T541" t="str">
        <f t="shared" si="35"/>
        <v>plays</v>
      </c>
    </row>
    <row r="542" spans="1:20" ht="57" x14ac:dyDescent="0.45">
      <c r="A542">
        <v>540</v>
      </c>
      <c r="B542" s="1" t="s">
        <v>541</v>
      </c>
      <c r="C542" s="1" t="s">
        <v>4650</v>
      </c>
      <c r="D542" s="3">
        <v>15000</v>
      </c>
      <c r="E542" s="3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s="7">
        <f t="shared" si="32"/>
        <v>42009.817199074074</v>
      </c>
      <c r="L542" s="7">
        <f t="shared" si="33"/>
        <v>42039.817199074074</v>
      </c>
      <c r="M542" t="b">
        <v>0</v>
      </c>
      <c r="N542">
        <v>1</v>
      </c>
      <c r="O542" s="22">
        <f>E542/D542*100</f>
        <v>6.6666666666666671E-3</v>
      </c>
      <c r="P542" s="4">
        <f>E542/N542</f>
        <v>1</v>
      </c>
      <c r="Q542" t="b">
        <v>0</v>
      </c>
      <c r="R542" t="s">
        <v>8272</v>
      </c>
      <c r="S542" t="str">
        <f t="shared" si="34"/>
        <v>technology</v>
      </c>
      <c r="T542" t="str">
        <f t="shared" si="35"/>
        <v>web</v>
      </c>
    </row>
    <row r="543" spans="1:20" ht="42.75" x14ac:dyDescent="0.45">
      <c r="A543">
        <v>541</v>
      </c>
      <c r="B543" s="1" t="s">
        <v>542</v>
      </c>
      <c r="C543" s="1" t="s">
        <v>4651</v>
      </c>
      <c r="D543" s="3">
        <v>4500</v>
      </c>
      <c r="E543" s="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s="7">
        <f t="shared" si="32"/>
        <v>42276.046689814815</v>
      </c>
      <c r="L543" s="7">
        <f t="shared" si="33"/>
        <v>42306.046689814815</v>
      </c>
      <c r="M543" t="b">
        <v>0</v>
      </c>
      <c r="N543">
        <v>1</v>
      </c>
      <c r="O543" s="22">
        <f>E543/D543*100</f>
        <v>0.55555555555555558</v>
      </c>
      <c r="P543" s="4">
        <f>E543/N543</f>
        <v>25</v>
      </c>
      <c r="Q543" t="b">
        <v>0</v>
      </c>
      <c r="R543" t="s">
        <v>8272</v>
      </c>
      <c r="S543" t="str">
        <f t="shared" si="34"/>
        <v>technology</v>
      </c>
      <c r="T543" t="str">
        <f t="shared" si="35"/>
        <v>web</v>
      </c>
    </row>
    <row r="544" spans="1:20" ht="42.75" x14ac:dyDescent="0.45">
      <c r="A544">
        <v>542</v>
      </c>
      <c r="B544" s="1" t="s">
        <v>543</v>
      </c>
      <c r="C544" s="1" t="s">
        <v>4652</v>
      </c>
      <c r="D544" s="3">
        <v>250000</v>
      </c>
      <c r="E544" s="3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s="7">
        <f t="shared" si="32"/>
        <v>42433.737453703703</v>
      </c>
      <c r="L544" s="7">
        <f t="shared" si="33"/>
        <v>42493.695787037039</v>
      </c>
      <c r="M544" t="b">
        <v>0</v>
      </c>
      <c r="N544">
        <v>1</v>
      </c>
      <c r="O544" s="22">
        <f>E544/D544*100</f>
        <v>3.9999999999999996E-4</v>
      </c>
      <c r="P544" s="4">
        <f>E544/N544</f>
        <v>1</v>
      </c>
      <c r="Q544" t="b">
        <v>0</v>
      </c>
      <c r="R544" t="s">
        <v>8272</v>
      </c>
      <c r="S544" t="str">
        <f t="shared" si="34"/>
        <v>technology</v>
      </c>
      <c r="T544" t="str">
        <f t="shared" si="35"/>
        <v>web</v>
      </c>
    </row>
    <row r="545" spans="1:20" ht="42.75" x14ac:dyDescent="0.45">
      <c r="A545">
        <v>543</v>
      </c>
      <c r="B545" s="1" t="s">
        <v>544</v>
      </c>
      <c r="C545" s="1" t="s">
        <v>4653</v>
      </c>
      <c r="D545" s="3">
        <v>22000</v>
      </c>
      <c r="E545" s="3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s="7">
        <f t="shared" si="32"/>
        <v>41914.092152777775</v>
      </c>
      <c r="L545" s="7">
        <f t="shared" si="33"/>
        <v>41944.092152777775</v>
      </c>
      <c r="M545" t="b">
        <v>0</v>
      </c>
      <c r="N545">
        <v>2</v>
      </c>
      <c r="O545" s="22">
        <f>E545/D545*100</f>
        <v>0.31818181818181818</v>
      </c>
      <c r="P545" s="4">
        <f>E545/N545</f>
        <v>35</v>
      </c>
      <c r="Q545" t="b">
        <v>0</v>
      </c>
      <c r="R545" t="s">
        <v>8272</v>
      </c>
      <c r="S545" t="str">
        <f t="shared" si="34"/>
        <v>technology</v>
      </c>
      <c r="T545" t="str">
        <f t="shared" si="35"/>
        <v>web</v>
      </c>
    </row>
    <row r="546" spans="1:20" ht="42.75" x14ac:dyDescent="0.45">
      <c r="A546">
        <v>544</v>
      </c>
      <c r="B546" s="1" t="s">
        <v>545</v>
      </c>
      <c r="C546" s="1" t="s">
        <v>4654</v>
      </c>
      <c r="D546" s="3">
        <v>500</v>
      </c>
      <c r="E546" s="3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s="7">
        <f t="shared" si="32"/>
        <v>42525.656944444447</v>
      </c>
      <c r="L546" s="7">
        <f t="shared" si="33"/>
        <v>42555.656944444447</v>
      </c>
      <c r="M546" t="b">
        <v>0</v>
      </c>
      <c r="N546">
        <v>2</v>
      </c>
      <c r="O546" s="22">
        <f>E546/D546*100</f>
        <v>1.2</v>
      </c>
      <c r="P546" s="4">
        <f>E546/N546</f>
        <v>3</v>
      </c>
      <c r="Q546" t="b">
        <v>0</v>
      </c>
      <c r="R546" t="s">
        <v>8272</v>
      </c>
      <c r="S546" t="str">
        <f t="shared" si="34"/>
        <v>technology</v>
      </c>
      <c r="T546" t="str">
        <f t="shared" si="35"/>
        <v>web</v>
      </c>
    </row>
    <row r="547" spans="1:20" ht="42.75" x14ac:dyDescent="0.45">
      <c r="A547">
        <v>545</v>
      </c>
      <c r="B547" s="1" t="s">
        <v>546</v>
      </c>
      <c r="C547" s="1" t="s">
        <v>4655</v>
      </c>
      <c r="D547" s="3">
        <v>50000</v>
      </c>
      <c r="E547" s="3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s="7">
        <f t="shared" si="32"/>
        <v>42283.592465277776</v>
      </c>
      <c r="L547" s="7">
        <f t="shared" si="33"/>
        <v>42323.634131944447</v>
      </c>
      <c r="M547" t="b">
        <v>0</v>
      </c>
      <c r="N547">
        <v>34</v>
      </c>
      <c r="O547" s="22">
        <f>E547/D547*100</f>
        <v>27.383999999999997</v>
      </c>
      <c r="P547" s="4">
        <f>E547/N547</f>
        <v>402.70588235294116</v>
      </c>
      <c r="Q547" t="b">
        <v>0</v>
      </c>
      <c r="R547" t="s">
        <v>8272</v>
      </c>
      <c r="S547" t="str">
        <f t="shared" si="34"/>
        <v>technology</v>
      </c>
      <c r="T547" t="str">
        <f t="shared" si="35"/>
        <v>web</v>
      </c>
    </row>
    <row r="548" spans="1:20" ht="42.75" x14ac:dyDescent="0.45">
      <c r="A548">
        <v>546</v>
      </c>
      <c r="B548" s="1" t="s">
        <v>547</v>
      </c>
      <c r="C548" s="1" t="s">
        <v>4656</v>
      </c>
      <c r="D548" s="3">
        <v>60000</v>
      </c>
      <c r="E548" s="3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s="7">
        <f t="shared" si="32"/>
        <v>42249.667997685188</v>
      </c>
      <c r="L548" s="7">
        <f t="shared" si="33"/>
        <v>42294.667997685188</v>
      </c>
      <c r="M548" t="b">
        <v>0</v>
      </c>
      <c r="N548">
        <v>2</v>
      </c>
      <c r="O548" s="22">
        <f>E548/D548*100</f>
        <v>8.666666666666667E-2</v>
      </c>
      <c r="P548" s="4">
        <f>E548/N548</f>
        <v>26</v>
      </c>
      <c r="Q548" t="b">
        <v>0</v>
      </c>
      <c r="R548" t="s">
        <v>8272</v>
      </c>
      <c r="S548" t="str">
        <f t="shared" si="34"/>
        <v>technology</v>
      </c>
      <c r="T548" t="str">
        <f t="shared" si="35"/>
        <v>web</v>
      </c>
    </row>
    <row r="549" spans="1:20" ht="42.75" x14ac:dyDescent="0.45">
      <c r="A549">
        <v>547</v>
      </c>
      <c r="B549" s="1" t="s">
        <v>548</v>
      </c>
      <c r="C549" s="1" t="s">
        <v>4657</v>
      </c>
      <c r="D549" s="3">
        <v>7500</v>
      </c>
      <c r="E549" s="3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s="7">
        <f t="shared" si="32"/>
        <v>42380.696342592593</v>
      </c>
      <c r="L549" s="7">
        <f t="shared" si="33"/>
        <v>42410.696342592593</v>
      </c>
      <c r="M549" t="b">
        <v>0</v>
      </c>
      <c r="N549">
        <v>0</v>
      </c>
      <c r="O549" s="22">
        <f>E549/D549*100</f>
        <v>0</v>
      </c>
      <c r="P549" s="4" t="e">
        <f>E549/N549</f>
        <v>#DIV/0!</v>
      </c>
      <c r="Q549" t="b">
        <v>0</v>
      </c>
      <c r="R549" t="s">
        <v>8272</v>
      </c>
      <c r="S549" t="str">
        <f t="shared" si="34"/>
        <v>technology</v>
      </c>
      <c r="T549" t="str">
        <f t="shared" si="35"/>
        <v>web</v>
      </c>
    </row>
    <row r="550" spans="1:20" ht="42.75" x14ac:dyDescent="0.45">
      <c r="A550">
        <v>548</v>
      </c>
      <c r="B550" s="1" t="s">
        <v>549</v>
      </c>
      <c r="C550" s="1" t="s">
        <v>4658</v>
      </c>
      <c r="D550" s="3">
        <v>10000</v>
      </c>
      <c r="E550" s="3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s="7">
        <f t="shared" si="32"/>
        <v>42276.903333333335</v>
      </c>
      <c r="L550" s="7">
        <f t="shared" si="33"/>
        <v>42306.903333333335</v>
      </c>
      <c r="M550" t="b">
        <v>0</v>
      </c>
      <c r="N550">
        <v>1</v>
      </c>
      <c r="O550" s="22">
        <f>E550/D550*100</f>
        <v>0.09</v>
      </c>
      <c r="P550" s="4">
        <f>E550/N550</f>
        <v>9</v>
      </c>
      <c r="Q550" t="b">
        <v>0</v>
      </c>
      <c r="R550" t="s">
        <v>8272</v>
      </c>
      <c r="S550" t="str">
        <f t="shared" si="34"/>
        <v>technology</v>
      </c>
      <c r="T550" t="str">
        <f t="shared" si="35"/>
        <v>web</v>
      </c>
    </row>
    <row r="551" spans="1:20" ht="57" x14ac:dyDescent="0.45">
      <c r="A551">
        <v>549</v>
      </c>
      <c r="B551" s="1" t="s">
        <v>550</v>
      </c>
      <c r="C551" s="1" t="s">
        <v>4659</v>
      </c>
      <c r="D551" s="3">
        <v>2500</v>
      </c>
      <c r="E551" s="3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s="7">
        <f t="shared" si="32"/>
        <v>42163.636828703704</v>
      </c>
      <c r="L551" s="7">
        <f t="shared" si="33"/>
        <v>42193.636828703704</v>
      </c>
      <c r="M551" t="b">
        <v>0</v>
      </c>
      <c r="N551">
        <v>8</v>
      </c>
      <c r="O551" s="22">
        <f>E551/D551*100</f>
        <v>2.7199999999999998</v>
      </c>
      <c r="P551" s="4">
        <f>E551/N551</f>
        <v>8.5</v>
      </c>
      <c r="Q551" t="b">
        <v>0</v>
      </c>
      <c r="R551" t="s">
        <v>8272</v>
      </c>
      <c r="S551" t="str">
        <f t="shared" si="34"/>
        <v>technology</v>
      </c>
      <c r="T551" t="str">
        <f t="shared" si="35"/>
        <v>web</v>
      </c>
    </row>
    <row r="552" spans="1:20" ht="42.75" x14ac:dyDescent="0.45">
      <c r="A552">
        <v>550</v>
      </c>
      <c r="B552" s="1" t="s">
        <v>551</v>
      </c>
      <c r="C552" s="1" t="s">
        <v>4660</v>
      </c>
      <c r="D552" s="3">
        <v>5000</v>
      </c>
      <c r="E552" s="3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s="7">
        <f t="shared" si="32"/>
        <v>42753.678761574076</v>
      </c>
      <c r="L552" s="7">
        <f t="shared" si="33"/>
        <v>42766.208333333328</v>
      </c>
      <c r="M552" t="b">
        <v>0</v>
      </c>
      <c r="N552">
        <v>4</v>
      </c>
      <c r="O552" s="22">
        <f>E552/D552*100</f>
        <v>0.70000000000000007</v>
      </c>
      <c r="P552" s="4">
        <f>E552/N552</f>
        <v>8.75</v>
      </c>
      <c r="Q552" t="b">
        <v>0</v>
      </c>
      <c r="R552" t="s">
        <v>8272</v>
      </c>
      <c r="S552" t="str">
        <f t="shared" si="34"/>
        <v>technology</v>
      </c>
      <c r="T552" t="str">
        <f t="shared" si="35"/>
        <v>web</v>
      </c>
    </row>
    <row r="553" spans="1:20" ht="42.75" x14ac:dyDescent="0.45">
      <c r="A553">
        <v>551</v>
      </c>
      <c r="B553" s="1" t="s">
        <v>552</v>
      </c>
      <c r="C553" s="1" t="s">
        <v>4661</v>
      </c>
      <c r="D553" s="3">
        <v>75000</v>
      </c>
      <c r="E553" s="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s="7">
        <f t="shared" si="32"/>
        <v>42173.275740740741</v>
      </c>
      <c r="L553" s="7">
        <f t="shared" si="33"/>
        <v>42217.745138888888</v>
      </c>
      <c r="M553" t="b">
        <v>0</v>
      </c>
      <c r="N553">
        <v>28</v>
      </c>
      <c r="O553" s="22">
        <f>E553/D553*100</f>
        <v>5.0413333333333332</v>
      </c>
      <c r="P553" s="4">
        <f>E553/N553</f>
        <v>135.03571428571428</v>
      </c>
      <c r="Q553" t="b">
        <v>0</v>
      </c>
      <c r="R553" t="s">
        <v>8272</v>
      </c>
      <c r="S553" t="str">
        <f t="shared" si="34"/>
        <v>technology</v>
      </c>
      <c r="T553" t="str">
        <f t="shared" si="35"/>
        <v>web</v>
      </c>
    </row>
    <row r="554" spans="1:20" ht="42.75" x14ac:dyDescent="0.45">
      <c r="A554">
        <v>552</v>
      </c>
      <c r="B554" s="1" t="s">
        <v>553</v>
      </c>
      <c r="C554" s="1" t="s">
        <v>4662</v>
      </c>
      <c r="D554" s="3">
        <v>45000</v>
      </c>
      <c r="E554" s="3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s="7">
        <f t="shared" si="32"/>
        <v>42318.616851851853</v>
      </c>
      <c r="L554" s="7">
        <f t="shared" si="33"/>
        <v>42378.616851851853</v>
      </c>
      <c r="M554" t="b">
        <v>0</v>
      </c>
      <c r="N554">
        <v>0</v>
      </c>
      <c r="O554" s="22">
        <f>E554/D554*100</f>
        <v>0</v>
      </c>
      <c r="P554" s="4" t="e">
        <f>E554/N554</f>
        <v>#DIV/0!</v>
      </c>
      <c r="Q554" t="b">
        <v>0</v>
      </c>
      <c r="R554" t="s">
        <v>8272</v>
      </c>
      <c r="S554" t="str">
        <f t="shared" si="34"/>
        <v>technology</v>
      </c>
      <c r="T554" t="str">
        <f t="shared" si="35"/>
        <v>web</v>
      </c>
    </row>
    <row r="555" spans="1:20" ht="42.75" x14ac:dyDescent="0.45">
      <c r="A555">
        <v>553</v>
      </c>
      <c r="B555" s="1" t="s">
        <v>554</v>
      </c>
      <c r="C555" s="1" t="s">
        <v>4663</v>
      </c>
      <c r="D555" s="3">
        <v>25000</v>
      </c>
      <c r="E555" s="3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s="7">
        <f t="shared" si="32"/>
        <v>41927.71980324074</v>
      </c>
      <c r="L555" s="7">
        <f t="shared" si="33"/>
        <v>41957.761469907404</v>
      </c>
      <c r="M555" t="b">
        <v>0</v>
      </c>
      <c r="N555">
        <v>6</v>
      </c>
      <c r="O555" s="22">
        <f>E555/D555*100</f>
        <v>0.49199999999999999</v>
      </c>
      <c r="P555" s="4">
        <f>E555/N555</f>
        <v>20.5</v>
      </c>
      <c r="Q555" t="b">
        <v>0</v>
      </c>
      <c r="R555" t="s">
        <v>8272</v>
      </c>
      <c r="S555" t="str">
        <f t="shared" si="34"/>
        <v>technology</v>
      </c>
      <c r="T555" t="str">
        <f t="shared" si="35"/>
        <v>web</v>
      </c>
    </row>
    <row r="556" spans="1:20" ht="42.75" x14ac:dyDescent="0.45">
      <c r="A556">
        <v>554</v>
      </c>
      <c r="B556" s="1" t="s">
        <v>555</v>
      </c>
      <c r="C556" s="1" t="s">
        <v>4664</v>
      </c>
      <c r="D556" s="3">
        <v>3870</v>
      </c>
      <c r="E556" s="3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s="7">
        <f t="shared" si="32"/>
        <v>41901.684861111113</v>
      </c>
      <c r="L556" s="7">
        <f t="shared" si="33"/>
        <v>41931.684861111113</v>
      </c>
      <c r="M556" t="b">
        <v>0</v>
      </c>
      <c r="N556">
        <v>22</v>
      </c>
      <c r="O556" s="22">
        <f>E556/D556*100</f>
        <v>36.589147286821706</v>
      </c>
      <c r="P556" s="4">
        <f>E556/N556</f>
        <v>64.36363636363636</v>
      </c>
      <c r="Q556" t="b">
        <v>0</v>
      </c>
      <c r="R556" t="s">
        <v>8272</v>
      </c>
      <c r="S556" t="str">
        <f t="shared" si="34"/>
        <v>technology</v>
      </c>
      <c r="T556" t="str">
        <f t="shared" si="35"/>
        <v>web</v>
      </c>
    </row>
    <row r="557" spans="1:20" ht="42.75" x14ac:dyDescent="0.45">
      <c r="A557">
        <v>555</v>
      </c>
      <c r="B557" s="1" t="s">
        <v>556</v>
      </c>
      <c r="C557" s="1" t="s">
        <v>4665</v>
      </c>
      <c r="D557" s="3">
        <v>7500</v>
      </c>
      <c r="E557" s="3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s="7">
        <f t="shared" si="32"/>
        <v>42503.353506944448</v>
      </c>
      <c r="L557" s="7">
        <f t="shared" si="33"/>
        <v>42533.353506944448</v>
      </c>
      <c r="M557" t="b">
        <v>0</v>
      </c>
      <c r="N557">
        <v>0</v>
      </c>
      <c r="O557" s="22">
        <f>E557/D557*100</f>
        <v>0</v>
      </c>
      <c r="P557" s="4" t="e">
        <f>E557/N557</f>
        <v>#DIV/0!</v>
      </c>
      <c r="Q557" t="b">
        <v>0</v>
      </c>
      <c r="R557" t="s">
        <v>8272</v>
      </c>
      <c r="S557" t="str">
        <f t="shared" si="34"/>
        <v>technology</v>
      </c>
      <c r="T557" t="str">
        <f t="shared" si="35"/>
        <v>web</v>
      </c>
    </row>
    <row r="558" spans="1:20" ht="28.5" x14ac:dyDescent="0.45">
      <c r="A558">
        <v>556</v>
      </c>
      <c r="B558" s="1" t="s">
        <v>557</v>
      </c>
      <c r="C558" s="1" t="s">
        <v>4666</v>
      </c>
      <c r="D558" s="3">
        <v>8000</v>
      </c>
      <c r="E558" s="3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s="7">
        <f t="shared" si="32"/>
        <v>42345.860150462962</v>
      </c>
      <c r="L558" s="7">
        <f t="shared" si="33"/>
        <v>42375.860150462962</v>
      </c>
      <c r="M558" t="b">
        <v>0</v>
      </c>
      <c r="N558">
        <v>1</v>
      </c>
      <c r="O558" s="22">
        <f>E558/D558*100</f>
        <v>2.5</v>
      </c>
      <c r="P558" s="4">
        <f>E558/N558</f>
        <v>200</v>
      </c>
      <c r="Q558" t="b">
        <v>0</v>
      </c>
      <c r="R558" t="s">
        <v>8272</v>
      </c>
      <c r="S558" t="str">
        <f t="shared" si="34"/>
        <v>technology</v>
      </c>
      <c r="T558" t="str">
        <f t="shared" si="35"/>
        <v>web</v>
      </c>
    </row>
    <row r="559" spans="1:20" ht="42.75" x14ac:dyDescent="0.45">
      <c r="A559">
        <v>557</v>
      </c>
      <c r="B559" s="1" t="s">
        <v>558</v>
      </c>
      <c r="C559" s="1" t="s">
        <v>4667</v>
      </c>
      <c r="D559" s="3">
        <v>150000</v>
      </c>
      <c r="E559" s="3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s="7">
        <f t="shared" si="32"/>
        <v>42676.942164351851</v>
      </c>
      <c r="L559" s="7">
        <f t="shared" si="33"/>
        <v>42706.983831018515</v>
      </c>
      <c r="M559" t="b">
        <v>0</v>
      </c>
      <c r="N559">
        <v>20</v>
      </c>
      <c r="O559" s="22">
        <f>E559/D559*100</f>
        <v>0.91066666666666674</v>
      </c>
      <c r="P559" s="4">
        <f>E559/N559</f>
        <v>68.3</v>
      </c>
      <c r="Q559" t="b">
        <v>0</v>
      </c>
      <c r="R559" t="s">
        <v>8272</v>
      </c>
      <c r="S559" t="str">
        <f t="shared" si="34"/>
        <v>technology</v>
      </c>
      <c r="T559" t="str">
        <f t="shared" si="35"/>
        <v>web</v>
      </c>
    </row>
    <row r="560" spans="1:20" ht="42.75" x14ac:dyDescent="0.45">
      <c r="A560">
        <v>558</v>
      </c>
      <c r="B560" s="1" t="s">
        <v>559</v>
      </c>
      <c r="C560" s="1" t="s">
        <v>4668</v>
      </c>
      <c r="D560" s="3">
        <v>750</v>
      </c>
      <c r="E560" s="3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s="7">
        <f t="shared" si="32"/>
        <v>42057.883159722223</v>
      </c>
      <c r="L560" s="7">
        <f t="shared" si="33"/>
        <v>42087.841493055559</v>
      </c>
      <c r="M560" t="b">
        <v>0</v>
      </c>
      <c r="N560">
        <v>0</v>
      </c>
      <c r="O560" s="22">
        <f>E560/D560*100</f>
        <v>0</v>
      </c>
      <c r="P560" s="4" t="e">
        <f>E560/N560</f>
        <v>#DIV/0!</v>
      </c>
      <c r="Q560" t="b">
        <v>0</v>
      </c>
      <c r="R560" t="s">
        <v>8272</v>
      </c>
      <c r="S560" t="str">
        <f t="shared" si="34"/>
        <v>technology</v>
      </c>
      <c r="T560" t="str">
        <f t="shared" si="35"/>
        <v>web</v>
      </c>
    </row>
    <row r="561" spans="1:20" ht="42.75" x14ac:dyDescent="0.45">
      <c r="A561">
        <v>559</v>
      </c>
      <c r="B561" s="1" t="s">
        <v>560</v>
      </c>
      <c r="C561" s="1" t="s">
        <v>4669</v>
      </c>
      <c r="D561" s="3">
        <v>240000</v>
      </c>
      <c r="E561" s="3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s="7">
        <f t="shared" si="32"/>
        <v>42321.283101851848</v>
      </c>
      <c r="L561" s="7">
        <f t="shared" si="33"/>
        <v>42351.283101851848</v>
      </c>
      <c r="M561" t="b">
        <v>0</v>
      </c>
      <c r="N561">
        <v>1</v>
      </c>
      <c r="O561" s="22">
        <f>E561/D561*100</f>
        <v>2.0833333333333336E-2</v>
      </c>
      <c r="P561" s="4">
        <f>E561/N561</f>
        <v>50</v>
      </c>
      <c r="Q561" t="b">
        <v>0</v>
      </c>
      <c r="R561" t="s">
        <v>8272</v>
      </c>
      <c r="S561" t="str">
        <f t="shared" si="34"/>
        <v>technology</v>
      </c>
      <c r="T561" t="str">
        <f t="shared" si="35"/>
        <v>web</v>
      </c>
    </row>
    <row r="562" spans="1:20" ht="42.75" x14ac:dyDescent="0.45">
      <c r="A562">
        <v>560</v>
      </c>
      <c r="B562" s="1" t="s">
        <v>561</v>
      </c>
      <c r="C562" s="1" t="s">
        <v>4670</v>
      </c>
      <c r="D562" s="3">
        <v>100000</v>
      </c>
      <c r="E562" s="3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s="7">
        <f t="shared" si="32"/>
        <v>41960.771354166667</v>
      </c>
      <c r="L562" s="7">
        <f t="shared" si="33"/>
        <v>41990.771354166667</v>
      </c>
      <c r="M562" t="b">
        <v>0</v>
      </c>
      <c r="N562">
        <v>3</v>
      </c>
      <c r="O562" s="22">
        <f>E562/D562*100</f>
        <v>1.2E-2</v>
      </c>
      <c r="P562" s="4">
        <f>E562/N562</f>
        <v>4</v>
      </c>
      <c r="Q562" t="b">
        <v>0</v>
      </c>
      <c r="R562" t="s">
        <v>8272</v>
      </c>
      <c r="S562" t="str">
        <f t="shared" si="34"/>
        <v>technology</v>
      </c>
      <c r="T562" t="str">
        <f t="shared" si="35"/>
        <v>web</v>
      </c>
    </row>
    <row r="563" spans="1:20" ht="42.75" x14ac:dyDescent="0.45">
      <c r="A563">
        <v>561</v>
      </c>
      <c r="B563" s="1" t="s">
        <v>562</v>
      </c>
      <c r="C563" s="1" t="s">
        <v>4671</v>
      </c>
      <c r="D563" s="3">
        <v>15000</v>
      </c>
      <c r="E563" s="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s="7">
        <f t="shared" si="32"/>
        <v>42268.658715277779</v>
      </c>
      <c r="L563" s="7">
        <f t="shared" si="33"/>
        <v>42303.658715277779</v>
      </c>
      <c r="M563" t="b">
        <v>0</v>
      </c>
      <c r="N563">
        <v>2</v>
      </c>
      <c r="O563" s="22">
        <f>E563/D563*100</f>
        <v>0.36666666666666664</v>
      </c>
      <c r="P563" s="4">
        <f>E563/N563</f>
        <v>27.5</v>
      </c>
      <c r="Q563" t="b">
        <v>0</v>
      </c>
      <c r="R563" t="s">
        <v>8272</v>
      </c>
      <c r="S563" t="str">
        <f t="shared" si="34"/>
        <v>technology</v>
      </c>
      <c r="T563" t="str">
        <f t="shared" si="35"/>
        <v>web</v>
      </c>
    </row>
    <row r="564" spans="1:20" ht="42.75" x14ac:dyDescent="0.45">
      <c r="A564">
        <v>562</v>
      </c>
      <c r="B564" s="1" t="s">
        <v>563</v>
      </c>
      <c r="C564" s="1" t="s">
        <v>4672</v>
      </c>
      <c r="D564" s="3">
        <v>50000</v>
      </c>
      <c r="E564" s="3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s="7">
        <f t="shared" si="32"/>
        <v>42692.389062500006</v>
      </c>
      <c r="L564" s="7">
        <f t="shared" si="33"/>
        <v>42722.389062500006</v>
      </c>
      <c r="M564" t="b">
        <v>0</v>
      </c>
      <c r="N564">
        <v>0</v>
      </c>
      <c r="O564" s="22">
        <f>E564/D564*100</f>
        <v>0</v>
      </c>
      <c r="P564" s="4" t="e">
        <f>E564/N564</f>
        <v>#DIV/0!</v>
      </c>
      <c r="Q564" t="b">
        <v>0</v>
      </c>
      <c r="R564" t="s">
        <v>8272</v>
      </c>
      <c r="S564" t="str">
        <f t="shared" si="34"/>
        <v>technology</v>
      </c>
      <c r="T564" t="str">
        <f t="shared" si="35"/>
        <v>web</v>
      </c>
    </row>
    <row r="565" spans="1:20" ht="42.75" x14ac:dyDescent="0.45">
      <c r="A565">
        <v>563</v>
      </c>
      <c r="B565" s="1" t="s">
        <v>564</v>
      </c>
      <c r="C565" s="1" t="s">
        <v>4673</v>
      </c>
      <c r="D565" s="3">
        <v>75000</v>
      </c>
      <c r="E565" s="3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s="7">
        <f t="shared" si="32"/>
        <v>42022.069988425923</v>
      </c>
      <c r="L565" s="7">
        <f t="shared" si="33"/>
        <v>42052.069988425923</v>
      </c>
      <c r="M565" t="b">
        <v>0</v>
      </c>
      <c r="N565">
        <v>2</v>
      </c>
      <c r="O565" s="22">
        <f>E565/D565*100</f>
        <v>9.0666666666666659E-2</v>
      </c>
      <c r="P565" s="4">
        <f>E565/N565</f>
        <v>34</v>
      </c>
      <c r="Q565" t="b">
        <v>0</v>
      </c>
      <c r="R565" t="s">
        <v>8272</v>
      </c>
      <c r="S565" t="str">
        <f t="shared" si="34"/>
        <v>technology</v>
      </c>
      <c r="T565" t="str">
        <f t="shared" si="35"/>
        <v>web</v>
      </c>
    </row>
    <row r="566" spans="1:20" ht="57" x14ac:dyDescent="0.45">
      <c r="A566">
        <v>564</v>
      </c>
      <c r="B566" s="1" t="s">
        <v>565</v>
      </c>
      <c r="C566" s="1" t="s">
        <v>4674</v>
      </c>
      <c r="D566" s="3">
        <v>18000</v>
      </c>
      <c r="E566" s="3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s="7">
        <f t="shared" si="32"/>
        <v>42411.942997685182</v>
      </c>
      <c r="L566" s="7">
        <f t="shared" si="33"/>
        <v>42441.942997685182</v>
      </c>
      <c r="M566" t="b">
        <v>0</v>
      </c>
      <c r="N566">
        <v>1</v>
      </c>
      <c r="O566" s="22">
        <f>E566/D566*100</f>
        <v>5.5555555555555558E-3</v>
      </c>
      <c r="P566" s="4">
        <f>E566/N566</f>
        <v>1</v>
      </c>
      <c r="Q566" t="b">
        <v>0</v>
      </c>
      <c r="R566" t="s">
        <v>8272</v>
      </c>
      <c r="S566" t="str">
        <f t="shared" si="34"/>
        <v>technology</v>
      </c>
      <c r="T566" t="str">
        <f t="shared" si="35"/>
        <v>web</v>
      </c>
    </row>
    <row r="567" spans="1:20" ht="42.75" x14ac:dyDescent="0.45">
      <c r="A567">
        <v>565</v>
      </c>
      <c r="B567" s="1" t="s">
        <v>566</v>
      </c>
      <c r="C567" s="1" t="s">
        <v>4675</v>
      </c>
      <c r="D567" s="3">
        <v>25000</v>
      </c>
      <c r="E567" s="3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s="7">
        <f t="shared" si="32"/>
        <v>42165.785289351858</v>
      </c>
      <c r="L567" s="7">
        <f t="shared" si="33"/>
        <v>42195.785289351858</v>
      </c>
      <c r="M567" t="b">
        <v>0</v>
      </c>
      <c r="N567">
        <v>0</v>
      </c>
      <c r="O567" s="22">
        <f>E567/D567*100</f>
        <v>0</v>
      </c>
      <c r="P567" s="4" t="e">
        <f>E567/N567</f>
        <v>#DIV/0!</v>
      </c>
      <c r="Q567" t="b">
        <v>0</v>
      </c>
      <c r="R567" t="s">
        <v>8272</v>
      </c>
      <c r="S567" t="str">
        <f t="shared" si="34"/>
        <v>technology</v>
      </c>
      <c r="T567" t="str">
        <f t="shared" si="35"/>
        <v>web</v>
      </c>
    </row>
    <row r="568" spans="1:20" ht="42.75" x14ac:dyDescent="0.45">
      <c r="A568">
        <v>566</v>
      </c>
      <c r="B568" s="1" t="s">
        <v>567</v>
      </c>
      <c r="C568" s="1" t="s">
        <v>4676</v>
      </c>
      <c r="D568" s="3">
        <v>5000</v>
      </c>
      <c r="E568" s="3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s="7">
        <f t="shared" si="32"/>
        <v>42535.68440972222</v>
      </c>
      <c r="L568" s="7">
        <f t="shared" si="33"/>
        <v>42565.68440972222</v>
      </c>
      <c r="M568" t="b">
        <v>0</v>
      </c>
      <c r="N568">
        <v>1</v>
      </c>
      <c r="O568" s="22">
        <f>E568/D568*100</f>
        <v>0.02</v>
      </c>
      <c r="P568" s="4">
        <f>E568/N568</f>
        <v>1</v>
      </c>
      <c r="Q568" t="b">
        <v>0</v>
      </c>
      <c r="R568" t="s">
        <v>8272</v>
      </c>
      <c r="S568" t="str">
        <f t="shared" si="34"/>
        <v>technology</v>
      </c>
      <c r="T568" t="str">
        <f t="shared" si="35"/>
        <v>web</v>
      </c>
    </row>
    <row r="569" spans="1:20" ht="42.75" x14ac:dyDescent="0.45">
      <c r="A569">
        <v>567</v>
      </c>
      <c r="B569" s="1" t="s">
        <v>568</v>
      </c>
      <c r="C569" s="1" t="s">
        <v>4677</v>
      </c>
      <c r="D569" s="3">
        <v>10000</v>
      </c>
      <c r="E569" s="3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s="7">
        <f t="shared" si="32"/>
        <v>41975.842523148152</v>
      </c>
      <c r="L569" s="7">
        <f t="shared" si="33"/>
        <v>42005.842523148152</v>
      </c>
      <c r="M569" t="b">
        <v>0</v>
      </c>
      <c r="N569">
        <v>0</v>
      </c>
      <c r="O569" s="22">
        <f>E569/D569*100</f>
        <v>0</v>
      </c>
      <c r="P569" s="4" t="e">
        <f>E569/N569</f>
        <v>#DIV/0!</v>
      </c>
      <c r="Q569" t="b">
        <v>0</v>
      </c>
      <c r="R569" t="s">
        <v>8272</v>
      </c>
      <c r="S569" t="str">
        <f t="shared" si="34"/>
        <v>technology</v>
      </c>
      <c r="T569" t="str">
        <f t="shared" si="35"/>
        <v>web</v>
      </c>
    </row>
    <row r="570" spans="1:20" ht="57" x14ac:dyDescent="0.45">
      <c r="A570">
        <v>568</v>
      </c>
      <c r="B570" s="1" t="s">
        <v>569</v>
      </c>
      <c r="C570" s="1" t="s">
        <v>4678</v>
      </c>
      <c r="D570" s="3">
        <v>24500</v>
      </c>
      <c r="E570" s="3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s="7">
        <f t="shared" si="32"/>
        <v>42348.9215625</v>
      </c>
      <c r="L570" s="7">
        <f t="shared" si="33"/>
        <v>42385.458333333328</v>
      </c>
      <c r="M570" t="b">
        <v>0</v>
      </c>
      <c r="N570">
        <v>5</v>
      </c>
      <c r="O570" s="22">
        <f>E570/D570*100</f>
        <v>1</v>
      </c>
      <c r="P570" s="4">
        <f>E570/N570</f>
        <v>49</v>
      </c>
      <c r="Q570" t="b">
        <v>0</v>
      </c>
      <c r="R570" t="s">
        <v>8272</v>
      </c>
      <c r="S570" t="str">
        <f t="shared" si="34"/>
        <v>technology</v>
      </c>
      <c r="T570" t="str">
        <f t="shared" si="35"/>
        <v>web</v>
      </c>
    </row>
    <row r="571" spans="1:20" ht="42.75" x14ac:dyDescent="0.45">
      <c r="A571">
        <v>569</v>
      </c>
      <c r="B571" s="1" t="s">
        <v>570</v>
      </c>
      <c r="C571" s="1" t="s">
        <v>4679</v>
      </c>
      <c r="D571" s="3">
        <v>2500</v>
      </c>
      <c r="E571" s="3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s="7">
        <f t="shared" si="32"/>
        <v>42340.847361111111</v>
      </c>
      <c r="L571" s="7">
        <f t="shared" si="33"/>
        <v>42370.847361111111</v>
      </c>
      <c r="M571" t="b">
        <v>0</v>
      </c>
      <c r="N571">
        <v>1</v>
      </c>
      <c r="O571" s="22">
        <f>E571/D571*100</f>
        <v>0.8</v>
      </c>
      <c r="P571" s="4">
        <f>E571/N571</f>
        <v>20</v>
      </c>
      <c r="Q571" t="b">
        <v>0</v>
      </c>
      <c r="R571" t="s">
        <v>8272</v>
      </c>
      <c r="S571" t="str">
        <f t="shared" si="34"/>
        <v>technology</v>
      </c>
      <c r="T571" t="str">
        <f t="shared" si="35"/>
        <v>web</v>
      </c>
    </row>
    <row r="572" spans="1:20" ht="28.5" x14ac:dyDescent="0.45">
      <c r="A572">
        <v>570</v>
      </c>
      <c r="B572" s="1" t="s">
        <v>571</v>
      </c>
      <c r="C572" s="1" t="s">
        <v>4680</v>
      </c>
      <c r="D572" s="3">
        <v>85000</v>
      </c>
      <c r="E572" s="3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s="7">
        <f t="shared" si="32"/>
        <v>42388.798252314817</v>
      </c>
      <c r="L572" s="7">
        <f t="shared" si="33"/>
        <v>42418.798252314817</v>
      </c>
      <c r="M572" t="b">
        <v>0</v>
      </c>
      <c r="N572">
        <v>1</v>
      </c>
      <c r="O572" s="22">
        <f>E572/D572*100</f>
        <v>0.16705882352941176</v>
      </c>
      <c r="P572" s="4">
        <f>E572/N572</f>
        <v>142</v>
      </c>
      <c r="Q572" t="b">
        <v>0</v>
      </c>
      <c r="R572" t="s">
        <v>8272</v>
      </c>
      <c r="S572" t="str">
        <f t="shared" si="34"/>
        <v>technology</v>
      </c>
      <c r="T572" t="str">
        <f t="shared" si="35"/>
        <v>web</v>
      </c>
    </row>
    <row r="573" spans="1:20" ht="42.75" x14ac:dyDescent="0.45">
      <c r="A573">
        <v>571</v>
      </c>
      <c r="B573" s="1" t="s">
        <v>572</v>
      </c>
      <c r="C573" s="1" t="s">
        <v>4681</v>
      </c>
      <c r="D573" s="3">
        <v>25000</v>
      </c>
      <c r="E573" s="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s="7">
        <f t="shared" si="32"/>
        <v>42192.816238425927</v>
      </c>
      <c r="L573" s="7">
        <f t="shared" si="33"/>
        <v>42212.165972222225</v>
      </c>
      <c r="M573" t="b">
        <v>0</v>
      </c>
      <c r="N573">
        <v>2</v>
      </c>
      <c r="O573" s="22">
        <f>E573/D573*100</f>
        <v>0.42399999999999999</v>
      </c>
      <c r="P573" s="4">
        <f>E573/N573</f>
        <v>53</v>
      </c>
      <c r="Q573" t="b">
        <v>0</v>
      </c>
      <c r="R573" t="s">
        <v>8272</v>
      </c>
      <c r="S573" t="str">
        <f t="shared" si="34"/>
        <v>technology</v>
      </c>
      <c r="T573" t="str">
        <f t="shared" si="35"/>
        <v>web</v>
      </c>
    </row>
    <row r="574" spans="1:20" ht="42.75" x14ac:dyDescent="0.45">
      <c r="A574">
        <v>572</v>
      </c>
      <c r="B574" s="1" t="s">
        <v>573</v>
      </c>
      <c r="C574" s="1" t="s">
        <v>4682</v>
      </c>
      <c r="D574" s="3">
        <v>2500</v>
      </c>
      <c r="E574" s="3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s="7">
        <f t="shared" si="32"/>
        <v>42282.71629629629</v>
      </c>
      <c r="L574" s="7">
        <f t="shared" si="33"/>
        <v>42312.757962962962</v>
      </c>
      <c r="M574" t="b">
        <v>0</v>
      </c>
      <c r="N574">
        <v>0</v>
      </c>
      <c r="O574" s="22">
        <f>E574/D574*100</f>
        <v>0</v>
      </c>
      <c r="P574" s="4" t="e">
        <f>E574/N574</f>
        <v>#DIV/0!</v>
      </c>
      <c r="Q574" t="b">
        <v>0</v>
      </c>
      <c r="R574" t="s">
        <v>8272</v>
      </c>
      <c r="S574" t="str">
        <f t="shared" si="34"/>
        <v>technology</v>
      </c>
      <c r="T574" t="str">
        <f t="shared" si="35"/>
        <v>web</v>
      </c>
    </row>
    <row r="575" spans="1:20" ht="42.75" x14ac:dyDescent="0.45">
      <c r="A575">
        <v>573</v>
      </c>
      <c r="B575" s="1" t="s">
        <v>574</v>
      </c>
      <c r="C575" s="1" t="s">
        <v>4683</v>
      </c>
      <c r="D575" s="3">
        <v>88888</v>
      </c>
      <c r="E575" s="3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s="7">
        <f t="shared" si="32"/>
        <v>41963.050127314811</v>
      </c>
      <c r="L575" s="7">
        <f t="shared" si="33"/>
        <v>42022.05</v>
      </c>
      <c r="M575" t="b">
        <v>0</v>
      </c>
      <c r="N575">
        <v>9</v>
      </c>
      <c r="O575" s="22">
        <f>E575/D575*100</f>
        <v>0.38925389253892539</v>
      </c>
      <c r="P575" s="4">
        <f>E575/N575</f>
        <v>38.444444444444443</v>
      </c>
      <c r="Q575" t="b">
        <v>0</v>
      </c>
      <c r="R575" t="s">
        <v>8272</v>
      </c>
      <c r="S575" t="str">
        <f t="shared" si="34"/>
        <v>technology</v>
      </c>
      <c r="T575" t="str">
        <f t="shared" si="35"/>
        <v>web</v>
      </c>
    </row>
    <row r="576" spans="1:20" ht="42.75" x14ac:dyDescent="0.45">
      <c r="A576">
        <v>574</v>
      </c>
      <c r="B576" s="1" t="s">
        <v>575</v>
      </c>
      <c r="C576" s="1" t="s">
        <v>4684</v>
      </c>
      <c r="D576" s="3">
        <v>11180</v>
      </c>
      <c r="E576" s="3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s="7">
        <f t="shared" si="32"/>
        <v>42632.443368055552</v>
      </c>
      <c r="L576" s="7">
        <f t="shared" si="33"/>
        <v>42662.443368055552</v>
      </c>
      <c r="M576" t="b">
        <v>0</v>
      </c>
      <c r="N576">
        <v>4</v>
      </c>
      <c r="O576" s="22">
        <f>E576/D576*100</f>
        <v>0.7155635062611807</v>
      </c>
      <c r="P576" s="4">
        <f>E576/N576</f>
        <v>20</v>
      </c>
      <c r="Q576" t="b">
        <v>0</v>
      </c>
      <c r="R576" t="s">
        <v>8272</v>
      </c>
      <c r="S576" t="str">
        <f t="shared" si="34"/>
        <v>technology</v>
      </c>
      <c r="T576" t="str">
        <f t="shared" si="35"/>
        <v>web</v>
      </c>
    </row>
    <row r="577" spans="1:20" ht="57" x14ac:dyDescent="0.45">
      <c r="A577">
        <v>575</v>
      </c>
      <c r="B577" s="1" t="s">
        <v>576</v>
      </c>
      <c r="C577" s="1" t="s">
        <v>4685</v>
      </c>
      <c r="D577" s="3">
        <v>60000</v>
      </c>
      <c r="E577" s="3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s="7">
        <f t="shared" si="32"/>
        <v>42138.692627314813</v>
      </c>
      <c r="L577" s="7">
        <f t="shared" si="33"/>
        <v>42168.692627314813</v>
      </c>
      <c r="M577" t="b">
        <v>0</v>
      </c>
      <c r="N577">
        <v>4</v>
      </c>
      <c r="O577" s="22">
        <f>E577/D577*100</f>
        <v>0.43166666666666664</v>
      </c>
      <c r="P577" s="4">
        <f>E577/N577</f>
        <v>64.75</v>
      </c>
      <c r="Q577" t="b">
        <v>0</v>
      </c>
      <c r="R577" t="s">
        <v>8272</v>
      </c>
      <c r="S577" t="str">
        <f t="shared" si="34"/>
        <v>technology</v>
      </c>
      <c r="T577" t="str">
        <f t="shared" si="35"/>
        <v>web</v>
      </c>
    </row>
    <row r="578" spans="1:20" ht="42.75" x14ac:dyDescent="0.45">
      <c r="A578">
        <v>576</v>
      </c>
      <c r="B578" s="1" t="s">
        <v>577</v>
      </c>
      <c r="C578" s="1" t="s">
        <v>4686</v>
      </c>
      <c r="D578" s="3">
        <v>80000</v>
      </c>
      <c r="E578" s="3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s="7">
        <f t="shared" si="32"/>
        <v>42031.471666666665</v>
      </c>
      <c r="L578" s="7">
        <f t="shared" si="33"/>
        <v>42091.43</v>
      </c>
      <c r="M578" t="b">
        <v>0</v>
      </c>
      <c r="N578">
        <v>1</v>
      </c>
      <c r="O578" s="22">
        <f>E578/D578*100</f>
        <v>1.25E-3</v>
      </c>
      <c r="P578" s="4">
        <f>E578/N578</f>
        <v>1</v>
      </c>
      <c r="Q578" t="b">
        <v>0</v>
      </c>
      <c r="R578" t="s">
        <v>8272</v>
      </c>
      <c r="S578" t="str">
        <f t="shared" si="34"/>
        <v>technology</v>
      </c>
      <c r="T578" t="str">
        <f t="shared" si="35"/>
        <v>web</v>
      </c>
    </row>
    <row r="579" spans="1:20" ht="42.75" x14ac:dyDescent="0.45">
      <c r="A579">
        <v>577</v>
      </c>
      <c r="B579" s="1" t="s">
        <v>578</v>
      </c>
      <c r="C579" s="1" t="s">
        <v>4687</v>
      </c>
      <c r="D579" s="3">
        <v>5000</v>
      </c>
      <c r="E579" s="3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s="7">
        <f t="shared" ref="K579:K642" si="36">(((J579/60)/60)/24)+DATE(1970,1,1)</f>
        <v>42450.589143518519</v>
      </c>
      <c r="L579" s="7">
        <f t="shared" ref="L579:L642" si="37">(((I579/60)/60)/24)+DATE(1970,1,1)</f>
        <v>42510.589143518519</v>
      </c>
      <c r="M579" t="b">
        <v>0</v>
      </c>
      <c r="N579">
        <v>1</v>
      </c>
      <c r="O579" s="22">
        <f>E579/D579*100</f>
        <v>0.2</v>
      </c>
      <c r="P579" s="4">
        <f>E579/N579</f>
        <v>10</v>
      </c>
      <c r="Q579" t="b">
        <v>0</v>
      </c>
      <c r="R579" t="s">
        <v>8272</v>
      </c>
      <c r="S579" t="str">
        <f t="shared" ref="S579:S642" si="38">LEFT(R579,SEARCH("/",R579,1)-1)</f>
        <v>technology</v>
      </c>
      <c r="T579" t="str">
        <f t="shared" ref="T579:T642" si="39">RIGHT(R579,LEN(R579) - FIND("/",R579))</f>
        <v>web</v>
      </c>
    </row>
    <row r="580" spans="1:20" ht="28.5" x14ac:dyDescent="0.45">
      <c r="A580">
        <v>578</v>
      </c>
      <c r="B580" s="1" t="s">
        <v>579</v>
      </c>
      <c r="C580" s="1" t="s">
        <v>4688</v>
      </c>
      <c r="D580" s="3">
        <v>125000</v>
      </c>
      <c r="E580" s="3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s="7">
        <f t="shared" si="36"/>
        <v>42230.578622685185</v>
      </c>
      <c r="L580" s="7">
        <f t="shared" si="37"/>
        <v>42254.578622685185</v>
      </c>
      <c r="M580" t="b">
        <v>0</v>
      </c>
      <c r="N580">
        <v>7</v>
      </c>
      <c r="O580" s="22">
        <f>E580/D580*100</f>
        <v>1.12E-2</v>
      </c>
      <c r="P580" s="4">
        <f>E580/N580</f>
        <v>2</v>
      </c>
      <c r="Q580" t="b">
        <v>0</v>
      </c>
      <c r="R580" t="s">
        <v>8272</v>
      </c>
      <c r="S580" t="str">
        <f t="shared" si="38"/>
        <v>technology</v>
      </c>
      <c r="T580" t="str">
        <f t="shared" si="39"/>
        <v>web</v>
      </c>
    </row>
    <row r="581" spans="1:20" ht="28.5" x14ac:dyDescent="0.45">
      <c r="A581">
        <v>579</v>
      </c>
      <c r="B581" s="1" t="s">
        <v>580</v>
      </c>
      <c r="C581" s="1" t="s">
        <v>4689</v>
      </c>
      <c r="D581" s="3">
        <v>12000</v>
      </c>
      <c r="E581" s="3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s="7">
        <f t="shared" si="36"/>
        <v>41968.852118055554</v>
      </c>
      <c r="L581" s="7">
        <f t="shared" si="37"/>
        <v>41998.852118055554</v>
      </c>
      <c r="M581" t="b">
        <v>0</v>
      </c>
      <c r="N581">
        <v>5</v>
      </c>
      <c r="O581" s="22">
        <f>E581/D581*100</f>
        <v>1.4583333333333333</v>
      </c>
      <c r="P581" s="4">
        <f>E581/N581</f>
        <v>35</v>
      </c>
      <c r="Q581" t="b">
        <v>0</v>
      </c>
      <c r="R581" t="s">
        <v>8272</v>
      </c>
      <c r="S581" t="str">
        <f t="shared" si="38"/>
        <v>technology</v>
      </c>
      <c r="T581" t="str">
        <f t="shared" si="39"/>
        <v>web</v>
      </c>
    </row>
    <row r="582" spans="1:20" ht="42.75" x14ac:dyDescent="0.45">
      <c r="A582">
        <v>580</v>
      </c>
      <c r="B582" s="1" t="s">
        <v>581</v>
      </c>
      <c r="C582" s="1" t="s">
        <v>4690</v>
      </c>
      <c r="D582" s="3">
        <v>3000</v>
      </c>
      <c r="E582" s="3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s="7">
        <f t="shared" si="36"/>
        <v>42605.908182870371</v>
      </c>
      <c r="L582" s="7">
        <f t="shared" si="37"/>
        <v>42635.908182870371</v>
      </c>
      <c r="M582" t="b">
        <v>0</v>
      </c>
      <c r="N582">
        <v>1</v>
      </c>
      <c r="O582" s="22">
        <f>E582/D582*100</f>
        <v>3.3333333333333333E-2</v>
      </c>
      <c r="P582" s="4">
        <f>E582/N582</f>
        <v>1</v>
      </c>
      <c r="Q582" t="b">
        <v>0</v>
      </c>
      <c r="R582" t="s">
        <v>8272</v>
      </c>
      <c r="S582" t="str">
        <f t="shared" si="38"/>
        <v>technology</v>
      </c>
      <c r="T582" t="str">
        <f t="shared" si="39"/>
        <v>web</v>
      </c>
    </row>
    <row r="583" spans="1:20" ht="42.75" x14ac:dyDescent="0.45">
      <c r="A583">
        <v>581</v>
      </c>
      <c r="B583" s="1" t="s">
        <v>582</v>
      </c>
      <c r="C583" s="1" t="s">
        <v>4691</v>
      </c>
      <c r="D583" s="3">
        <v>400</v>
      </c>
      <c r="E583" s="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s="7">
        <f t="shared" si="36"/>
        <v>42188.012777777782</v>
      </c>
      <c r="L583" s="7">
        <f t="shared" si="37"/>
        <v>42218.012777777782</v>
      </c>
      <c r="M583" t="b">
        <v>0</v>
      </c>
      <c r="N583">
        <v>0</v>
      </c>
      <c r="O583" s="22">
        <f>E583/D583*100</f>
        <v>0</v>
      </c>
      <c r="P583" s="4" t="e">
        <f>E583/N583</f>
        <v>#DIV/0!</v>
      </c>
      <c r="Q583" t="b">
        <v>0</v>
      </c>
      <c r="R583" t="s">
        <v>8272</v>
      </c>
      <c r="S583" t="str">
        <f t="shared" si="38"/>
        <v>technology</v>
      </c>
      <c r="T583" t="str">
        <f t="shared" si="39"/>
        <v>web</v>
      </c>
    </row>
    <row r="584" spans="1:20" ht="42.75" x14ac:dyDescent="0.45">
      <c r="A584">
        <v>582</v>
      </c>
      <c r="B584" s="1" t="s">
        <v>583</v>
      </c>
      <c r="C584" s="1" t="s">
        <v>4692</v>
      </c>
      <c r="D584" s="3">
        <v>100000</v>
      </c>
      <c r="E584" s="3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s="7">
        <f t="shared" si="36"/>
        <v>42055.739803240736</v>
      </c>
      <c r="L584" s="7">
        <f t="shared" si="37"/>
        <v>42078.75</v>
      </c>
      <c r="M584" t="b">
        <v>0</v>
      </c>
      <c r="N584">
        <v>0</v>
      </c>
      <c r="O584" s="22">
        <f>E584/D584*100</f>
        <v>0</v>
      </c>
      <c r="P584" s="4" t="e">
        <f>E584/N584</f>
        <v>#DIV/0!</v>
      </c>
      <c r="Q584" t="b">
        <v>0</v>
      </c>
      <c r="R584" t="s">
        <v>8272</v>
      </c>
      <c r="S584" t="str">
        <f t="shared" si="38"/>
        <v>technology</v>
      </c>
      <c r="T584" t="str">
        <f t="shared" si="39"/>
        <v>web</v>
      </c>
    </row>
    <row r="585" spans="1:20" ht="42.75" x14ac:dyDescent="0.45">
      <c r="A585">
        <v>583</v>
      </c>
      <c r="B585" s="1" t="s">
        <v>584</v>
      </c>
      <c r="C585" s="1" t="s">
        <v>4693</v>
      </c>
      <c r="D585" s="3">
        <v>9000</v>
      </c>
      <c r="E585" s="3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s="7">
        <f t="shared" si="36"/>
        <v>42052.93850694444</v>
      </c>
      <c r="L585" s="7">
        <f t="shared" si="37"/>
        <v>42082.896840277783</v>
      </c>
      <c r="M585" t="b">
        <v>0</v>
      </c>
      <c r="N585">
        <v>1</v>
      </c>
      <c r="O585" s="22">
        <f>E585/D585*100</f>
        <v>1.1111111111111112E-2</v>
      </c>
      <c r="P585" s="4">
        <f>E585/N585</f>
        <v>1</v>
      </c>
      <c r="Q585" t="b">
        <v>0</v>
      </c>
      <c r="R585" t="s">
        <v>8272</v>
      </c>
      <c r="S585" t="str">
        <f t="shared" si="38"/>
        <v>technology</v>
      </c>
      <c r="T585" t="str">
        <f t="shared" si="39"/>
        <v>web</v>
      </c>
    </row>
    <row r="586" spans="1:20" ht="28.5" x14ac:dyDescent="0.45">
      <c r="A586">
        <v>584</v>
      </c>
      <c r="B586" s="1" t="s">
        <v>585</v>
      </c>
      <c r="C586" s="1" t="s">
        <v>4694</v>
      </c>
      <c r="D586" s="3">
        <v>1000</v>
      </c>
      <c r="E586" s="3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s="7">
        <f t="shared" si="36"/>
        <v>42049.716620370367</v>
      </c>
      <c r="L586" s="7">
        <f t="shared" si="37"/>
        <v>42079.674953703703</v>
      </c>
      <c r="M586" t="b">
        <v>0</v>
      </c>
      <c r="N586">
        <v>2</v>
      </c>
      <c r="O586" s="22">
        <f>E586/D586*100</f>
        <v>1</v>
      </c>
      <c r="P586" s="4">
        <f>E586/N586</f>
        <v>5</v>
      </c>
      <c r="Q586" t="b">
        <v>0</v>
      </c>
      <c r="R586" t="s">
        <v>8272</v>
      </c>
      <c r="S586" t="str">
        <f t="shared" si="38"/>
        <v>technology</v>
      </c>
      <c r="T586" t="str">
        <f t="shared" si="39"/>
        <v>web</v>
      </c>
    </row>
    <row r="587" spans="1:20" ht="42.75" x14ac:dyDescent="0.45">
      <c r="A587">
        <v>585</v>
      </c>
      <c r="B587" s="1" t="s">
        <v>586</v>
      </c>
      <c r="C587" s="1" t="s">
        <v>4695</v>
      </c>
      <c r="D587" s="3">
        <v>9000</v>
      </c>
      <c r="E587" s="3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s="7">
        <f t="shared" si="36"/>
        <v>42283.3909375</v>
      </c>
      <c r="L587" s="7">
        <f t="shared" si="37"/>
        <v>42339</v>
      </c>
      <c r="M587" t="b">
        <v>0</v>
      </c>
      <c r="N587">
        <v>0</v>
      </c>
      <c r="O587" s="22">
        <f>E587/D587*100</f>
        <v>0</v>
      </c>
      <c r="P587" s="4" t="e">
        <f>E587/N587</f>
        <v>#DIV/0!</v>
      </c>
      <c r="Q587" t="b">
        <v>0</v>
      </c>
      <c r="R587" t="s">
        <v>8272</v>
      </c>
      <c r="S587" t="str">
        <f t="shared" si="38"/>
        <v>technology</v>
      </c>
      <c r="T587" t="str">
        <f t="shared" si="39"/>
        <v>web</v>
      </c>
    </row>
    <row r="588" spans="1:20" ht="42.75" x14ac:dyDescent="0.45">
      <c r="A588">
        <v>586</v>
      </c>
      <c r="B588" s="1" t="s">
        <v>587</v>
      </c>
      <c r="C588" s="1" t="s">
        <v>4696</v>
      </c>
      <c r="D588" s="3">
        <v>10000</v>
      </c>
      <c r="E588" s="3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s="7">
        <f t="shared" si="36"/>
        <v>42020.854247685187</v>
      </c>
      <c r="L588" s="7">
        <f t="shared" si="37"/>
        <v>42050.854247685187</v>
      </c>
      <c r="M588" t="b">
        <v>0</v>
      </c>
      <c r="N588">
        <v>4</v>
      </c>
      <c r="O588" s="22">
        <f>E588/D588*100</f>
        <v>0.55999999999999994</v>
      </c>
      <c r="P588" s="4">
        <f>E588/N588</f>
        <v>14</v>
      </c>
      <c r="Q588" t="b">
        <v>0</v>
      </c>
      <c r="R588" t="s">
        <v>8272</v>
      </c>
      <c r="S588" t="str">
        <f t="shared" si="38"/>
        <v>technology</v>
      </c>
      <c r="T588" t="str">
        <f t="shared" si="39"/>
        <v>web</v>
      </c>
    </row>
    <row r="589" spans="1:20" ht="71.25" x14ac:dyDescent="0.45">
      <c r="A589">
        <v>587</v>
      </c>
      <c r="B589" s="1" t="s">
        <v>588</v>
      </c>
      <c r="C589" s="1" t="s">
        <v>4697</v>
      </c>
      <c r="D589" s="3">
        <v>30000</v>
      </c>
      <c r="E589" s="3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s="7">
        <f t="shared" si="36"/>
        <v>42080.757326388892</v>
      </c>
      <c r="L589" s="7">
        <f t="shared" si="37"/>
        <v>42110.757326388892</v>
      </c>
      <c r="M589" t="b">
        <v>0</v>
      </c>
      <c r="N589">
        <v>7</v>
      </c>
      <c r="O589" s="22">
        <f>E589/D589*100</f>
        <v>9.0833333333333339</v>
      </c>
      <c r="P589" s="4">
        <f>E589/N589</f>
        <v>389.28571428571428</v>
      </c>
      <c r="Q589" t="b">
        <v>0</v>
      </c>
      <c r="R589" t="s">
        <v>8272</v>
      </c>
      <c r="S589" t="str">
        <f t="shared" si="38"/>
        <v>technology</v>
      </c>
      <c r="T589" t="str">
        <f t="shared" si="39"/>
        <v>web</v>
      </c>
    </row>
    <row r="590" spans="1:20" ht="42.75" x14ac:dyDescent="0.45">
      <c r="A590">
        <v>588</v>
      </c>
      <c r="B590" s="1" t="s">
        <v>589</v>
      </c>
      <c r="C590" s="1" t="s">
        <v>4698</v>
      </c>
      <c r="D590" s="3">
        <v>9000</v>
      </c>
      <c r="E590" s="3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s="7">
        <f t="shared" si="36"/>
        <v>42631.769513888896</v>
      </c>
      <c r="L590" s="7">
        <f t="shared" si="37"/>
        <v>42691.811180555553</v>
      </c>
      <c r="M590" t="b">
        <v>0</v>
      </c>
      <c r="N590">
        <v>2</v>
      </c>
      <c r="O590" s="22">
        <f>E590/D590*100</f>
        <v>3.3444444444444441</v>
      </c>
      <c r="P590" s="4">
        <f>E590/N590</f>
        <v>150.5</v>
      </c>
      <c r="Q590" t="b">
        <v>0</v>
      </c>
      <c r="R590" t="s">
        <v>8272</v>
      </c>
      <c r="S590" t="str">
        <f t="shared" si="38"/>
        <v>technology</v>
      </c>
      <c r="T590" t="str">
        <f t="shared" si="39"/>
        <v>web</v>
      </c>
    </row>
    <row r="591" spans="1:20" x14ac:dyDescent="0.45">
      <c r="A591">
        <v>589</v>
      </c>
      <c r="B591" s="1" t="s">
        <v>590</v>
      </c>
      <c r="C591" s="1" t="s">
        <v>4699</v>
      </c>
      <c r="D591" s="3">
        <v>7500</v>
      </c>
      <c r="E591" s="3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s="7">
        <f t="shared" si="36"/>
        <v>42178.614571759259</v>
      </c>
      <c r="L591" s="7">
        <f t="shared" si="37"/>
        <v>42193.614571759259</v>
      </c>
      <c r="M591" t="b">
        <v>0</v>
      </c>
      <c r="N591">
        <v>1</v>
      </c>
      <c r="O591" s="22">
        <f>E591/D591*100</f>
        <v>1.3333333333333334E-2</v>
      </c>
      <c r="P591" s="4">
        <f>E591/N591</f>
        <v>1</v>
      </c>
      <c r="Q591" t="b">
        <v>0</v>
      </c>
      <c r="R591" t="s">
        <v>8272</v>
      </c>
      <c r="S591" t="str">
        <f t="shared" si="38"/>
        <v>technology</v>
      </c>
      <c r="T591" t="str">
        <f t="shared" si="39"/>
        <v>web</v>
      </c>
    </row>
    <row r="592" spans="1:20" ht="42.75" x14ac:dyDescent="0.45">
      <c r="A592">
        <v>590</v>
      </c>
      <c r="B592" s="1" t="s">
        <v>591</v>
      </c>
      <c r="C592" s="1" t="s">
        <v>4700</v>
      </c>
      <c r="D592" s="3">
        <v>5000</v>
      </c>
      <c r="E592" s="3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s="7">
        <f t="shared" si="36"/>
        <v>42377.554756944446</v>
      </c>
      <c r="L592" s="7">
        <f t="shared" si="37"/>
        <v>42408.542361111111</v>
      </c>
      <c r="M592" t="b">
        <v>0</v>
      </c>
      <c r="N592">
        <v>9</v>
      </c>
      <c r="O592" s="22">
        <f>E592/D592*100</f>
        <v>4.46</v>
      </c>
      <c r="P592" s="4">
        <f>E592/N592</f>
        <v>24.777777777777779</v>
      </c>
      <c r="Q592" t="b">
        <v>0</v>
      </c>
      <c r="R592" t="s">
        <v>8272</v>
      </c>
      <c r="S592" t="str">
        <f t="shared" si="38"/>
        <v>technology</v>
      </c>
      <c r="T592" t="str">
        <f t="shared" si="39"/>
        <v>web</v>
      </c>
    </row>
    <row r="593" spans="1:20" ht="42.75" x14ac:dyDescent="0.45">
      <c r="A593">
        <v>591</v>
      </c>
      <c r="B593" s="1" t="s">
        <v>592</v>
      </c>
      <c r="C593" s="1" t="s">
        <v>4701</v>
      </c>
      <c r="D593" s="3">
        <v>100000</v>
      </c>
      <c r="E593" s="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s="7">
        <f t="shared" si="36"/>
        <v>42177.543171296296</v>
      </c>
      <c r="L593" s="7">
        <f t="shared" si="37"/>
        <v>42207.543171296296</v>
      </c>
      <c r="M593" t="b">
        <v>0</v>
      </c>
      <c r="N593">
        <v>2</v>
      </c>
      <c r="O593" s="22">
        <f>E593/D593*100</f>
        <v>6.0999999999999999E-2</v>
      </c>
      <c r="P593" s="4">
        <f>E593/N593</f>
        <v>30.5</v>
      </c>
      <c r="Q593" t="b">
        <v>0</v>
      </c>
      <c r="R593" t="s">
        <v>8272</v>
      </c>
      <c r="S593" t="str">
        <f t="shared" si="38"/>
        <v>technology</v>
      </c>
      <c r="T593" t="str">
        <f t="shared" si="39"/>
        <v>web</v>
      </c>
    </row>
    <row r="594" spans="1:20" ht="42.75" x14ac:dyDescent="0.45">
      <c r="A594">
        <v>592</v>
      </c>
      <c r="B594" s="1" t="s">
        <v>593</v>
      </c>
      <c r="C594" s="1" t="s">
        <v>4702</v>
      </c>
      <c r="D594" s="3">
        <v>7500</v>
      </c>
      <c r="E594" s="3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s="7">
        <f t="shared" si="36"/>
        <v>41946.232175925928</v>
      </c>
      <c r="L594" s="7">
        <f t="shared" si="37"/>
        <v>41976.232175925921</v>
      </c>
      <c r="M594" t="b">
        <v>0</v>
      </c>
      <c r="N594">
        <v>1</v>
      </c>
      <c r="O594" s="22">
        <f>E594/D594*100</f>
        <v>3.3333333333333335</v>
      </c>
      <c r="P594" s="4">
        <f>E594/N594</f>
        <v>250</v>
      </c>
      <c r="Q594" t="b">
        <v>0</v>
      </c>
      <c r="R594" t="s">
        <v>8272</v>
      </c>
      <c r="S594" t="str">
        <f t="shared" si="38"/>
        <v>technology</v>
      </c>
      <c r="T594" t="str">
        <f t="shared" si="39"/>
        <v>web</v>
      </c>
    </row>
    <row r="595" spans="1:20" ht="57" x14ac:dyDescent="0.45">
      <c r="A595">
        <v>593</v>
      </c>
      <c r="B595" s="1" t="s">
        <v>594</v>
      </c>
      <c r="C595" s="1" t="s">
        <v>4703</v>
      </c>
      <c r="D595" s="3">
        <v>500</v>
      </c>
      <c r="E595" s="3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s="7">
        <f t="shared" si="36"/>
        <v>42070.677604166667</v>
      </c>
      <c r="L595" s="7">
        <f t="shared" si="37"/>
        <v>42100.635937500003</v>
      </c>
      <c r="M595" t="b">
        <v>0</v>
      </c>
      <c r="N595">
        <v>7</v>
      </c>
      <c r="O595" s="22">
        <f>E595/D595*100</f>
        <v>23</v>
      </c>
      <c r="P595" s="4">
        <f>E595/N595</f>
        <v>16.428571428571427</v>
      </c>
      <c r="Q595" t="b">
        <v>0</v>
      </c>
      <c r="R595" t="s">
        <v>8272</v>
      </c>
      <c r="S595" t="str">
        <f t="shared" si="38"/>
        <v>technology</v>
      </c>
      <c r="T595" t="str">
        <f t="shared" si="39"/>
        <v>web</v>
      </c>
    </row>
    <row r="596" spans="1:20" ht="28.5" x14ac:dyDescent="0.45">
      <c r="A596">
        <v>594</v>
      </c>
      <c r="B596" s="1" t="s">
        <v>595</v>
      </c>
      <c r="C596" s="1" t="s">
        <v>4704</v>
      </c>
      <c r="D596" s="3">
        <v>25000</v>
      </c>
      <c r="E596" s="3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s="7">
        <f t="shared" si="36"/>
        <v>42446.780162037037</v>
      </c>
      <c r="L596" s="7">
        <f t="shared" si="37"/>
        <v>42476.780162037037</v>
      </c>
      <c r="M596" t="b">
        <v>0</v>
      </c>
      <c r="N596">
        <v>2</v>
      </c>
      <c r="O596" s="22">
        <f>E596/D596*100</f>
        <v>0.104</v>
      </c>
      <c r="P596" s="4">
        <f>E596/N596</f>
        <v>13</v>
      </c>
      <c r="Q596" t="b">
        <v>0</v>
      </c>
      <c r="R596" t="s">
        <v>8272</v>
      </c>
      <c r="S596" t="str">
        <f t="shared" si="38"/>
        <v>technology</v>
      </c>
      <c r="T596" t="str">
        <f t="shared" si="39"/>
        <v>web</v>
      </c>
    </row>
    <row r="597" spans="1:20" ht="42.75" x14ac:dyDescent="0.45">
      <c r="A597">
        <v>595</v>
      </c>
      <c r="B597" s="1" t="s">
        <v>596</v>
      </c>
      <c r="C597" s="1" t="s">
        <v>4705</v>
      </c>
      <c r="D597" s="3">
        <v>100000</v>
      </c>
      <c r="E597" s="3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s="7">
        <f t="shared" si="36"/>
        <v>42083.069884259254</v>
      </c>
      <c r="L597" s="7">
        <f t="shared" si="37"/>
        <v>42128.069884259254</v>
      </c>
      <c r="M597" t="b">
        <v>0</v>
      </c>
      <c r="N597">
        <v>8</v>
      </c>
      <c r="O597" s="22">
        <f>E597/D597*100</f>
        <v>0.42599999999999999</v>
      </c>
      <c r="P597" s="4">
        <f>E597/N597</f>
        <v>53.25</v>
      </c>
      <c r="Q597" t="b">
        <v>0</v>
      </c>
      <c r="R597" t="s">
        <v>8272</v>
      </c>
      <c r="S597" t="str">
        <f t="shared" si="38"/>
        <v>technology</v>
      </c>
      <c r="T597" t="str">
        <f t="shared" si="39"/>
        <v>web</v>
      </c>
    </row>
    <row r="598" spans="1:20" ht="28.5" x14ac:dyDescent="0.45">
      <c r="A598">
        <v>596</v>
      </c>
      <c r="B598" s="1" t="s">
        <v>597</v>
      </c>
      <c r="C598" s="1" t="s">
        <v>4706</v>
      </c>
      <c r="D598" s="3">
        <v>20000</v>
      </c>
      <c r="E598" s="3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s="7">
        <f t="shared" si="36"/>
        <v>42646.896898148145</v>
      </c>
      <c r="L598" s="7">
        <f t="shared" si="37"/>
        <v>42676.896898148145</v>
      </c>
      <c r="M598" t="b">
        <v>0</v>
      </c>
      <c r="N598">
        <v>2</v>
      </c>
      <c r="O598" s="22">
        <f>E598/D598*100</f>
        <v>0.03</v>
      </c>
      <c r="P598" s="4">
        <f>E598/N598</f>
        <v>3</v>
      </c>
      <c r="Q598" t="b">
        <v>0</v>
      </c>
      <c r="R598" t="s">
        <v>8272</v>
      </c>
      <c r="S598" t="str">
        <f t="shared" si="38"/>
        <v>technology</v>
      </c>
      <c r="T598" t="str">
        <f t="shared" si="39"/>
        <v>web</v>
      </c>
    </row>
    <row r="599" spans="1:20" ht="42.75" x14ac:dyDescent="0.45">
      <c r="A599">
        <v>597</v>
      </c>
      <c r="B599" s="1" t="s">
        <v>598</v>
      </c>
      <c r="C599" s="1" t="s">
        <v>4707</v>
      </c>
      <c r="D599" s="3">
        <v>7500</v>
      </c>
      <c r="E599" s="3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s="7">
        <f t="shared" si="36"/>
        <v>42545.705266203702</v>
      </c>
      <c r="L599" s="7">
        <f t="shared" si="37"/>
        <v>42582.666666666672</v>
      </c>
      <c r="M599" t="b">
        <v>0</v>
      </c>
      <c r="N599">
        <v>2</v>
      </c>
      <c r="O599" s="22">
        <f>E599/D599*100</f>
        <v>0.26666666666666666</v>
      </c>
      <c r="P599" s="4">
        <f>E599/N599</f>
        <v>10</v>
      </c>
      <c r="Q599" t="b">
        <v>0</v>
      </c>
      <c r="R599" t="s">
        <v>8272</v>
      </c>
      <c r="S599" t="str">
        <f t="shared" si="38"/>
        <v>technology</v>
      </c>
      <c r="T599" t="str">
        <f t="shared" si="39"/>
        <v>web</v>
      </c>
    </row>
    <row r="600" spans="1:20" ht="28.5" x14ac:dyDescent="0.45">
      <c r="A600">
        <v>598</v>
      </c>
      <c r="B600" s="1" t="s">
        <v>599</v>
      </c>
      <c r="C600" s="1" t="s">
        <v>4708</v>
      </c>
      <c r="D600" s="3">
        <v>2500</v>
      </c>
      <c r="E600" s="3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s="7">
        <f t="shared" si="36"/>
        <v>41948.00209490741</v>
      </c>
      <c r="L600" s="7">
        <f t="shared" si="37"/>
        <v>41978.00209490741</v>
      </c>
      <c r="M600" t="b">
        <v>0</v>
      </c>
      <c r="N600">
        <v>7</v>
      </c>
      <c r="O600" s="22">
        <f>E600/D600*100</f>
        <v>34</v>
      </c>
      <c r="P600" s="4">
        <f>E600/N600</f>
        <v>121.42857142857143</v>
      </c>
      <c r="Q600" t="b">
        <v>0</v>
      </c>
      <c r="R600" t="s">
        <v>8272</v>
      </c>
      <c r="S600" t="str">
        <f t="shared" si="38"/>
        <v>technology</v>
      </c>
      <c r="T600" t="str">
        <f t="shared" si="39"/>
        <v>web</v>
      </c>
    </row>
    <row r="601" spans="1:20" ht="42.75" x14ac:dyDescent="0.45">
      <c r="A601">
        <v>599</v>
      </c>
      <c r="B601" s="1" t="s">
        <v>600</v>
      </c>
      <c r="C601" s="1" t="s">
        <v>4709</v>
      </c>
      <c r="D601" s="3">
        <v>50000</v>
      </c>
      <c r="E601" s="3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s="7">
        <f t="shared" si="36"/>
        <v>42047.812523148154</v>
      </c>
      <c r="L601" s="7">
        <f t="shared" si="37"/>
        <v>42071.636111111111</v>
      </c>
      <c r="M601" t="b">
        <v>0</v>
      </c>
      <c r="N601">
        <v>2</v>
      </c>
      <c r="O601" s="22">
        <f>E601/D601*100</f>
        <v>6.2E-2</v>
      </c>
      <c r="P601" s="4">
        <f>E601/N601</f>
        <v>15.5</v>
      </c>
      <c r="Q601" t="b">
        <v>0</v>
      </c>
      <c r="R601" t="s">
        <v>8272</v>
      </c>
      <c r="S601" t="str">
        <f t="shared" si="38"/>
        <v>technology</v>
      </c>
      <c r="T601" t="str">
        <f t="shared" si="39"/>
        <v>web</v>
      </c>
    </row>
    <row r="602" spans="1:20" ht="28.5" x14ac:dyDescent="0.45">
      <c r="A602">
        <v>600</v>
      </c>
      <c r="B602" s="1" t="s">
        <v>601</v>
      </c>
      <c r="C602" s="1" t="s">
        <v>4710</v>
      </c>
      <c r="D602" s="3">
        <v>5000</v>
      </c>
      <c r="E602" s="3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s="7">
        <f t="shared" si="36"/>
        <v>42073.798171296294</v>
      </c>
      <c r="L602" s="7">
        <f t="shared" si="37"/>
        <v>42133.798171296294</v>
      </c>
      <c r="M602" t="b">
        <v>0</v>
      </c>
      <c r="N602">
        <v>1</v>
      </c>
      <c r="O602" s="22">
        <f>E602/D602*100</f>
        <v>2</v>
      </c>
      <c r="P602" s="4">
        <f>E602/N602</f>
        <v>100</v>
      </c>
      <c r="Q602" t="b">
        <v>0</v>
      </c>
      <c r="R602" t="s">
        <v>8272</v>
      </c>
      <c r="S602" t="str">
        <f t="shared" si="38"/>
        <v>technology</v>
      </c>
      <c r="T602" t="str">
        <f t="shared" si="39"/>
        <v>web</v>
      </c>
    </row>
    <row r="603" spans="1:20" ht="42.75" x14ac:dyDescent="0.45">
      <c r="A603">
        <v>601</v>
      </c>
      <c r="B603" s="1" t="s">
        <v>602</v>
      </c>
      <c r="C603" s="1" t="s">
        <v>4711</v>
      </c>
      <c r="D603" s="3">
        <v>10000</v>
      </c>
      <c r="E603" s="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s="7">
        <f t="shared" si="36"/>
        <v>41969.858090277776</v>
      </c>
      <c r="L603" s="7">
        <f t="shared" si="37"/>
        <v>41999.858090277776</v>
      </c>
      <c r="M603" t="b">
        <v>0</v>
      </c>
      <c r="N603">
        <v>6</v>
      </c>
      <c r="O603" s="22">
        <f>E603/D603*100</f>
        <v>1.4000000000000001</v>
      </c>
      <c r="P603" s="4">
        <f>E603/N603</f>
        <v>23.333333333333332</v>
      </c>
      <c r="Q603" t="b">
        <v>0</v>
      </c>
      <c r="R603" t="s">
        <v>8272</v>
      </c>
      <c r="S603" t="str">
        <f t="shared" si="38"/>
        <v>technology</v>
      </c>
      <c r="T603" t="str">
        <f t="shared" si="39"/>
        <v>web</v>
      </c>
    </row>
    <row r="604" spans="1:20" ht="42.75" x14ac:dyDescent="0.45">
      <c r="A604">
        <v>602</v>
      </c>
      <c r="B604" s="1" t="s">
        <v>603</v>
      </c>
      <c r="C604" s="1" t="s">
        <v>4712</v>
      </c>
      <c r="D604" s="3">
        <v>70000</v>
      </c>
      <c r="E604" s="3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s="7">
        <f t="shared" si="36"/>
        <v>42143.79415509259</v>
      </c>
      <c r="L604" s="7">
        <f t="shared" si="37"/>
        <v>42173.79415509259</v>
      </c>
      <c r="M604" t="b">
        <v>0</v>
      </c>
      <c r="N604">
        <v>0</v>
      </c>
      <c r="O604" s="22">
        <f>E604/D604*100</f>
        <v>0</v>
      </c>
      <c r="P604" s="4" t="e">
        <f>E604/N604</f>
        <v>#DIV/0!</v>
      </c>
      <c r="Q604" t="b">
        <v>0</v>
      </c>
      <c r="R604" t="s">
        <v>8272</v>
      </c>
      <c r="S604" t="str">
        <f t="shared" si="38"/>
        <v>technology</v>
      </c>
      <c r="T604" t="str">
        <f t="shared" si="39"/>
        <v>web</v>
      </c>
    </row>
    <row r="605" spans="1:20" ht="42.75" x14ac:dyDescent="0.45">
      <c r="A605">
        <v>603</v>
      </c>
      <c r="B605" s="1" t="s">
        <v>604</v>
      </c>
      <c r="C605" s="1" t="s">
        <v>4713</v>
      </c>
      <c r="D605" s="3">
        <v>15000</v>
      </c>
      <c r="E605" s="3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s="7">
        <f t="shared" si="36"/>
        <v>41835.639155092591</v>
      </c>
      <c r="L605" s="7">
        <f t="shared" si="37"/>
        <v>41865.639155092591</v>
      </c>
      <c r="M605" t="b">
        <v>0</v>
      </c>
      <c r="N605">
        <v>13</v>
      </c>
      <c r="O605" s="22">
        <f>E605/D605*100</f>
        <v>3.9334666666666664</v>
      </c>
      <c r="P605" s="4">
        <f>E605/N605</f>
        <v>45.386153846153846</v>
      </c>
      <c r="Q605" t="b">
        <v>0</v>
      </c>
      <c r="R605" t="s">
        <v>8272</v>
      </c>
      <c r="S605" t="str">
        <f t="shared" si="38"/>
        <v>technology</v>
      </c>
      <c r="T605" t="str">
        <f t="shared" si="39"/>
        <v>web</v>
      </c>
    </row>
    <row r="606" spans="1:20" ht="42.75" x14ac:dyDescent="0.45">
      <c r="A606">
        <v>604</v>
      </c>
      <c r="B606" s="1" t="s">
        <v>605</v>
      </c>
      <c r="C606" s="1" t="s">
        <v>4714</v>
      </c>
      <c r="D606" s="3">
        <v>1500</v>
      </c>
      <c r="E606" s="3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s="7">
        <f t="shared" si="36"/>
        <v>41849.035370370373</v>
      </c>
      <c r="L606" s="7">
        <f t="shared" si="37"/>
        <v>41879.035370370373</v>
      </c>
      <c r="M606" t="b">
        <v>0</v>
      </c>
      <c r="N606">
        <v>0</v>
      </c>
      <c r="O606" s="22">
        <f>E606/D606*100</f>
        <v>0</v>
      </c>
      <c r="P606" s="4" t="e">
        <f>E606/N606</f>
        <v>#DIV/0!</v>
      </c>
      <c r="Q606" t="b">
        <v>0</v>
      </c>
      <c r="R606" t="s">
        <v>8272</v>
      </c>
      <c r="S606" t="str">
        <f t="shared" si="38"/>
        <v>technology</v>
      </c>
      <c r="T606" t="str">
        <f t="shared" si="39"/>
        <v>web</v>
      </c>
    </row>
    <row r="607" spans="1:20" ht="28.5" x14ac:dyDescent="0.45">
      <c r="A607">
        <v>605</v>
      </c>
      <c r="B607" s="1" t="s">
        <v>606</v>
      </c>
      <c r="C607" s="1" t="s">
        <v>4715</v>
      </c>
      <c r="D607" s="3">
        <v>5000</v>
      </c>
      <c r="E607" s="3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s="7">
        <f t="shared" si="36"/>
        <v>42194.357731481476</v>
      </c>
      <c r="L607" s="7">
        <f t="shared" si="37"/>
        <v>42239.357731481476</v>
      </c>
      <c r="M607" t="b">
        <v>0</v>
      </c>
      <c r="N607">
        <v>8</v>
      </c>
      <c r="O607" s="22">
        <f>E607/D607*100</f>
        <v>2.62</v>
      </c>
      <c r="P607" s="4">
        <f>E607/N607</f>
        <v>16.375</v>
      </c>
      <c r="Q607" t="b">
        <v>0</v>
      </c>
      <c r="R607" t="s">
        <v>8272</v>
      </c>
      <c r="S607" t="str">
        <f t="shared" si="38"/>
        <v>technology</v>
      </c>
      <c r="T607" t="str">
        <f t="shared" si="39"/>
        <v>web</v>
      </c>
    </row>
    <row r="608" spans="1:20" ht="42.75" x14ac:dyDescent="0.45">
      <c r="A608">
        <v>606</v>
      </c>
      <c r="B608" s="1" t="s">
        <v>607</v>
      </c>
      <c r="C608" s="1" t="s">
        <v>4716</v>
      </c>
      <c r="D608" s="3">
        <v>5000</v>
      </c>
      <c r="E608" s="3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s="7">
        <f t="shared" si="36"/>
        <v>42102.650567129633</v>
      </c>
      <c r="L608" s="7">
        <f t="shared" si="37"/>
        <v>42148.625</v>
      </c>
      <c r="M608" t="b">
        <v>0</v>
      </c>
      <c r="N608">
        <v>1</v>
      </c>
      <c r="O608" s="22">
        <f>E608/D608*100</f>
        <v>0.2</v>
      </c>
      <c r="P608" s="4">
        <f>E608/N608</f>
        <v>10</v>
      </c>
      <c r="Q608" t="b">
        <v>0</v>
      </c>
      <c r="R608" t="s">
        <v>8272</v>
      </c>
      <c r="S608" t="str">
        <f t="shared" si="38"/>
        <v>technology</v>
      </c>
      <c r="T608" t="str">
        <f t="shared" si="39"/>
        <v>web</v>
      </c>
    </row>
    <row r="609" spans="1:20" ht="42.75" x14ac:dyDescent="0.45">
      <c r="A609">
        <v>607</v>
      </c>
      <c r="B609" s="1" t="s">
        <v>608</v>
      </c>
      <c r="C609" s="1" t="s">
        <v>4717</v>
      </c>
      <c r="D609" s="3">
        <v>250</v>
      </c>
      <c r="E609" s="3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s="7">
        <f t="shared" si="36"/>
        <v>42300.825648148151</v>
      </c>
      <c r="L609" s="7">
        <f t="shared" si="37"/>
        <v>42330.867314814815</v>
      </c>
      <c r="M609" t="b">
        <v>0</v>
      </c>
      <c r="N609">
        <v>0</v>
      </c>
      <c r="O609" s="22">
        <f>E609/D609*100</f>
        <v>0</v>
      </c>
      <c r="P609" s="4" t="e">
        <f>E609/N609</f>
        <v>#DIV/0!</v>
      </c>
      <c r="Q609" t="b">
        <v>0</v>
      </c>
      <c r="R609" t="s">
        <v>8272</v>
      </c>
      <c r="S609" t="str">
        <f t="shared" si="38"/>
        <v>technology</v>
      </c>
      <c r="T609" t="str">
        <f t="shared" si="39"/>
        <v>web</v>
      </c>
    </row>
    <row r="610" spans="1:20" ht="42.75" x14ac:dyDescent="0.45">
      <c r="A610">
        <v>608</v>
      </c>
      <c r="B610" s="1" t="s">
        <v>609</v>
      </c>
      <c r="C610" s="1" t="s">
        <v>4718</v>
      </c>
      <c r="D610" s="3">
        <v>150000</v>
      </c>
      <c r="E610" s="3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s="7">
        <f t="shared" si="36"/>
        <v>42140.921064814815</v>
      </c>
      <c r="L610" s="7">
        <f t="shared" si="37"/>
        <v>42170.921064814815</v>
      </c>
      <c r="M610" t="b">
        <v>0</v>
      </c>
      <c r="N610">
        <v>5</v>
      </c>
      <c r="O610" s="22">
        <f>E610/D610*100</f>
        <v>0.97400000000000009</v>
      </c>
      <c r="P610" s="4">
        <f>E610/N610</f>
        <v>292.2</v>
      </c>
      <c r="Q610" t="b">
        <v>0</v>
      </c>
      <c r="R610" t="s">
        <v>8272</v>
      </c>
      <c r="S610" t="str">
        <f t="shared" si="38"/>
        <v>technology</v>
      </c>
      <c r="T610" t="str">
        <f t="shared" si="39"/>
        <v>web</v>
      </c>
    </row>
    <row r="611" spans="1:20" ht="42.75" x14ac:dyDescent="0.45">
      <c r="A611">
        <v>609</v>
      </c>
      <c r="B611" s="1" t="s">
        <v>610</v>
      </c>
      <c r="C611" s="1" t="s">
        <v>4719</v>
      </c>
      <c r="D611" s="3">
        <v>780</v>
      </c>
      <c r="E611" s="3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s="7">
        <f t="shared" si="36"/>
        <v>42307.034074074079</v>
      </c>
      <c r="L611" s="7">
        <f t="shared" si="37"/>
        <v>42337.075740740736</v>
      </c>
      <c r="M611" t="b">
        <v>0</v>
      </c>
      <c r="N611">
        <v>1</v>
      </c>
      <c r="O611" s="22">
        <f>E611/D611*100</f>
        <v>0.64102564102564097</v>
      </c>
      <c r="P611" s="4">
        <f>E611/N611</f>
        <v>5</v>
      </c>
      <c r="Q611" t="b">
        <v>0</v>
      </c>
      <c r="R611" t="s">
        <v>8272</v>
      </c>
      <c r="S611" t="str">
        <f t="shared" si="38"/>
        <v>technology</v>
      </c>
      <c r="T611" t="str">
        <f t="shared" si="39"/>
        <v>web</v>
      </c>
    </row>
    <row r="612" spans="1:20" ht="42.75" x14ac:dyDescent="0.45">
      <c r="A612">
        <v>610</v>
      </c>
      <c r="B612" s="1" t="s">
        <v>611</v>
      </c>
      <c r="C612" s="1" t="s">
        <v>4720</v>
      </c>
      <c r="D612" s="3">
        <v>13803</v>
      </c>
      <c r="E612" s="3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s="7">
        <f t="shared" si="36"/>
        <v>42086.83085648148</v>
      </c>
      <c r="L612" s="7">
        <f t="shared" si="37"/>
        <v>42116.83085648148</v>
      </c>
      <c r="M612" t="b">
        <v>0</v>
      </c>
      <c r="N612">
        <v>0</v>
      </c>
      <c r="O612" s="22">
        <f>E612/D612*100</f>
        <v>0</v>
      </c>
      <c r="P612" s="4" t="e">
        <f>E612/N612</f>
        <v>#DIV/0!</v>
      </c>
      <c r="Q612" t="b">
        <v>0</v>
      </c>
      <c r="R612" t="s">
        <v>8272</v>
      </c>
      <c r="S612" t="str">
        <f t="shared" si="38"/>
        <v>technology</v>
      </c>
      <c r="T612" t="str">
        <f t="shared" si="39"/>
        <v>web</v>
      </c>
    </row>
    <row r="613" spans="1:20" ht="42.75" x14ac:dyDescent="0.45">
      <c r="A613">
        <v>611</v>
      </c>
      <c r="B613" s="1" t="s">
        <v>612</v>
      </c>
      <c r="C613" s="1" t="s">
        <v>4721</v>
      </c>
      <c r="D613" s="3">
        <v>80000</v>
      </c>
      <c r="E613" s="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s="7">
        <f t="shared" si="36"/>
        <v>42328.560613425929</v>
      </c>
      <c r="L613" s="7">
        <f t="shared" si="37"/>
        <v>42388.560613425929</v>
      </c>
      <c r="M613" t="b">
        <v>0</v>
      </c>
      <c r="N613">
        <v>0</v>
      </c>
      <c r="O613" s="22">
        <f>E613/D613*100</f>
        <v>0</v>
      </c>
      <c r="P613" s="4" t="e">
        <f>E613/N613</f>
        <v>#DIV/0!</v>
      </c>
      <c r="Q613" t="b">
        <v>0</v>
      </c>
      <c r="R613" t="s">
        <v>8272</v>
      </c>
      <c r="S613" t="str">
        <f t="shared" si="38"/>
        <v>technology</v>
      </c>
      <c r="T613" t="str">
        <f t="shared" si="39"/>
        <v>web</v>
      </c>
    </row>
    <row r="614" spans="1:20" ht="28.5" x14ac:dyDescent="0.45">
      <c r="A614">
        <v>612</v>
      </c>
      <c r="B614" s="1" t="s">
        <v>613</v>
      </c>
      <c r="C614" s="1" t="s">
        <v>4722</v>
      </c>
      <c r="D614" s="3">
        <v>10000</v>
      </c>
      <c r="E614" s="3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s="7">
        <f t="shared" si="36"/>
        <v>42585.031782407401</v>
      </c>
      <c r="L614" s="7">
        <f t="shared" si="37"/>
        <v>42615.031782407401</v>
      </c>
      <c r="M614" t="b">
        <v>0</v>
      </c>
      <c r="N614">
        <v>0</v>
      </c>
      <c r="O614" s="22">
        <f>E614/D614*100</f>
        <v>0</v>
      </c>
      <c r="P614" s="4" t="e">
        <f>E614/N614</f>
        <v>#DIV/0!</v>
      </c>
      <c r="Q614" t="b">
        <v>0</v>
      </c>
      <c r="R614" t="s">
        <v>8272</v>
      </c>
      <c r="S614" t="str">
        <f t="shared" si="38"/>
        <v>technology</v>
      </c>
      <c r="T614" t="str">
        <f t="shared" si="39"/>
        <v>web</v>
      </c>
    </row>
    <row r="615" spans="1:20" ht="42.75" x14ac:dyDescent="0.45">
      <c r="A615">
        <v>613</v>
      </c>
      <c r="B615" s="1" t="s">
        <v>614</v>
      </c>
      <c r="C615" s="1" t="s">
        <v>4723</v>
      </c>
      <c r="D615" s="3">
        <v>60000</v>
      </c>
      <c r="E615" s="3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s="7">
        <f t="shared" si="36"/>
        <v>42247.496759259258</v>
      </c>
      <c r="L615" s="7">
        <f t="shared" si="37"/>
        <v>42278.207638888889</v>
      </c>
      <c r="M615" t="b">
        <v>0</v>
      </c>
      <c r="N615">
        <v>121</v>
      </c>
      <c r="O615" s="22">
        <f>E615/D615*100</f>
        <v>21.363333333333333</v>
      </c>
      <c r="P615" s="4">
        <f>E615/N615</f>
        <v>105.93388429752066</v>
      </c>
      <c r="Q615" t="b">
        <v>0</v>
      </c>
      <c r="R615" t="s">
        <v>8272</v>
      </c>
      <c r="S615" t="str">
        <f t="shared" si="38"/>
        <v>technology</v>
      </c>
      <c r="T615" t="str">
        <f t="shared" si="39"/>
        <v>web</v>
      </c>
    </row>
    <row r="616" spans="1:20" ht="42.75" x14ac:dyDescent="0.45">
      <c r="A616">
        <v>614</v>
      </c>
      <c r="B616" s="1" t="s">
        <v>615</v>
      </c>
      <c r="C616" s="1" t="s">
        <v>4724</v>
      </c>
      <c r="D616" s="3">
        <v>10000</v>
      </c>
      <c r="E616" s="3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s="7">
        <f t="shared" si="36"/>
        <v>42515.061805555553</v>
      </c>
      <c r="L616" s="7">
        <f t="shared" si="37"/>
        <v>42545.061805555553</v>
      </c>
      <c r="M616" t="b">
        <v>0</v>
      </c>
      <c r="N616">
        <v>0</v>
      </c>
      <c r="O616" s="22">
        <f>E616/D616*100</f>
        <v>0</v>
      </c>
      <c r="P616" s="4" t="e">
        <f>E616/N616</f>
        <v>#DIV/0!</v>
      </c>
      <c r="Q616" t="b">
        <v>0</v>
      </c>
      <c r="R616" t="s">
        <v>8272</v>
      </c>
      <c r="S616" t="str">
        <f t="shared" si="38"/>
        <v>technology</v>
      </c>
      <c r="T616" t="str">
        <f t="shared" si="39"/>
        <v>web</v>
      </c>
    </row>
    <row r="617" spans="1:20" ht="42.75" x14ac:dyDescent="0.45">
      <c r="A617">
        <v>615</v>
      </c>
      <c r="B617" s="1" t="s">
        <v>616</v>
      </c>
      <c r="C617" s="1" t="s">
        <v>4725</v>
      </c>
      <c r="D617" s="3">
        <v>515</v>
      </c>
      <c r="E617" s="3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s="7">
        <f t="shared" si="36"/>
        <v>42242.122210648144</v>
      </c>
      <c r="L617" s="7">
        <f t="shared" si="37"/>
        <v>42272.122210648144</v>
      </c>
      <c r="M617" t="b">
        <v>0</v>
      </c>
      <c r="N617">
        <v>0</v>
      </c>
      <c r="O617" s="22">
        <f>E617/D617*100</f>
        <v>0</v>
      </c>
      <c r="P617" s="4" t="e">
        <f>E617/N617</f>
        <v>#DIV/0!</v>
      </c>
      <c r="Q617" t="b">
        <v>0</v>
      </c>
      <c r="R617" t="s">
        <v>8272</v>
      </c>
      <c r="S617" t="str">
        <f t="shared" si="38"/>
        <v>technology</v>
      </c>
      <c r="T617" t="str">
        <f t="shared" si="39"/>
        <v>web</v>
      </c>
    </row>
    <row r="618" spans="1:20" ht="42.75" x14ac:dyDescent="0.45">
      <c r="A618">
        <v>616</v>
      </c>
      <c r="B618" s="1" t="s">
        <v>617</v>
      </c>
      <c r="C618" s="1" t="s">
        <v>4726</v>
      </c>
      <c r="D618" s="3">
        <v>5000</v>
      </c>
      <c r="E618" s="3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s="7">
        <f t="shared" si="36"/>
        <v>42761.376238425932</v>
      </c>
      <c r="L618" s="7">
        <f t="shared" si="37"/>
        <v>42791.376238425932</v>
      </c>
      <c r="M618" t="b">
        <v>0</v>
      </c>
      <c r="N618">
        <v>0</v>
      </c>
      <c r="O618" s="22">
        <f>E618/D618*100</f>
        <v>0</v>
      </c>
      <c r="P618" s="4" t="e">
        <f>E618/N618</f>
        <v>#DIV/0!</v>
      </c>
      <c r="Q618" t="b">
        <v>0</v>
      </c>
      <c r="R618" t="s">
        <v>8272</v>
      </c>
      <c r="S618" t="str">
        <f t="shared" si="38"/>
        <v>technology</v>
      </c>
      <c r="T618" t="str">
        <f t="shared" si="39"/>
        <v>web</v>
      </c>
    </row>
    <row r="619" spans="1:20" ht="42.75" x14ac:dyDescent="0.45">
      <c r="A619">
        <v>617</v>
      </c>
      <c r="B619" s="1" t="s">
        <v>618</v>
      </c>
      <c r="C619" s="1" t="s">
        <v>4727</v>
      </c>
      <c r="D619" s="3">
        <v>2000</v>
      </c>
      <c r="E619" s="3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s="7">
        <f t="shared" si="36"/>
        <v>42087.343090277776</v>
      </c>
      <c r="L619" s="7">
        <f t="shared" si="37"/>
        <v>42132.343090277776</v>
      </c>
      <c r="M619" t="b">
        <v>0</v>
      </c>
      <c r="N619">
        <v>3</v>
      </c>
      <c r="O619" s="22">
        <f>E619/D619*100</f>
        <v>3</v>
      </c>
      <c r="P619" s="4">
        <f>E619/N619</f>
        <v>20</v>
      </c>
      <c r="Q619" t="b">
        <v>0</v>
      </c>
      <c r="R619" t="s">
        <v>8272</v>
      </c>
      <c r="S619" t="str">
        <f t="shared" si="38"/>
        <v>technology</v>
      </c>
      <c r="T619" t="str">
        <f t="shared" si="39"/>
        <v>web</v>
      </c>
    </row>
    <row r="620" spans="1:20" ht="42.75" x14ac:dyDescent="0.45">
      <c r="A620">
        <v>618</v>
      </c>
      <c r="B620" s="1" t="s">
        <v>619</v>
      </c>
      <c r="C620" s="1" t="s">
        <v>4728</v>
      </c>
      <c r="D620" s="3">
        <v>400</v>
      </c>
      <c r="E620" s="3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s="7">
        <f t="shared" si="36"/>
        <v>42317.810219907406</v>
      </c>
      <c r="L620" s="7">
        <f t="shared" si="37"/>
        <v>42347.810219907406</v>
      </c>
      <c r="M620" t="b">
        <v>0</v>
      </c>
      <c r="N620">
        <v>0</v>
      </c>
      <c r="O620" s="22">
        <f>E620/D620*100</f>
        <v>0</v>
      </c>
      <c r="P620" s="4" t="e">
        <f>E620/N620</f>
        <v>#DIV/0!</v>
      </c>
      <c r="Q620" t="b">
        <v>0</v>
      </c>
      <c r="R620" t="s">
        <v>8272</v>
      </c>
      <c r="S620" t="str">
        <f t="shared" si="38"/>
        <v>technology</v>
      </c>
      <c r="T620" t="str">
        <f t="shared" si="39"/>
        <v>web</v>
      </c>
    </row>
    <row r="621" spans="1:20" ht="28.5" x14ac:dyDescent="0.45">
      <c r="A621">
        <v>619</v>
      </c>
      <c r="B621" s="1" t="s">
        <v>620</v>
      </c>
      <c r="C621" s="1" t="s">
        <v>4729</v>
      </c>
      <c r="D621" s="3">
        <v>2500000</v>
      </c>
      <c r="E621" s="3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s="7">
        <f t="shared" si="36"/>
        <v>41908.650347222225</v>
      </c>
      <c r="L621" s="7">
        <f t="shared" si="37"/>
        <v>41968.692013888889</v>
      </c>
      <c r="M621" t="b">
        <v>0</v>
      </c>
      <c r="N621">
        <v>1</v>
      </c>
      <c r="O621" s="22">
        <f>E621/D621*100</f>
        <v>3.9999999999999996E-5</v>
      </c>
      <c r="P621" s="4">
        <f>E621/N621</f>
        <v>1</v>
      </c>
      <c r="Q621" t="b">
        <v>0</v>
      </c>
      <c r="R621" t="s">
        <v>8272</v>
      </c>
      <c r="S621" t="str">
        <f t="shared" si="38"/>
        <v>technology</v>
      </c>
      <c r="T621" t="str">
        <f t="shared" si="39"/>
        <v>web</v>
      </c>
    </row>
    <row r="622" spans="1:20" ht="42.75" x14ac:dyDescent="0.45">
      <c r="A622">
        <v>620</v>
      </c>
      <c r="B622" s="1" t="s">
        <v>621</v>
      </c>
      <c r="C622" s="1" t="s">
        <v>4730</v>
      </c>
      <c r="D622" s="3">
        <v>30000</v>
      </c>
      <c r="E622" s="3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s="7">
        <f t="shared" si="36"/>
        <v>41831.716874999998</v>
      </c>
      <c r="L622" s="7">
        <f t="shared" si="37"/>
        <v>41876.716874999998</v>
      </c>
      <c r="M622" t="b">
        <v>0</v>
      </c>
      <c r="N622">
        <v>1</v>
      </c>
      <c r="O622" s="22">
        <f>E622/D622*100</f>
        <v>1</v>
      </c>
      <c r="P622" s="4">
        <f>E622/N622</f>
        <v>300</v>
      </c>
      <c r="Q622" t="b">
        <v>0</v>
      </c>
      <c r="R622" t="s">
        <v>8272</v>
      </c>
      <c r="S622" t="str">
        <f t="shared" si="38"/>
        <v>technology</v>
      </c>
      <c r="T622" t="str">
        <f t="shared" si="39"/>
        <v>web</v>
      </c>
    </row>
    <row r="623" spans="1:20" ht="42.75" x14ac:dyDescent="0.45">
      <c r="A623">
        <v>621</v>
      </c>
      <c r="B623" s="1" t="s">
        <v>622</v>
      </c>
      <c r="C623" s="1" t="s">
        <v>4731</v>
      </c>
      <c r="D623" s="3">
        <v>25000</v>
      </c>
      <c r="E623" s="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s="7">
        <f t="shared" si="36"/>
        <v>42528.987696759257</v>
      </c>
      <c r="L623" s="7">
        <f t="shared" si="37"/>
        <v>42558.987696759257</v>
      </c>
      <c r="M623" t="b">
        <v>0</v>
      </c>
      <c r="N623">
        <v>3</v>
      </c>
      <c r="O623" s="22">
        <f>E623/D623*100</f>
        <v>1.044</v>
      </c>
      <c r="P623" s="4">
        <f>E623/N623</f>
        <v>87</v>
      </c>
      <c r="Q623" t="b">
        <v>0</v>
      </c>
      <c r="R623" t="s">
        <v>8272</v>
      </c>
      <c r="S623" t="str">
        <f t="shared" si="38"/>
        <v>technology</v>
      </c>
      <c r="T623" t="str">
        <f t="shared" si="39"/>
        <v>web</v>
      </c>
    </row>
    <row r="624" spans="1:20" ht="42.75" x14ac:dyDescent="0.45">
      <c r="A624">
        <v>622</v>
      </c>
      <c r="B624" s="1" t="s">
        <v>623</v>
      </c>
      <c r="C624" s="1" t="s">
        <v>4732</v>
      </c>
      <c r="D624" s="3">
        <v>6000</v>
      </c>
      <c r="E624" s="3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s="7">
        <f t="shared" si="36"/>
        <v>42532.774745370371</v>
      </c>
      <c r="L624" s="7">
        <f t="shared" si="37"/>
        <v>42552.774745370371</v>
      </c>
      <c r="M624" t="b">
        <v>0</v>
      </c>
      <c r="N624">
        <v>9</v>
      </c>
      <c r="O624" s="22">
        <f>E624/D624*100</f>
        <v>5.6833333333333336</v>
      </c>
      <c r="P624" s="4">
        <f>E624/N624</f>
        <v>37.888888888888886</v>
      </c>
      <c r="Q624" t="b">
        <v>0</v>
      </c>
      <c r="R624" t="s">
        <v>8272</v>
      </c>
      <c r="S624" t="str">
        <f t="shared" si="38"/>
        <v>technology</v>
      </c>
      <c r="T624" t="str">
        <f t="shared" si="39"/>
        <v>web</v>
      </c>
    </row>
    <row r="625" spans="1:20" ht="57" x14ac:dyDescent="0.45">
      <c r="A625">
        <v>623</v>
      </c>
      <c r="B625" s="1" t="s">
        <v>624</v>
      </c>
      <c r="C625" s="1" t="s">
        <v>4733</v>
      </c>
      <c r="D625" s="3">
        <v>75000</v>
      </c>
      <c r="E625" s="3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s="7">
        <f t="shared" si="36"/>
        <v>42122.009224537032</v>
      </c>
      <c r="L625" s="7">
        <f t="shared" si="37"/>
        <v>42152.009224537032</v>
      </c>
      <c r="M625" t="b">
        <v>0</v>
      </c>
      <c r="N625">
        <v>0</v>
      </c>
      <c r="O625" s="22">
        <f>E625/D625*100</f>
        <v>0</v>
      </c>
      <c r="P625" s="4" t="e">
        <f>E625/N625</f>
        <v>#DIV/0!</v>
      </c>
      <c r="Q625" t="b">
        <v>0</v>
      </c>
      <c r="R625" t="s">
        <v>8272</v>
      </c>
      <c r="S625" t="str">
        <f t="shared" si="38"/>
        <v>technology</v>
      </c>
      <c r="T625" t="str">
        <f t="shared" si="39"/>
        <v>web</v>
      </c>
    </row>
    <row r="626" spans="1:20" ht="42.75" x14ac:dyDescent="0.45">
      <c r="A626">
        <v>624</v>
      </c>
      <c r="B626" s="1" t="s">
        <v>625</v>
      </c>
      <c r="C626" s="1" t="s">
        <v>4734</v>
      </c>
      <c r="D626" s="3">
        <v>5000</v>
      </c>
      <c r="E626" s="3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s="7">
        <f t="shared" si="36"/>
        <v>42108.988900462966</v>
      </c>
      <c r="L626" s="7">
        <f t="shared" si="37"/>
        <v>42138.988900462966</v>
      </c>
      <c r="M626" t="b">
        <v>0</v>
      </c>
      <c r="N626">
        <v>0</v>
      </c>
      <c r="O626" s="22">
        <f>E626/D626*100</f>
        <v>0</v>
      </c>
      <c r="P626" s="4" t="e">
        <f>E626/N626</f>
        <v>#DIV/0!</v>
      </c>
      <c r="Q626" t="b">
        <v>0</v>
      </c>
      <c r="R626" t="s">
        <v>8272</v>
      </c>
      <c r="S626" t="str">
        <f t="shared" si="38"/>
        <v>technology</v>
      </c>
      <c r="T626" t="str">
        <f t="shared" si="39"/>
        <v>web</v>
      </c>
    </row>
    <row r="627" spans="1:20" ht="42.75" x14ac:dyDescent="0.45">
      <c r="A627">
        <v>625</v>
      </c>
      <c r="B627" s="1" t="s">
        <v>626</v>
      </c>
      <c r="C627" s="1" t="s">
        <v>4735</v>
      </c>
      <c r="D627" s="3">
        <v>25000</v>
      </c>
      <c r="E627" s="3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s="7">
        <f t="shared" si="36"/>
        <v>42790.895567129628</v>
      </c>
      <c r="L627" s="7">
        <f t="shared" si="37"/>
        <v>42820.853900462964</v>
      </c>
      <c r="M627" t="b">
        <v>0</v>
      </c>
      <c r="N627">
        <v>0</v>
      </c>
      <c r="O627" s="22">
        <f>E627/D627*100</f>
        <v>0</v>
      </c>
      <c r="P627" s="4" t="e">
        <f>E627/N627</f>
        <v>#DIV/0!</v>
      </c>
      <c r="Q627" t="b">
        <v>0</v>
      </c>
      <c r="R627" t="s">
        <v>8272</v>
      </c>
      <c r="S627" t="str">
        <f t="shared" si="38"/>
        <v>technology</v>
      </c>
      <c r="T627" t="str">
        <f t="shared" si="39"/>
        <v>web</v>
      </c>
    </row>
    <row r="628" spans="1:20" ht="42.75" x14ac:dyDescent="0.45">
      <c r="A628">
        <v>626</v>
      </c>
      <c r="B628" s="1" t="s">
        <v>627</v>
      </c>
      <c r="C628" s="1" t="s">
        <v>4736</v>
      </c>
      <c r="D628" s="3">
        <v>25000</v>
      </c>
      <c r="E628" s="3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s="7">
        <f t="shared" si="36"/>
        <v>42198.559479166666</v>
      </c>
      <c r="L628" s="7">
        <f t="shared" si="37"/>
        <v>42231.556944444441</v>
      </c>
      <c r="M628" t="b">
        <v>0</v>
      </c>
      <c r="N628">
        <v>39</v>
      </c>
      <c r="O628" s="22">
        <f>E628/D628*100</f>
        <v>17.380000000000003</v>
      </c>
      <c r="P628" s="4">
        <f>E628/N628</f>
        <v>111.41025641025641</v>
      </c>
      <c r="Q628" t="b">
        <v>0</v>
      </c>
      <c r="R628" t="s">
        <v>8272</v>
      </c>
      <c r="S628" t="str">
        <f t="shared" si="38"/>
        <v>technology</v>
      </c>
      <c r="T628" t="str">
        <f t="shared" si="39"/>
        <v>web</v>
      </c>
    </row>
    <row r="629" spans="1:20" ht="42.75" x14ac:dyDescent="0.45">
      <c r="A629">
        <v>627</v>
      </c>
      <c r="B629" s="1" t="s">
        <v>628</v>
      </c>
      <c r="C629" s="1" t="s">
        <v>4737</v>
      </c>
      <c r="D629" s="3">
        <v>450000</v>
      </c>
      <c r="E629" s="3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s="7">
        <f t="shared" si="36"/>
        <v>42384.306840277779</v>
      </c>
      <c r="L629" s="7">
        <f t="shared" si="37"/>
        <v>42443.958333333328</v>
      </c>
      <c r="M629" t="b">
        <v>0</v>
      </c>
      <c r="N629">
        <v>1</v>
      </c>
      <c r="O629" s="22">
        <f>E629/D629*100</f>
        <v>0.02</v>
      </c>
      <c r="P629" s="4">
        <f>E629/N629</f>
        <v>90</v>
      </c>
      <c r="Q629" t="b">
        <v>0</v>
      </c>
      <c r="R629" t="s">
        <v>8272</v>
      </c>
      <c r="S629" t="str">
        <f t="shared" si="38"/>
        <v>technology</v>
      </c>
      <c r="T629" t="str">
        <f t="shared" si="39"/>
        <v>web</v>
      </c>
    </row>
    <row r="630" spans="1:20" ht="42.75" x14ac:dyDescent="0.45">
      <c r="A630">
        <v>628</v>
      </c>
      <c r="B630" s="1" t="s">
        <v>629</v>
      </c>
      <c r="C630" s="1" t="s">
        <v>4738</v>
      </c>
      <c r="D630" s="3">
        <v>5000</v>
      </c>
      <c r="E630" s="3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s="7">
        <f t="shared" si="36"/>
        <v>41803.692789351851</v>
      </c>
      <c r="L630" s="7">
        <f t="shared" si="37"/>
        <v>41833.692789351851</v>
      </c>
      <c r="M630" t="b">
        <v>0</v>
      </c>
      <c r="N630">
        <v>0</v>
      </c>
      <c r="O630" s="22">
        <f>E630/D630*100</f>
        <v>0</v>
      </c>
      <c r="P630" s="4" t="e">
        <f>E630/N630</f>
        <v>#DIV/0!</v>
      </c>
      <c r="Q630" t="b">
        <v>0</v>
      </c>
      <c r="R630" t="s">
        <v>8272</v>
      </c>
      <c r="S630" t="str">
        <f t="shared" si="38"/>
        <v>technology</v>
      </c>
      <c r="T630" t="str">
        <f t="shared" si="39"/>
        <v>web</v>
      </c>
    </row>
    <row r="631" spans="1:20" ht="42.75" x14ac:dyDescent="0.45">
      <c r="A631">
        <v>629</v>
      </c>
      <c r="B631" s="1" t="s">
        <v>630</v>
      </c>
      <c r="C631" s="1" t="s">
        <v>4739</v>
      </c>
      <c r="D631" s="3">
        <v>200000</v>
      </c>
      <c r="E631" s="3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s="7">
        <f t="shared" si="36"/>
        <v>42474.637824074074</v>
      </c>
      <c r="L631" s="7">
        <f t="shared" si="37"/>
        <v>42504.637824074074</v>
      </c>
      <c r="M631" t="b">
        <v>0</v>
      </c>
      <c r="N631">
        <v>3</v>
      </c>
      <c r="O631" s="22">
        <f>E631/D631*100</f>
        <v>0.17500000000000002</v>
      </c>
      <c r="P631" s="4">
        <f>E631/N631</f>
        <v>116.66666666666667</v>
      </c>
      <c r="Q631" t="b">
        <v>0</v>
      </c>
      <c r="R631" t="s">
        <v>8272</v>
      </c>
      <c r="S631" t="str">
        <f t="shared" si="38"/>
        <v>technology</v>
      </c>
      <c r="T631" t="str">
        <f t="shared" si="39"/>
        <v>web</v>
      </c>
    </row>
    <row r="632" spans="1:20" ht="42.75" x14ac:dyDescent="0.45">
      <c r="A632">
        <v>630</v>
      </c>
      <c r="B632" s="1" t="s">
        <v>631</v>
      </c>
      <c r="C632" s="1" t="s">
        <v>4740</v>
      </c>
      <c r="D632" s="3">
        <v>11999</v>
      </c>
      <c r="E632" s="3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s="7">
        <f t="shared" si="36"/>
        <v>42223.619456018518</v>
      </c>
      <c r="L632" s="7">
        <f t="shared" si="37"/>
        <v>42253.215277777781</v>
      </c>
      <c r="M632" t="b">
        <v>0</v>
      </c>
      <c r="N632">
        <v>1</v>
      </c>
      <c r="O632" s="22">
        <f>E632/D632*100</f>
        <v>8.3340278356529712E-2</v>
      </c>
      <c r="P632" s="4">
        <f>E632/N632</f>
        <v>10</v>
      </c>
      <c r="Q632" t="b">
        <v>0</v>
      </c>
      <c r="R632" t="s">
        <v>8272</v>
      </c>
      <c r="S632" t="str">
        <f t="shared" si="38"/>
        <v>technology</v>
      </c>
      <c r="T632" t="str">
        <f t="shared" si="39"/>
        <v>web</v>
      </c>
    </row>
    <row r="633" spans="1:20" ht="28.5" x14ac:dyDescent="0.45">
      <c r="A633">
        <v>631</v>
      </c>
      <c r="B633" s="1" t="s">
        <v>632</v>
      </c>
      <c r="C633" s="1" t="s">
        <v>4741</v>
      </c>
      <c r="D633" s="3">
        <v>50000</v>
      </c>
      <c r="E633" s="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s="7">
        <f t="shared" si="36"/>
        <v>42489.772326388891</v>
      </c>
      <c r="L633" s="7">
        <f t="shared" si="37"/>
        <v>42518.772326388891</v>
      </c>
      <c r="M633" t="b">
        <v>0</v>
      </c>
      <c r="N633">
        <v>9</v>
      </c>
      <c r="O633" s="22">
        <f>E633/D633*100</f>
        <v>1.38</v>
      </c>
      <c r="P633" s="4">
        <f>E633/N633</f>
        <v>76.666666666666671</v>
      </c>
      <c r="Q633" t="b">
        <v>0</v>
      </c>
      <c r="R633" t="s">
        <v>8272</v>
      </c>
      <c r="S633" t="str">
        <f t="shared" si="38"/>
        <v>technology</v>
      </c>
      <c r="T633" t="str">
        <f t="shared" si="39"/>
        <v>web</v>
      </c>
    </row>
    <row r="634" spans="1:20" ht="28.5" x14ac:dyDescent="0.45">
      <c r="A634">
        <v>632</v>
      </c>
      <c r="B634" s="1" t="s">
        <v>633</v>
      </c>
      <c r="C634" s="1" t="s">
        <v>4742</v>
      </c>
      <c r="D634" s="3">
        <v>20000</v>
      </c>
      <c r="E634" s="3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s="7">
        <f t="shared" si="36"/>
        <v>42303.659317129626</v>
      </c>
      <c r="L634" s="7">
        <f t="shared" si="37"/>
        <v>42333.700983796298</v>
      </c>
      <c r="M634" t="b">
        <v>0</v>
      </c>
      <c r="N634">
        <v>0</v>
      </c>
      <c r="O634" s="22">
        <f>E634/D634*100</f>
        <v>0</v>
      </c>
      <c r="P634" s="4" t="e">
        <f>E634/N634</f>
        <v>#DIV/0!</v>
      </c>
      <c r="Q634" t="b">
        <v>0</v>
      </c>
      <c r="R634" t="s">
        <v>8272</v>
      </c>
      <c r="S634" t="str">
        <f t="shared" si="38"/>
        <v>technology</v>
      </c>
      <c r="T634" t="str">
        <f t="shared" si="39"/>
        <v>web</v>
      </c>
    </row>
    <row r="635" spans="1:20" ht="42.75" x14ac:dyDescent="0.45">
      <c r="A635">
        <v>633</v>
      </c>
      <c r="B635" s="1" t="s">
        <v>634</v>
      </c>
      <c r="C635" s="1" t="s">
        <v>4743</v>
      </c>
      <c r="D635" s="3">
        <v>10000</v>
      </c>
      <c r="E635" s="3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s="7">
        <f t="shared" si="36"/>
        <v>42507.29932870371</v>
      </c>
      <c r="L635" s="7">
        <f t="shared" si="37"/>
        <v>42538.958333333328</v>
      </c>
      <c r="M635" t="b">
        <v>0</v>
      </c>
      <c r="N635">
        <v>25</v>
      </c>
      <c r="O635" s="22">
        <f>E635/D635*100</f>
        <v>12.45</v>
      </c>
      <c r="P635" s="4">
        <f>E635/N635</f>
        <v>49.8</v>
      </c>
      <c r="Q635" t="b">
        <v>0</v>
      </c>
      <c r="R635" t="s">
        <v>8272</v>
      </c>
      <c r="S635" t="str">
        <f t="shared" si="38"/>
        <v>technology</v>
      </c>
      <c r="T635" t="str">
        <f t="shared" si="39"/>
        <v>web</v>
      </c>
    </row>
    <row r="636" spans="1:20" ht="28.5" x14ac:dyDescent="0.45">
      <c r="A636">
        <v>634</v>
      </c>
      <c r="B636" s="1" t="s">
        <v>635</v>
      </c>
      <c r="C636" s="1" t="s">
        <v>4744</v>
      </c>
      <c r="D636" s="3">
        <v>5000</v>
      </c>
      <c r="E636" s="3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s="7">
        <f t="shared" si="36"/>
        <v>42031.928576388891</v>
      </c>
      <c r="L636" s="7">
        <f t="shared" si="37"/>
        <v>42061.928576388891</v>
      </c>
      <c r="M636" t="b">
        <v>0</v>
      </c>
      <c r="N636">
        <v>1</v>
      </c>
      <c r="O636" s="22">
        <f>E636/D636*100</f>
        <v>0.02</v>
      </c>
      <c r="P636" s="4">
        <f>E636/N636</f>
        <v>1</v>
      </c>
      <c r="Q636" t="b">
        <v>0</v>
      </c>
      <c r="R636" t="s">
        <v>8272</v>
      </c>
      <c r="S636" t="str">
        <f t="shared" si="38"/>
        <v>technology</v>
      </c>
      <c r="T636" t="str">
        <f t="shared" si="39"/>
        <v>web</v>
      </c>
    </row>
    <row r="637" spans="1:20" ht="28.5" x14ac:dyDescent="0.45">
      <c r="A637">
        <v>635</v>
      </c>
      <c r="B637" s="1" t="s">
        <v>636</v>
      </c>
      <c r="C637" s="1" t="s">
        <v>4745</v>
      </c>
      <c r="D637" s="3">
        <v>25000</v>
      </c>
      <c r="E637" s="3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s="7">
        <f t="shared" si="36"/>
        <v>42076.092152777783</v>
      </c>
      <c r="L637" s="7">
        <f t="shared" si="37"/>
        <v>42106.092152777783</v>
      </c>
      <c r="M637" t="b">
        <v>0</v>
      </c>
      <c r="N637">
        <v>1</v>
      </c>
      <c r="O637" s="22">
        <f>E637/D637*100</f>
        <v>8.0000000000000002E-3</v>
      </c>
      <c r="P637" s="4">
        <f>E637/N637</f>
        <v>2</v>
      </c>
      <c r="Q637" t="b">
        <v>0</v>
      </c>
      <c r="R637" t="s">
        <v>8272</v>
      </c>
      <c r="S637" t="str">
        <f t="shared" si="38"/>
        <v>technology</v>
      </c>
      <c r="T637" t="str">
        <f t="shared" si="39"/>
        <v>web</v>
      </c>
    </row>
    <row r="638" spans="1:20" ht="42.75" x14ac:dyDescent="0.45">
      <c r="A638">
        <v>636</v>
      </c>
      <c r="B638" s="1" t="s">
        <v>637</v>
      </c>
      <c r="C638" s="1" t="s">
        <v>4746</v>
      </c>
      <c r="D638" s="3">
        <v>2000</v>
      </c>
      <c r="E638" s="3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s="7">
        <f t="shared" si="36"/>
        <v>42131.455439814818</v>
      </c>
      <c r="L638" s="7">
        <f t="shared" si="37"/>
        <v>42161.44930555555</v>
      </c>
      <c r="M638" t="b">
        <v>0</v>
      </c>
      <c r="N638">
        <v>1</v>
      </c>
      <c r="O638" s="22">
        <f>E638/D638*100</f>
        <v>0.2</v>
      </c>
      <c r="P638" s="4">
        <f>E638/N638</f>
        <v>4</v>
      </c>
      <c r="Q638" t="b">
        <v>0</v>
      </c>
      <c r="R638" t="s">
        <v>8272</v>
      </c>
      <c r="S638" t="str">
        <f t="shared" si="38"/>
        <v>technology</v>
      </c>
      <c r="T638" t="str">
        <f t="shared" si="39"/>
        <v>web</v>
      </c>
    </row>
    <row r="639" spans="1:20" ht="42.75" x14ac:dyDescent="0.45">
      <c r="A639">
        <v>637</v>
      </c>
      <c r="B639" s="1" t="s">
        <v>638</v>
      </c>
      <c r="C639" s="1" t="s">
        <v>4747</v>
      </c>
      <c r="D639" s="3">
        <v>100000</v>
      </c>
      <c r="E639" s="3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s="7">
        <f t="shared" si="36"/>
        <v>42762.962013888886</v>
      </c>
      <c r="L639" s="7">
        <f t="shared" si="37"/>
        <v>42791.961111111115</v>
      </c>
      <c r="M639" t="b">
        <v>0</v>
      </c>
      <c r="N639">
        <v>0</v>
      </c>
      <c r="O639" s="22">
        <f>E639/D639*100</f>
        <v>0</v>
      </c>
      <c r="P639" s="4" t="e">
        <f>E639/N639</f>
        <v>#DIV/0!</v>
      </c>
      <c r="Q639" t="b">
        <v>0</v>
      </c>
      <c r="R639" t="s">
        <v>8272</v>
      </c>
      <c r="S639" t="str">
        <f t="shared" si="38"/>
        <v>technology</v>
      </c>
      <c r="T639" t="str">
        <f t="shared" si="39"/>
        <v>web</v>
      </c>
    </row>
    <row r="640" spans="1:20" x14ac:dyDescent="0.45">
      <c r="A640">
        <v>638</v>
      </c>
      <c r="B640" s="1" t="s">
        <v>639</v>
      </c>
      <c r="C640" s="1" t="s">
        <v>4748</v>
      </c>
      <c r="D640" s="3">
        <v>200000</v>
      </c>
      <c r="E640" s="3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s="7">
        <f t="shared" si="36"/>
        <v>42759.593310185184</v>
      </c>
      <c r="L640" s="7">
        <f t="shared" si="37"/>
        <v>42819.55164351852</v>
      </c>
      <c r="M640" t="b">
        <v>0</v>
      </c>
      <c r="N640">
        <v>6</v>
      </c>
      <c r="O640" s="22">
        <f>E640/D640*100</f>
        <v>9.0000000000000011E-3</v>
      </c>
      <c r="P640" s="4">
        <f>E640/N640</f>
        <v>3</v>
      </c>
      <c r="Q640" t="b">
        <v>0</v>
      </c>
      <c r="R640" t="s">
        <v>8272</v>
      </c>
      <c r="S640" t="str">
        <f t="shared" si="38"/>
        <v>technology</v>
      </c>
      <c r="T640" t="str">
        <f t="shared" si="39"/>
        <v>web</v>
      </c>
    </row>
    <row r="641" spans="1:20" ht="28.5" x14ac:dyDescent="0.45">
      <c r="A641">
        <v>639</v>
      </c>
      <c r="B641" s="1" t="s">
        <v>640</v>
      </c>
      <c r="C641" s="1" t="s">
        <v>4749</v>
      </c>
      <c r="D641" s="3">
        <v>1000000</v>
      </c>
      <c r="E641" s="3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s="7">
        <f t="shared" si="36"/>
        <v>41865.583275462966</v>
      </c>
      <c r="L641" s="7">
        <f t="shared" si="37"/>
        <v>41925.583275462966</v>
      </c>
      <c r="M641" t="b">
        <v>0</v>
      </c>
      <c r="N641">
        <v>1</v>
      </c>
      <c r="O641" s="22">
        <f>E641/D641*100</f>
        <v>9.9999999999999991E-5</v>
      </c>
      <c r="P641" s="4">
        <f>E641/N641</f>
        <v>1</v>
      </c>
      <c r="Q641" t="b">
        <v>0</v>
      </c>
      <c r="R641" t="s">
        <v>8272</v>
      </c>
      <c r="S641" t="str">
        <f t="shared" si="38"/>
        <v>technology</v>
      </c>
      <c r="T641" t="str">
        <f t="shared" si="39"/>
        <v>web</v>
      </c>
    </row>
    <row r="642" spans="1:20" ht="42.75" x14ac:dyDescent="0.45">
      <c r="A642">
        <v>640</v>
      </c>
      <c r="B642" s="1" t="s">
        <v>641</v>
      </c>
      <c r="C642" s="1" t="s">
        <v>4750</v>
      </c>
      <c r="D642" s="3">
        <v>70</v>
      </c>
      <c r="E642" s="3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s="7">
        <f t="shared" si="36"/>
        <v>42683.420312500006</v>
      </c>
      <c r="L642" s="7">
        <f t="shared" si="37"/>
        <v>42698.958333333328</v>
      </c>
      <c r="M642" t="b">
        <v>0</v>
      </c>
      <c r="N642">
        <v>2</v>
      </c>
      <c r="O642" s="22">
        <f>E642/D642*100</f>
        <v>144.28571428571428</v>
      </c>
      <c r="P642" s="4">
        <f>E642/N642</f>
        <v>50.5</v>
      </c>
      <c r="Q642" t="b">
        <v>1</v>
      </c>
      <c r="R642" t="s">
        <v>8273</v>
      </c>
      <c r="S642" t="str">
        <f t="shared" si="38"/>
        <v>technology</v>
      </c>
      <c r="T642" t="str">
        <f t="shared" si="39"/>
        <v>wearables</v>
      </c>
    </row>
    <row r="643" spans="1:20" ht="42.75" x14ac:dyDescent="0.45">
      <c r="A643">
        <v>641</v>
      </c>
      <c r="B643" s="1" t="s">
        <v>642</v>
      </c>
      <c r="C643" s="1" t="s">
        <v>4751</v>
      </c>
      <c r="D643" s="3">
        <v>40000</v>
      </c>
      <c r="E643" s="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s="7">
        <f t="shared" ref="K643:K706" si="40">(((J643/60)/60)/24)+DATE(1970,1,1)</f>
        <v>42199.57</v>
      </c>
      <c r="L643" s="7">
        <f t="shared" ref="L643:L706" si="41">(((I643/60)/60)/24)+DATE(1970,1,1)</f>
        <v>42229.57</v>
      </c>
      <c r="M643" t="b">
        <v>0</v>
      </c>
      <c r="N643">
        <v>315</v>
      </c>
      <c r="O643" s="22">
        <f>E643/D643*100</f>
        <v>119.16249999999999</v>
      </c>
      <c r="P643" s="4">
        <f>E643/N643</f>
        <v>151.31746031746033</v>
      </c>
      <c r="Q643" t="b">
        <v>1</v>
      </c>
      <c r="R643" t="s">
        <v>8273</v>
      </c>
      <c r="S643" t="str">
        <f t="shared" ref="S643:S706" si="42">LEFT(R643,SEARCH("/",R643,1)-1)</f>
        <v>technology</v>
      </c>
      <c r="T643" t="str">
        <f t="shared" ref="T643:T706" si="43">RIGHT(R643,LEN(R643) - FIND("/",R643))</f>
        <v>wearables</v>
      </c>
    </row>
    <row r="644" spans="1:20" ht="42.75" x14ac:dyDescent="0.45">
      <c r="A644">
        <v>642</v>
      </c>
      <c r="B644" s="1" t="s">
        <v>643</v>
      </c>
      <c r="C644" s="1" t="s">
        <v>4752</v>
      </c>
      <c r="D644" s="3">
        <v>20000</v>
      </c>
      <c r="E644" s="3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s="7">
        <f t="shared" si="40"/>
        <v>42199.651319444441</v>
      </c>
      <c r="L644" s="7">
        <f t="shared" si="41"/>
        <v>42235.651319444441</v>
      </c>
      <c r="M644" t="b">
        <v>0</v>
      </c>
      <c r="N644">
        <v>2174</v>
      </c>
      <c r="O644" s="22">
        <f>E644/D644*100</f>
        <v>1460.4850000000001</v>
      </c>
      <c r="P644" s="4">
        <f>E644/N644</f>
        <v>134.3592456301748</v>
      </c>
      <c r="Q644" t="b">
        <v>1</v>
      </c>
      <c r="R644" t="s">
        <v>8273</v>
      </c>
      <c r="S644" t="str">
        <f t="shared" si="42"/>
        <v>technology</v>
      </c>
      <c r="T644" t="str">
        <f t="shared" si="43"/>
        <v>wearables</v>
      </c>
    </row>
    <row r="645" spans="1:20" ht="28.5" x14ac:dyDescent="0.45">
      <c r="A645">
        <v>643</v>
      </c>
      <c r="B645" s="1" t="s">
        <v>644</v>
      </c>
      <c r="C645" s="1" t="s">
        <v>4753</v>
      </c>
      <c r="D645" s="3">
        <v>25000</v>
      </c>
      <c r="E645" s="3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s="7">
        <f t="shared" si="40"/>
        <v>42100.642071759255</v>
      </c>
      <c r="L645" s="7">
        <f t="shared" si="41"/>
        <v>42155.642071759255</v>
      </c>
      <c r="M645" t="b">
        <v>0</v>
      </c>
      <c r="N645">
        <v>152</v>
      </c>
      <c r="O645" s="22">
        <f>E645/D645*100</f>
        <v>105.80799999999999</v>
      </c>
      <c r="P645" s="4">
        <f>E645/N645</f>
        <v>174.02631578947367</v>
      </c>
      <c r="Q645" t="b">
        <v>1</v>
      </c>
      <c r="R645" t="s">
        <v>8273</v>
      </c>
      <c r="S645" t="str">
        <f t="shared" si="42"/>
        <v>technology</v>
      </c>
      <c r="T645" t="str">
        <f t="shared" si="43"/>
        <v>wearables</v>
      </c>
    </row>
    <row r="646" spans="1:20" ht="42.75" x14ac:dyDescent="0.45">
      <c r="A646">
        <v>644</v>
      </c>
      <c r="B646" s="1" t="s">
        <v>645</v>
      </c>
      <c r="C646" s="1" t="s">
        <v>4754</v>
      </c>
      <c r="D646" s="3">
        <v>25000</v>
      </c>
      <c r="E646" s="3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s="7">
        <f t="shared" si="40"/>
        <v>41898.665960648148</v>
      </c>
      <c r="L646" s="7">
        <f t="shared" si="41"/>
        <v>41941.041666666664</v>
      </c>
      <c r="M646" t="b">
        <v>0</v>
      </c>
      <c r="N646">
        <v>1021</v>
      </c>
      <c r="O646" s="22">
        <f>E646/D646*100</f>
        <v>300.11791999999997</v>
      </c>
      <c r="P646" s="4">
        <f>E646/N646</f>
        <v>73.486268364348675</v>
      </c>
      <c r="Q646" t="b">
        <v>1</v>
      </c>
      <c r="R646" t="s">
        <v>8273</v>
      </c>
      <c r="S646" t="str">
        <f t="shared" si="42"/>
        <v>technology</v>
      </c>
      <c r="T646" t="str">
        <f t="shared" si="43"/>
        <v>wearables</v>
      </c>
    </row>
    <row r="647" spans="1:20" ht="28.5" x14ac:dyDescent="0.45">
      <c r="A647">
        <v>645</v>
      </c>
      <c r="B647" s="1" t="s">
        <v>646</v>
      </c>
      <c r="C647" s="1" t="s">
        <v>4755</v>
      </c>
      <c r="D647" s="3">
        <v>2000</v>
      </c>
      <c r="E647" s="3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s="7">
        <f t="shared" si="40"/>
        <v>42564.026319444441</v>
      </c>
      <c r="L647" s="7">
        <f t="shared" si="41"/>
        <v>42594.026319444441</v>
      </c>
      <c r="M647" t="b">
        <v>0</v>
      </c>
      <c r="N647">
        <v>237</v>
      </c>
      <c r="O647" s="22">
        <f>E647/D647*100</f>
        <v>278.7</v>
      </c>
      <c r="P647" s="4">
        <f>E647/N647</f>
        <v>23.518987341772153</v>
      </c>
      <c r="Q647" t="b">
        <v>1</v>
      </c>
      <c r="R647" t="s">
        <v>8273</v>
      </c>
      <c r="S647" t="str">
        <f t="shared" si="42"/>
        <v>technology</v>
      </c>
      <c r="T647" t="str">
        <f t="shared" si="43"/>
        <v>wearables</v>
      </c>
    </row>
    <row r="648" spans="1:20" ht="42.75" x14ac:dyDescent="0.45">
      <c r="A648">
        <v>646</v>
      </c>
      <c r="B648" s="1" t="s">
        <v>647</v>
      </c>
      <c r="C648" s="1" t="s">
        <v>4756</v>
      </c>
      <c r="D648" s="3">
        <v>800</v>
      </c>
      <c r="E648" s="3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s="7">
        <f t="shared" si="40"/>
        <v>41832.852627314816</v>
      </c>
      <c r="L648" s="7">
        <f t="shared" si="41"/>
        <v>41862.852627314816</v>
      </c>
      <c r="M648" t="b">
        <v>0</v>
      </c>
      <c r="N648">
        <v>27</v>
      </c>
      <c r="O648" s="22">
        <f>E648/D648*100</f>
        <v>131.87625</v>
      </c>
      <c r="P648" s="4">
        <f>E648/N648</f>
        <v>39.074444444444445</v>
      </c>
      <c r="Q648" t="b">
        <v>1</v>
      </c>
      <c r="R648" t="s">
        <v>8273</v>
      </c>
      <c r="S648" t="str">
        <f t="shared" si="42"/>
        <v>technology</v>
      </c>
      <c r="T648" t="str">
        <f t="shared" si="43"/>
        <v>wearables</v>
      </c>
    </row>
    <row r="649" spans="1:20" ht="42.75" x14ac:dyDescent="0.45">
      <c r="A649">
        <v>647</v>
      </c>
      <c r="B649" s="1" t="s">
        <v>648</v>
      </c>
      <c r="C649" s="1" t="s">
        <v>4757</v>
      </c>
      <c r="D649" s="3">
        <v>2000</v>
      </c>
      <c r="E649" s="3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s="7">
        <f t="shared" si="40"/>
        <v>42416.767928240741</v>
      </c>
      <c r="L649" s="7">
        <f t="shared" si="41"/>
        <v>42446.726261574076</v>
      </c>
      <c r="M649" t="b">
        <v>0</v>
      </c>
      <c r="N649">
        <v>17</v>
      </c>
      <c r="O649" s="22">
        <f>E649/D649*100</f>
        <v>107.05</v>
      </c>
      <c r="P649" s="4">
        <f>E649/N649</f>
        <v>125.94117647058823</v>
      </c>
      <c r="Q649" t="b">
        <v>1</v>
      </c>
      <c r="R649" t="s">
        <v>8273</v>
      </c>
      <c r="S649" t="str">
        <f t="shared" si="42"/>
        <v>technology</v>
      </c>
      <c r="T649" t="str">
        <f t="shared" si="43"/>
        <v>wearables</v>
      </c>
    </row>
    <row r="650" spans="1:20" ht="28.5" x14ac:dyDescent="0.45">
      <c r="A650">
        <v>648</v>
      </c>
      <c r="B650" s="1" t="s">
        <v>649</v>
      </c>
      <c r="C650" s="1" t="s">
        <v>4758</v>
      </c>
      <c r="D650" s="3">
        <v>35000</v>
      </c>
      <c r="E650" s="3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s="7">
        <f t="shared" si="40"/>
        <v>41891.693379629629</v>
      </c>
      <c r="L650" s="7">
        <f t="shared" si="41"/>
        <v>41926.693379629629</v>
      </c>
      <c r="M650" t="b">
        <v>0</v>
      </c>
      <c r="N650">
        <v>27</v>
      </c>
      <c r="O650" s="22">
        <f>E650/D650*100</f>
        <v>126.82285714285715</v>
      </c>
      <c r="P650" s="4">
        <f>E650/N650</f>
        <v>1644</v>
      </c>
      <c r="Q650" t="b">
        <v>1</v>
      </c>
      <c r="R650" t="s">
        <v>8273</v>
      </c>
      <c r="S650" t="str">
        <f t="shared" si="42"/>
        <v>technology</v>
      </c>
      <c r="T650" t="str">
        <f t="shared" si="43"/>
        <v>wearables</v>
      </c>
    </row>
    <row r="651" spans="1:20" ht="42.75" x14ac:dyDescent="0.45">
      <c r="A651">
        <v>649</v>
      </c>
      <c r="B651" s="1" t="s">
        <v>650</v>
      </c>
      <c r="C651" s="1" t="s">
        <v>4759</v>
      </c>
      <c r="D651" s="3">
        <v>2500</v>
      </c>
      <c r="E651" s="3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s="7">
        <f t="shared" si="40"/>
        <v>41877.912187499998</v>
      </c>
      <c r="L651" s="7">
        <f t="shared" si="41"/>
        <v>41898.912187499998</v>
      </c>
      <c r="M651" t="b">
        <v>0</v>
      </c>
      <c r="N651">
        <v>82</v>
      </c>
      <c r="O651" s="22">
        <f>E651/D651*100</f>
        <v>139.96</v>
      </c>
      <c r="P651" s="4">
        <f>E651/N651</f>
        <v>42.670731707317074</v>
      </c>
      <c r="Q651" t="b">
        <v>1</v>
      </c>
      <c r="R651" t="s">
        <v>8273</v>
      </c>
      <c r="S651" t="str">
        <f t="shared" si="42"/>
        <v>technology</v>
      </c>
      <c r="T651" t="str">
        <f t="shared" si="43"/>
        <v>wearables</v>
      </c>
    </row>
    <row r="652" spans="1:20" ht="42.75" x14ac:dyDescent="0.45">
      <c r="A652">
        <v>650</v>
      </c>
      <c r="B652" s="1" t="s">
        <v>651</v>
      </c>
      <c r="C652" s="1" t="s">
        <v>4760</v>
      </c>
      <c r="D652" s="3">
        <v>1500</v>
      </c>
      <c r="E652" s="3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s="7">
        <f t="shared" si="40"/>
        <v>41932.036851851852</v>
      </c>
      <c r="L652" s="7">
        <f t="shared" si="41"/>
        <v>41992.078518518523</v>
      </c>
      <c r="M652" t="b">
        <v>0</v>
      </c>
      <c r="N652">
        <v>48</v>
      </c>
      <c r="O652" s="22">
        <f>E652/D652*100</f>
        <v>112.4</v>
      </c>
      <c r="P652" s="4">
        <f>E652/N652</f>
        <v>35.125</v>
      </c>
      <c r="Q652" t="b">
        <v>1</v>
      </c>
      <c r="R652" t="s">
        <v>8273</v>
      </c>
      <c r="S652" t="str">
        <f t="shared" si="42"/>
        <v>technology</v>
      </c>
      <c r="T652" t="str">
        <f t="shared" si="43"/>
        <v>wearables</v>
      </c>
    </row>
    <row r="653" spans="1:20" ht="42.75" x14ac:dyDescent="0.45">
      <c r="A653">
        <v>651</v>
      </c>
      <c r="B653" s="1" t="s">
        <v>652</v>
      </c>
      <c r="C653" s="1" t="s">
        <v>4761</v>
      </c>
      <c r="D653" s="3">
        <v>25000</v>
      </c>
      <c r="E653" s="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s="7">
        <f t="shared" si="40"/>
        <v>41956.017488425925</v>
      </c>
      <c r="L653" s="7">
        <f t="shared" si="41"/>
        <v>41986.017488425925</v>
      </c>
      <c r="M653" t="b">
        <v>0</v>
      </c>
      <c r="N653">
        <v>105</v>
      </c>
      <c r="O653" s="22">
        <f>E653/D653*100</f>
        <v>100.52799999999999</v>
      </c>
      <c r="P653" s="4">
        <f>E653/N653</f>
        <v>239.35238095238094</v>
      </c>
      <c r="Q653" t="b">
        <v>1</v>
      </c>
      <c r="R653" t="s">
        <v>8273</v>
      </c>
      <c r="S653" t="str">
        <f t="shared" si="42"/>
        <v>technology</v>
      </c>
      <c r="T653" t="str">
        <f t="shared" si="43"/>
        <v>wearables</v>
      </c>
    </row>
    <row r="654" spans="1:20" ht="57" x14ac:dyDescent="0.45">
      <c r="A654">
        <v>652</v>
      </c>
      <c r="B654" s="1" t="s">
        <v>653</v>
      </c>
      <c r="C654" s="1" t="s">
        <v>4762</v>
      </c>
      <c r="D654" s="3">
        <v>3000</v>
      </c>
      <c r="E654" s="3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s="7">
        <f t="shared" si="40"/>
        <v>42675.690393518518</v>
      </c>
      <c r="L654" s="7">
        <f t="shared" si="41"/>
        <v>42705.732060185182</v>
      </c>
      <c r="M654" t="b">
        <v>0</v>
      </c>
      <c r="N654">
        <v>28</v>
      </c>
      <c r="O654" s="22">
        <f>E654/D654*100</f>
        <v>100.46666666666665</v>
      </c>
      <c r="P654" s="4">
        <f>E654/N654</f>
        <v>107.64285714285714</v>
      </c>
      <c r="Q654" t="b">
        <v>1</v>
      </c>
      <c r="R654" t="s">
        <v>8273</v>
      </c>
      <c r="S654" t="str">
        <f t="shared" si="42"/>
        <v>technology</v>
      </c>
      <c r="T654" t="str">
        <f t="shared" si="43"/>
        <v>wearables</v>
      </c>
    </row>
    <row r="655" spans="1:20" ht="42.75" x14ac:dyDescent="0.45">
      <c r="A655">
        <v>653</v>
      </c>
      <c r="B655" s="1" t="s">
        <v>654</v>
      </c>
      <c r="C655" s="1" t="s">
        <v>4763</v>
      </c>
      <c r="D655" s="3">
        <v>75000</v>
      </c>
      <c r="E655" s="3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s="7">
        <f t="shared" si="40"/>
        <v>42199.618518518517</v>
      </c>
      <c r="L655" s="7">
        <f t="shared" si="41"/>
        <v>42236.618518518517</v>
      </c>
      <c r="M655" t="b">
        <v>0</v>
      </c>
      <c r="N655">
        <v>1107</v>
      </c>
      <c r="O655" s="22">
        <f>E655/D655*100</f>
        <v>141.446</v>
      </c>
      <c r="P655" s="4">
        <f>E655/N655</f>
        <v>95.830623306233065</v>
      </c>
      <c r="Q655" t="b">
        <v>1</v>
      </c>
      <c r="R655" t="s">
        <v>8273</v>
      </c>
      <c r="S655" t="str">
        <f t="shared" si="42"/>
        <v>technology</v>
      </c>
      <c r="T655" t="str">
        <f t="shared" si="43"/>
        <v>wearables</v>
      </c>
    </row>
    <row r="656" spans="1:20" ht="42.75" x14ac:dyDescent="0.45">
      <c r="A656">
        <v>654</v>
      </c>
      <c r="B656" s="1" t="s">
        <v>655</v>
      </c>
      <c r="C656" s="1" t="s">
        <v>4764</v>
      </c>
      <c r="D656" s="3">
        <v>12000</v>
      </c>
      <c r="E656" s="3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s="7">
        <f t="shared" si="40"/>
        <v>42163.957326388889</v>
      </c>
      <c r="L656" s="7">
        <f t="shared" si="41"/>
        <v>42193.957326388889</v>
      </c>
      <c r="M656" t="b">
        <v>0</v>
      </c>
      <c r="N656">
        <v>1013</v>
      </c>
      <c r="O656" s="22">
        <f>E656/D656*100</f>
        <v>267.29166666666669</v>
      </c>
      <c r="P656" s="4">
        <f>E656/N656</f>
        <v>31.663376110562684</v>
      </c>
      <c r="Q656" t="b">
        <v>1</v>
      </c>
      <c r="R656" t="s">
        <v>8273</v>
      </c>
      <c r="S656" t="str">
        <f t="shared" si="42"/>
        <v>technology</v>
      </c>
      <c r="T656" t="str">
        <f t="shared" si="43"/>
        <v>wearables</v>
      </c>
    </row>
    <row r="657" spans="1:20" ht="42.75" x14ac:dyDescent="0.45">
      <c r="A657">
        <v>655</v>
      </c>
      <c r="B657" s="1" t="s">
        <v>656</v>
      </c>
      <c r="C657" s="1" t="s">
        <v>4765</v>
      </c>
      <c r="D657" s="3">
        <v>8000</v>
      </c>
      <c r="E657" s="3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s="7">
        <f t="shared" si="40"/>
        <v>42045.957314814819</v>
      </c>
      <c r="L657" s="7">
        <f t="shared" si="41"/>
        <v>42075.915648148148</v>
      </c>
      <c r="M657" t="b">
        <v>0</v>
      </c>
      <c r="N657">
        <v>274</v>
      </c>
      <c r="O657" s="22">
        <f>E657/D657*100</f>
        <v>146.88749999999999</v>
      </c>
      <c r="P657" s="4">
        <f>E657/N657</f>
        <v>42.886861313868614</v>
      </c>
      <c r="Q657" t="b">
        <v>1</v>
      </c>
      <c r="R657" t="s">
        <v>8273</v>
      </c>
      <c r="S657" t="str">
        <f t="shared" si="42"/>
        <v>technology</v>
      </c>
      <c r="T657" t="str">
        <f t="shared" si="43"/>
        <v>wearables</v>
      </c>
    </row>
    <row r="658" spans="1:20" ht="42.75" x14ac:dyDescent="0.45">
      <c r="A658">
        <v>656</v>
      </c>
      <c r="B658" s="1" t="s">
        <v>657</v>
      </c>
      <c r="C658" s="1" t="s">
        <v>4766</v>
      </c>
      <c r="D658" s="3">
        <v>5000</v>
      </c>
      <c r="E658" s="3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s="7">
        <f t="shared" si="40"/>
        <v>42417.804618055554</v>
      </c>
      <c r="L658" s="7">
        <f t="shared" si="41"/>
        <v>42477.762951388882</v>
      </c>
      <c r="M658" t="b">
        <v>0</v>
      </c>
      <c r="N658">
        <v>87</v>
      </c>
      <c r="O658" s="22">
        <f>E658/D658*100</f>
        <v>213.56</v>
      </c>
      <c r="P658" s="4">
        <f>E658/N658</f>
        <v>122.73563218390805</v>
      </c>
      <c r="Q658" t="b">
        <v>1</v>
      </c>
      <c r="R658" t="s">
        <v>8273</v>
      </c>
      <c r="S658" t="str">
        <f t="shared" si="42"/>
        <v>technology</v>
      </c>
      <c r="T658" t="str">
        <f t="shared" si="43"/>
        <v>wearables</v>
      </c>
    </row>
    <row r="659" spans="1:20" ht="42.75" x14ac:dyDescent="0.45">
      <c r="A659">
        <v>657</v>
      </c>
      <c r="B659" s="1" t="s">
        <v>658</v>
      </c>
      <c r="C659" s="1" t="s">
        <v>4767</v>
      </c>
      <c r="D659" s="3">
        <v>15000</v>
      </c>
      <c r="E659" s="3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s="7">
        <f t="shared" si="40"/>
        <v>42331.84574074074</v>
      </c>
      <c r="L659" s="7">
        <f t="shared" si="41"/>
        <v>42361.84574074074</v>
      </c>
      <c r="M659" t="b">
        <v>0</v>
      </c>
      <c r="N659">
        <v>99</v>
      </c>
      <c r="O659" s="22">
        <f>E659/D659*100</f>
        <v>125.69999999999999</v>
      </c>
      <c r="P659" s="4">
        <f>E659/N659</f>
        <v>190.45454545454547</v>
      </c>
      <c r="Q659" t="b">
        <v>1</v>
      </c>
      <c r="R659" t="s">
        <v>8273</v>
      </c>
      <c r="S659" t="str">
        <f t="shared" si="42"/>
        <v>technology</v>
      </c>
      <c r="T659" t="str">
        <f t="shared" si="43"/>
        <v>wearables</v>
      </c>
    </row>
    <row r="660" spans="1:20" ht="42.75" x14ac:dyDescent="0.45">
      <c r="A660">
        <v>658</v>
      </c>
      <c r="B660" s="1" t="s">
        <v>659</v>
      </c>
      <c r="C660" s="1" t="s">
        <v>4768</v>
      </c>
      <c r="D660" s="3">
        <v>28888</v>
      </c>
      <c r="E660" s="3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s="7">
        <f t="shared" si="40"/>
        <v>42179.160752314812</v>
      </c>
      <c r="L660" s="7">
        <f t="shared" si="41"/>
        <v>42211.75</v>
      </c>
      <c r="M660" t="b">
        <v>0</v>
      </c>
      <c r="N660">
        <v>276</v>
      </c>
      <c r="O660" s="22">
        <f>E660/D660*100</f>
        <v>104.46206037108834</v>
      </c>
      <c r="P660" s="4">
        <f>E660/N660</f>
        <v>109.33695652173913</v>
      </c>
      <c r="Q660" t="b">
        <v>1</v>
      </c>
      <c r="R660" t="s">
        <v>8273</v>
      </c>
      <c r="S660" t="str">
        <f t="shared" si="42"/>
        <v>technology</v>
      </c>
      <c r="T660" t="str">
        <f t="shared" si="43"/>
        <v>wearables</v>
      </c>
    </row>
    <row r="661" spans="1:20" x14ac:dyDescent="0.45">
      <c r="A661">
        <v>659</v>
      </c>
      <c r="B661" s="1" t="s">
        <v>660</v>
      </c>
      <c r="C661" s="1" t="s">
        <v>4769</v>
      </c>
      <c r="D661" s="3">
        <v>3000</v>
      </c>
      <c r="E661" s="3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s="7">
        <f t="shared" si="40"/>
        <v>42209.593692129631</v>
      </c>
      <c r="L661" s="7">
        <f t="shared" si="41"/>
        <v>42239.593692129631</v>
      </c>
      <c r="M661" t="b">
        <v>0</v>
      </c>
      <c r="N661">
        <v>21</v>
      </c>
      <c r="O661" s="22">
        <f>E661/D661*100</f>
        <v>100.56666666666668</v>
      </c>
      <c r="P661" s="4">
        <f>E661/N661</f>
        <v>143.66666666666666</v>
      </c>
      <c r="Q661" t="b">
        <v>1</v>
      </c>
      <c r="R661" t="s">
        <v>8273</v>
      </c>
      <c r="S661" t="str">
        <f t="shared" si="42"/>
        <v>technology</v>
      </c>
      <c r="T661" t="str">
        <f t="shared" si="43"/>
        <v>wearables</v>
      </c>
    </row>
    <row r="662" spans="1:20" ht="42.75" x14ac:dyDescent="0.45">
      <c r="A662">
        <v>660</v>
      </c>
      <c r="B662" s="1" t="s">
        <v>661</v>
      </c>
      <c r="C662" s="1" t="s">
        <v>4770</v>
      </c>
      <c r="D662" s="3">
        <v>50000</v>
      </c>
      <c r="E662" s="3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s="7">
        <f t="shared" si="40"/>
        <v>41922.741655092592</v>
      </c>
      <c r="L662" s="7">
        <f t="shared" si="41"/>
        <v>41952.783321759263</v>
      </c>
      <c r="M662" t="b">
        <v>0</v>
      </c>
      <c r="N662">
        <v>18</v>
      </c>
      <c r="O662" s="22">
        <f>E662/D662*100</f>
        <v>3.0579999999999998</v>
      </c>
      <c r="P662" s="4">
        <f>E662/N662</f>
        <v>84.944444444444443</v>
      </c>
      <c r="Q662" t="b">
        <v>0</v>
      </c>
      <c r="R662" t="s">
        <v>8273</v>
      </c>
      <c r="S662" t="str">
        <f t="shared" si="42"/>
        <v>technology</v>
      </c>
      <c r="T662" t="str">
        <f t="shared" si="43"/>
        <v>wearables</v>
      </c>
    </row>
    <row r="663" spans="1:20" ht="42.75" x14ac:dyDescent="0.45">
      <c r="A663">
        <v>661</v>
      </c>
      <c r="B663" s="1" t="s">
        <v>662</v>
      </c>
      <c r="C663" s="1" t="s">
        <v>4771</v>
      </c>
      <c r="D663" s="3">
        <v>10000</v>
      </c>
      <c r="E663" s="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s="7">
        <f t="shared" si="40"/>
        <v>42636.645358796297</v>
      </c>
      <c r="L663" s="7">
        <f t="shared" si="41"/>
        <v>42666.645358796297</v>
      </c>
      <c r="M663" t="b">
        <v>0</v>
      </c>
      <c r="N663">
        <v>9</v>
      </c>
      <c r="O663" s="22">
        <f>E663/D663*100</f>
        <v>0.95</v>
      </c>
      <c r="P663" s="4">
        <f>E663/N663</f>
        <v>10.555555555555555</v>
      </c>
      <c r="Q663" t="b">
        <v>0</v>
      </c>
      <c r="R663" t="s">
        <v>8273</v>
      </c>
      <c r="S663" t="str">
        <f t="shared" si="42"/>
        <v>technology</v>
      </c>
      <c r="T663" t="str">
        <f t="shared" si="43"/>
        <v>wearables</v>
      </c>
    </row>
    <row r="664" spans="1:20" ht="42.75" x14ac:dyDescent="0.45">
      <c r="A664">
        <v>662</v>
      </c>
      <c r="B664" s="1" t="s">
        <v>663</v>
      </c>
      <c r="C664" s="1" t="s">
        <v>4772</v>
      </c>
      <c r="D664" s="3">
        <v>39000</v>
      </c>
      <c r="E664" s="3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s="7">
        <f t="shared" si="40"/>
        <v>41990.438043981485</v>
      </c>
      <c r="L664" s="7">
        <f t="shared" si="41"/>
        <v>42020.438043981485</v>
      </c>
      <c r="M664" t="b">
        <v>0</v>
      </c>
      <c r="N664">
        <v>4</v>
      </c>
      <c r="O664" s="22">
        <f>E664/D664*100</f>
        <v>0.4</v>
      </c>
      <c r="P664" s="4">
        <f>E664/N664</f>
        <v>39</v>
      </c>
      <c r="Q664" t="b">
        <v>0</v>
      </c>
      <c r="R664" t="s">
        <v>8273</v>
      </c>
      <c r="S664" t="str">
        <f t="shared" si="42"/>
        <v>technology</v>
      </c>
      <c r="T664" t="str">
        <f t="shared" si="43"/>
        <v>wearables</v>
      </c>
    </row>
    <row r="665" spans="1:20" ht="42.75" x14ac:dyDescent="0.45">
      <c r="A665">
        <v>663</v>
      </c>
      <c r="B665" s="1" t="s">
        <v>664</v>
      </c>
      <c r="C665" s="1" t="s">
        <v>4773</v>
      </c>
      <c r="D665" s="3">
        <v>200000</v>
      </c>
      <c r="E665" s="3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s="7">
        <f t="shared" si="40"/>
        <v>42173.843240740738</v>
      </c>
      <c r="L665" s="7">
        <f t="shared" si="41"/>
        <v>42203.843240740738</v>
      </c>
      <c r="M665" t="b">
        <v>0</v>
      </c>
      <c r="N665">
        <v>7</v>
      </c>
      <c r="O665" s="22">
        <f>E665/D665*100</f>
        <v>0.35000000000000003</v>
      </c>
      <c r="P665" s="4">
        <f>E665/N665</f>
        <v>100</v>
      </c>
      <c r="Q665" t="b">
        <v>0</v>
      </c>
      <c r="R665" t="s">
        <v>8273</v>
      </c>
      <c r="S665" t="str">
        <f t="shared" si="42"/>
        <v>technology</v>
      </c>
      <c r="T665" t="str">
        <f t="shared" si="43"/>
        <v>wearables</v>
      </c>
    </row>
    <row r="666" spans="1:20" ht="42.75" x14ac:dyDescent="0.45">
      <c r="A666">
        <v>664</v>
      </c>
      <c r="B666" s="1" t="s">
        <v>665</v>
      </c>
      <c r="C666" s="1" t="s">
        <v>4774</v>
      </c>
      <c r="D666" s="3">
        <v>12000</v>
      </c>
      <c r="E666" s="3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s="7">
        <f t="shared" si="40"/>
        <v>42077.666377314818</v>
      </c>
      <c r="L666" s="7">
        <f t="shared" si="41"/>
        <v>42107.666377314818</v>
      </c>
      <c r="M666" t="b">
        <v>0</v>
      </c>
      <c r="N666">
        <v>29</v>
      </c>
      <c r="O666" s="22">
        <f>E666/D666*100</f>
        <v>7.5333333333333332</v>
      </c>
      <c r="P666" s="4">
        <f>E666/N666</f>
        <v>31.172413793103448</v>
      </c>
      <c r="Q666" t="b">
        <v>0</v>
      </c>
      <c r="R666" t="s">
        <v>8273</v>
      </c>
      <c r="S666" t="str">
        <f t="shared" si="42"/>
        <v>technology</v>
      </c>
      <c r="T666" t="str">
        <f t="shared" si="43"/>
        <v>wearables</v>
      </c>
    </row>
    <row r="667" spans="1:20" ht="42.75" x14ac:dyDescent="0.45">
      <c r="A667">
        <v>665</v>
      </c>
      <c r="B667" s="1" t="s">
        <v>666</v>
      </c>
      <c r="C667" s="1" t="s">
        <v>4775</v>
      </c>
      <c r="D667" s="3">
        <v>10000</v>
      </c>
      <c r="E667" s="3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s="7">
        <f t="shared" si="40"/>
        <v>42688.711354166662</v>
      </c>
      <c r="L667" s="7">
        <f t="shared" si="41"/>
        <v>42748.711354166662</v>
      </c>
      <c r="M667" t="b">
        <v>0</v>
      </c>
      <c r="N667">
        <v>12</v>
      </c>
      <c r="O667" s="22">
        <f>E667/D667*100</f>
        <v>18.64</v>
      </c>
      <c r="P667" s="4">
        <f>E667/N667</f>
        <v>155.33333333333334</v>
      </c>
      <c r="Q667" t="b">
        <v>0</v>
      </c>
      <c r="R667" t="s">
        <v>8273</v>
      </c>
      <c r="S667" t="str">
        <f t="shared" si="42"/>
        <v>technology</v>
      </c>
      <c r="T667" t="str">
        <f t="shared" si="43"/>
        <v>wearables</v>
      </c>
    </row>
    <row r="668" spans="1:20" ht="42.75" x14ac:dyDescent="0.45">
      <c r="A668">
        <v>666</v>
      </c>
      <c r="B668" s="1" t="s">
        <v>667</v>
      </c>
      <c r="C668" s="1" t="s">
        <v>4776</v>
      </c>
      <c r="D668" s="3">
        <v>200000</v>
      </c>
      <c r="E668" s="3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s="7">
        <f t="shared" si="40"/>
        <v>41838.832152777781</v>
      </c>
      <c r="L668" s="7">
        <f t="shared" si="41"/>
        <v>41868.832152777781</v>
      </c>
      <c r="M668" t="b">
        <v>0</v>
      </c>
      <c r="N668">
        <v>4</v>
      </c>
      <c r="O668" s="22">
        <f>E668/D668*100</f>
        <v>4.0000000000000001E-3</v>
      </c>
      <c r="P668" s="4">
        <f>E668/N668</f>
        <v>2</v>
      </c>
      <c r="Q668" t="b">
        <v>0</v>
      </c>
      <c r="R668" t="s">
        <v>8273</v>
      </c>
      <c r="S668" t="str">
        <f t="shared" si="42"/>
        <v>technology</v>
      </c>
      <c r="T668" t="str">
        <f t="shared" si="43"/>
        <v>wearables</v>
      </c>
    </row>
    <row r="669" spans="1:20" ht="42.75" x14ac:dyDescent="0.45">
      <c r="A669">
        <v>667</v>
      </c>
      <c r="B669" s="1" t="s">
        <v>668</v>
      </c>
      <c r="C669" s="1" t="s">
        <v>4777</v>
      </c>
      <c r="D669" s="3">
        <v>50000</v>
      </c>
      <c r="E669" s="3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s="7">
        <f t="shared" si="40"/>
        <v>42632.373414351852</v>
      </c>
      <c r="L669" s="7">
        <f t="shared" si="41"/>
        <v>42672.373414351852</v>
      </c>
      <c r="M669" t="b">
        <v>0</v>
      </c>
      <c r="N669">
        <v>28</v>
      </c>
      <c r="O669" s="22">
        <f>E669/D669*100</f>
        <v>10.02</v>
      </c>
      <c r="P669" s="4">
        <f>E669/N669</f>
        <v>178.92857142857142</v>
      </c>
      <c r="Q669" t="b">
        <v>0</v>
      </c>
      <c r="R669" t="s">
        <v>8273</v>
      </c>
      <c r="S669" t="str">
        <f t="shared" si="42"/>
        <v>technology</v>
      </c>
      <c r="T669" t="str">
        <f t="shared" si="43"/>
        <v>wearables</v>
      </c>
    </row>
    <row r="670" spans="1:20" ht="42.75" x14ac:dyDescent="0.45">
      <c r="A670">
        <v>668</v>
      </c>
      <c r="B670" s="1" t="s">
        <v>669</v>
      </c>
      <c r="C670" s="1" t="s">
        <v>4778</v>
      </c>
      <c r="D670" s="3">
        <v>15000</v>
      </c>
      <c r="E670" s="3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s="7">
        <f t="shared" si="40"/>
        <v>42090.831273148149</v>
      </c>
      <c r="L670" s="7">
        <f t="shared" si="41"/>
        <v>42135.831273148149</v>
      </c>
      <c r="M670" t="b">
        <v>0</v>
      </c>
      <c r="N670">
        <v>25</v>
      </c>
      <c r="O670" s="22">
        <f>E670/D670*100</f>
        <v>4.5600000000000005</v>
      </c>
      <c r="P670" s="4">
        <f>E670/N670</f>
        <v>27.36</v>
      </c>
      <c r="Q670" t="b">
        <v>0</v>
      </c>
      <c r="R670" t="s">
        <v>8273</v>
      </c>
      <c r="S670" t="str">
        <f t="shared" si="42"/>
        <v>technology</v>
      </c>
      <c r="T670" t="str">
        <f t="shared" si="43"/>
        <v>wearables</v>
      </c>
    </row>
    <row r="671" spans="1:20" ht="57" x14ac:dyDescent="0.45">
      <c r="A671">
        <v>669</v>
      </c>
      <c r="B671" s="1" t="s">
        <v>670</v>
      </c>
      <c r="C671" s="1" t="s">
        <v>4779</v>
      </c>
      <c r="D671" s="3">
        <v>200000</v>
      </c>
      <c r="E671" s="3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s="7">
        <f t="shared" si="40"/>
        <v>42527.625671296293</v>
      </c>
      <c r="L671" s="7">
        <f t="shared" si="41"/>
        <v>42557.625671296293</v>
      </c>
      <c r="M671" t="b">
        <v>0</v>
      </c>
      <c r="N671">
        <v>28</v>
      </c>
      <c r="O671" s="22">
        <f>E671/D671*100</f>
        <v>21.5075</v>
      </c>
      <c r="P671" s="4">
        <f>E671/N671</f>
        <v>1536.25</v>
      </c>
      <c r="Q671" t="b">
        <v>0</v>
      </c>
      <c r="R671" t="s">
        <v>8273</v>
      </c>
      <c r="S671" t="str">
        <f t="shared" si="42"/>
        <v>technology</v>
      </c>
      <c r="T671" t="str">
        <f t="shared" si="43"/>
        <v>wearables</v>
      </c>
    </row>
    <row r="672" spans="1:20" ht="42.75" x14ac:dyDescent="0.45">
      <c r="A672">
        <v>670</v>
      </c>
      <c r="B672" s="1" t="s">
        <v>671</v>
      </c>
      <c r="C672" s="1" t="s">
        <v>4780</v>
      </c>
      <c r="D672" s="3">
        <v>90000</v>
      </c>
      <c r="E672" s="3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s="7">
        <f t="shared" si="40"/>
        <v>42506.709722222222</v>
      </c>
      <c r="L672" s="7">
        <f t="shared" si="41"/>
        <v>42540.340277777781</v>
      </c>
      <c r="M672" t="b">
        <v>0</v>
      </c>
      <c r="N672">
        <v>310</v>
      </c>
      <c r="O672" s="22">
        <f>E672/D672*100</f>
        <v>29.276666666666667</v>
      </c>
      <c r="P672" s="4">
        <f>E672/N672</f>
        <v>84.99677419354839</v>
      </c>
      <c r="Q672" t="b">
        <v>0</v>
      </c>
      <c r="R672" t="s">
        <v>8273</v>
      </c>
      <c r="S672" t="str">
        <f t="shared" si="42"/>
        <v>technology</v>
      </c>
      <c r="T672" t="str">
        <f t="shared" si="43"/>
        <v>wearables</v>
      </c>
    </row>
    <row r="673" spans="1:20" ht="42.75" x14ac:dyDescent="0.45">
      <c r="A673">
        <v>671</v>
      </c>
      <c r="B673" s="1" t="s">
        <v>672</v>
      </c>
      <c r="C673" s="1" t="s">
        <v>4781</v>
      </c>
      <c r="D673" s="3">
        <v>30000</v>
      </c>
      <c r="E673" s="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s="7">
        <f t="shared" si="40"/>
        <v>41984.692731481482</v>
      </c>
      <c r="L673" s="7">
        <f t="shared" si="41"/>
        <v>42018.166666666672</v>
      </c>
      <c r="M673" t="b">
        <v>0</v>
      </c>
      <c r="N673">
        <v>15</v>
      </c>
      <c r="O673" s="22">
        <f>E673/D673*100</f>
        <v>39.426666666666662</v>
      </c>
      <c r="P673" s="4">
        <f>E673/N673</f>
        <v>788.5333333333333</v>
      </c>
      <c r="Q673" t="b">
        <v>0</v>
      </c>
      <c r="R673" t="s">
        <v>8273</v>
      </c>
      <c r="S673" t="str">
        <f t="shared" si="42"/>
        <v>technology</v>
      </c>
      <c r="T673" t="str">
        <f t="shared" si="43"/>
        <v>wearables</v>
      </c>
    </row>
    <row r="674" spans="1:20" ht="42.75" x14ac:dyDescent="0.45">
      <c r="A674">
        <v>672</v>
      </c>
      <c r="B674" s="1" t="s">
        <v>673</v>
      </c>
      <c r="C674" s="1" t="s">
        <v>4782</v>
      </c>
      <c r="D674" s="3">
        <v>50000</v>
      </c>
      <c r="E674" s="3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s="7">
        <f t="shared" si="40"/>
        <v>41974.219490740739</v>
      </c>
      <c r="L674" s="7">
        <f t="shared" si="41"/>
        <v>42005.207638888889</v>
      </c>
      <c r="M674" t="b">
        <v>0</v>
      </c>
      <c r="N674">
        <v>215</v>
      </c>
      <c r="O674" s="22">
        <f>E674/D674*100</f>
        <v>21.628</v>
      </c>
      <c r="P674" s="4">
        <f>E674/N674</f>
        <v>50.29767441860465</v>
      </c>
      <c r="Q674" t="b">
        <v>0</v>
      </c>
      <c r="R674" t="s">
        <v>8273</v>
      </c>
      <c r="S674" t="str">
        <f t="shared" si="42"/>
        <v>technology</v>
      </c>
      <c r="T674" t="str">
        <f t="shared" si="43"/>
        <v>wearables</v>
      </c>
    </row>
    <row r="675" spans="1:20" ht="42.75" x14ac:dyDescent="0.45">
      <c r="A675">
        <v>673</v>
      </c>
      <c r="B675" s="1" t="s">
        <v>674</v>
      </c>
      <c r="C675" s="1" t="s">
        <v>4783</v>
      </c>
      <c r="D675" s="3">
        <v>100000</v>
      </c>
      <c r="E675" s="3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s="7">
        <f t="shared" si="40"/>
        <v>41838.840474537035</v>
      </c>
      <c r="L675" s="7">
        <f t="shared" si="41"/>
        <v>41883.840474537035</v>
      </c>
      <c r="M675" t="b">
        <v>0</v>
      </c>
      <c r="N675">
        <v>3</v>
      </c>
      <c r="O675" s="22">
        <f>E675/D675*100</f>
        <v>0.20500000000000002</v>
      </c>
      <c r="P675" s="4">
        <f>E675/N675</f>
        <v>68.333333333333329</v>
      </c>
      <c r="Q675" t="b">
        <v>0</v>
      </c>
      <c r="R675" t="s">
        <v>8273</v>
      </c>
      <c r="S675" t="str">
        <f t="shared" si="42"/>
        <v>technology</v>
      </c>
      <c r="T675" t="str">
        <f t="shared" si="43"/>
        <v>wearables</v>
      </c>
    </row>
    <row r="676" spans="1:20" ht="28.5" x14ac:dyDescent="0.45">
      <c r="A676">
        <v>674</v>
      </c>
      <c r="B676" s="1" t="s">
        <v>675</v>
      </c>
      <c r="C676" s="1" t="s">
        <v>4784</v>
      </c>
      <c r="D676" s="3">
        <v>50000</v>
      </c>
      <c r="E676" s="3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s="7">
        <f t="shared" si="40"/>
        <v>41803.116053240738</v>
      </c>
      <c r="L676" s="7">
        <f t="shared" si="41"/>
        <v>41863.116053240738</v>
      </c>
      <c r="M676" t="b">
        <v>0</v>
      </c>
      <c r="N676">
        <v>2</v>
      </c>
      <c r="O676" s="22">
        <f>E676/D676*100</f>
        <v>0.03</v>
      </c>
      <c r="P676" s="4">
        <f>E676/N676</f>
        <v>7.5</v>
      </c>
      <c r="Q676" t="b">
        <v>0</v>
      </c>
      <c r="R676" t="s">
        <v>8273</v>
      </c>
      <c r="S676" t="str">
        <f t="shared" si="42"/>
        <v>technology</v>
      </c>
      <c r="T676" t="str">
        <f t="shared" si="43"/>
        <v>wearables</v>
      </c>
    </row>
    <row r="677" spans="1:20" ht="42.75" x14ac:dyDescent="0.45">
      <c r="A677">
        <v>675</v>
      </c>
      <c r="B677" s="1" t="s">
        <v>676</v>
      </c>
      <c r="C677" s="1" t="s">
        <v>4785</v>
      </c>
      <c r="D677" s="3">
        <v>6000</v>
      </c>
      <c r="E677" s="3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s="7">
        <f t="shared" si="40"/>
        <v>41975.930601851855</v>
      </c>
      <c r="L677" s="7">
        <f t="shared" si="41"/>
        <v>42005.290972222225</v>
      </c>
      <c r="M677" t="b">
        <v>0</v>
      </c>
      <c r="N677">
        <v>26</v>
      </c>
      <c r="O677" s="22">
        <f>E677/D677*100</f>
        <v>14.85</v>
      </c>
      <c r="P677" s="4">
        <f>E677/N677</f>
        <v>34.269230769230766</v>
      </c>
      <c r="Q677" t="b">
        <v>0</v>
      </c>
      <c r="R677" t="s">
        <v>8273</v>
      </c>
      <c r="S677" t="str">
        <f t="shared" si="42"/>
        <v>technology</v>
      </c>
      <c r="T677" t="str">
        <f t="shared" si="43"/>
        <v>wearables</v>
      </c>
    </row>
    <row r="678" spans="1:20" ht="57" x14ac:dyDescent="0.45">
      <c r="A678">
        <v>676</v>
      </c>
      <c r="B678" s="1" t="s">
        <v>677</v>
      </c>
      <c r="C678" s="1" t="s">
        <v>4786</v>
      </c>
      <c r="D678" s="3">
        <v>100000</v>
      </c>
      <c r="E678" s="3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s="7">
        <f t="shared" si="40"/>
        <v>42012.768298611118</v>
      </c>
      <c r="L678" s="7">
        <f t="shared" si="41"/>
        <v>42042.768298611118</v>
      </c>
      <c r="M678" t="b">
        <v>0</v>
      </c>
      <c r="N678">
        <v>24</v>
      </c>
      <c r="O678" s="22">
        <f>E678/D678*100</f>
        <v>1.4710000000000001</v>
      </c>
      <c r="P678" s="4">
        <f>E678/N678</f>
        <v>61.291666666666664</v>
      </c>
      <c r="Q678" t="b">
        <v>0</v>
      </c>
      <c r="R678" t="s">
        <v>8273</v>
      </c>
      <c r="S678" t="str">
        <f t="shared" si="42"/>
        <v>technology</v>
      </c>
      <c r="T678" t="str">
        <f t="shared" si="43"/>
        <v>wearables</v>
      </c>
    </row>
    <row r="679" spans="1:20" ht="42.75" x14ac:dyDescent="0.45">
      <c r="A679">
        <v>677</v>
      </c>
      <c r="B679" s="1" t="s">
        <v>678</v>
      </c>
      <c r="C679" s="1" t="s">
        <v>4787</v>
      </c>
      <c r="D679" s="3">
        <v>50000</v>
      </c>
      <c r="E679" s="3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s="7">
        <f t="shared" si="40"/>
        <v>42504.403877314813</v>
      </c>
      <c r="L679" s="7">
        <f t="shared" si="41"/>
        <v>42549.403877314813</v>
      </c>
      <c r="M679" t="b">
        <v>0</v>
      </c>
      <c r="N679">
        <v>96</v>
      </c>
      <c r="O679" s="22">
        <f>E679/D679*100</f>
        <v>25.584</v>
      </c>
      <c r="P679" s="4">
        <f>E679/N679</f>
        <v>133.25</v>
      </c>
      <c r="Q679" t="b">
        <v>0</v>
      </c>
      <c r="R679" t="s">
        <v>8273</v>
      </c>
      <c r="S679" t="str">
        <f t="shared" si="42"/>
        <v>technology</v>
      </c>
      <c r="T679" t="str">
        <f t="shared" si="43"/>
        <v>wearables</v>
      </c>
    </row>
    <row r="680" spans="1:20" ht="42.75" x14ac:dyDescent="0.45">
      <c r="A680">
        <v>678</v>
      </c>
      <c r="B680" s="1" t="s">
        <v>679</v>
      </c>
      <c r="C680" s="1" t="s">
        <v>4788</v>
      </c>
      <c r="D680" s="3">
        <v>29000</v>
      </c>
      <c r="E680" s="3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s="7">
        <f t="shared" si="40"/>
        <v>42481.376597222217</v>
      </c>
      <c r="L680" s="7">
        <f t="shared" si="41"/>
        <v>42511.376597222217</v>
      </c>
      <c r="M680" t="b">
        <v>0</v>
      </c>
      <c r="N680">
        <v>17</v>
      </c>
      <c r="O680" s="22">
        <f>E680/D680*100</f>
        <v>3.8206896551724134</v>
      </c>
      <c r="P680" s="4">
        <f>E680/N680</f>
        <v>65.17647058823529</v>
      </c>
      <c r="Q680" t="b">
        <v>0</v>
      </c>
      <c r="R680" t="s">
        <v>8273</v>
      </c>
      <c r="S680" t="str">
        <f t="shared" si="42"/>
        <v>technology</v>
      </c>
      <c r="T680" t="str">
        <f t="shared" si="43"/>
        <v>wearables</v>
      </c>
    </row>
    <row r="681" spans="1:20" ht="42.75" x14ac:dyDescent="0.45">
      <c r="A681">
        <v>679</v>
      </c>
      <c r="B681" s="1" t="s">
        <v>680</v>
      </c>
      <c r="C681" s="1" t="s">
        <v>4789</v>
      </c>
      <c r="D681" s="3">
        <v>57000</v>
      </c>
      <c r="E681" s="3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s="7">
        <f t="shared" si="40"/>
        <v>42556.695706018523</v>
      </c>
      <c r="L681" s="7">
        <f t="shared" si="41"/>
        <v>42616.695706018523</v>
      </c>
      <c r="M681" t="b">
        <v>0</v>
      </c>
      <c r="N681">
        <v>94</v>
      </c>
      <c r="O681" s="22">
        <f>E681/D681*100</f>
        <v>15.485964912280703</v>
      </c>
      <c r="P681" s="4">
        <f>E681/N681</f>
        <v>93.90425531914893</v>
      </c>
      <c r="Q681" t="b">
        <v>0</v>
      </c>
      <c r="R681" t="s">
        <v>8273</v>
      </c>
      <c r="S681" t="str">
        <f t="shared" si="42"/>
        <v>technology</v>
      </c>
      <c r="T681" t="str">
        <f t="shared" si="43"/>
        <v>wearables</v>
      </c>
    </row>
    <row r="682" spans="1:20" ht="42.75" x14ac:dyDescent="0.45">
      <c r="A682">
        <v>680</v>
      </c>
      <c r="B682" s="1" t="s">
        <v>681</v>
      </c>
      <c r="C682" s="1" t="s">
        <v>4790</v>
      </c>
      <c r="D682" s="3">
        <v>75000</v>
      </c>
      <c r="E682" s="3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s="7">
        <f t="shared" si="40"/>
        <v>41864.501516203702</v>
      </c>
      <c r="L682" s="7">
        <f t="shared" si="41"/>
        <v>41899.501516203702</v>
      </c>
      <c r="M682" t="b">
        <v>0</v>
      </c>
      <c r="N682">
        <v>129</v>
      </c>
      <c r="O682" s="22">
        <f>E682/D682*100</f>
        <v>25.912000000000003</v>
      </c>
      <c r="P682" s="4">
        <f>E682/N682</f>
        <v>150.65116279069767</v>
      </c>
      <c r="Q682" t="b">
        <v>0</v>
      </c>
      <c r="R682" t="s">
        <v>8273</v>
      </c>
      <c r="S682" t="str">
        <f t="shared" si="42"/>
        <v>technology</v>
      </c>
      <c r="T682" t="str">
        <f t="shared" si="43"/>
        <v>wearables</v>
      </c>
    </row>
    <row r="683" spans="1:20" ht="42.75" x14ac:dyDescent="0.45">
      <c r="A683">
        <v>681</v>
      </c>
      <c r="B683" s="1" t="s">
        <v>682</v>
      </c>
      <c r="C683" s="1" t="s">
        <v>4791</v>
      </c>
      <c r="D683" s="3">
        <v>2500</v>
      </c>
      <c r="E683" s="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s="7">
        <f t="shared" si="40"/>
        <v>42639.805601851855</v>
      </c>
      <c r="L683" s="7">
        <f t="shared" si="41"/>
        <v>42669.805601851855</v>
      </c>
      <c r="M683" t="b">
        <v>0</v>
      </c>
      <c r="N683">
        <v>1</v>
      </c>
      <c r="O683" s="22">
        <f>E683/D683*100</f>
        <v>0.04</v>
      </c>
      <c r="P683" s="4">
        <f>E683/N683</f>
        <v>1</v>
      </c>
      <c r="Q683" t="b">
        <v>0</v>
      </c>
      <c r="R683" t="s">
        <v>8273</v>
      </c>
      <c r="S683" t="str">
        <f t="shared" si="42"/>
        <v>technology</v>
      </c>
      <c r="T683" t="str">
        <f t="shared" si="43"/>
        <v>wearables</v>
      </c>
    </row>
    <row r="684" spans="1:20" ht="42.75" x14ac:dyDescent="0.45">
      <c r="A684">
        <v>682</v>
      </c>
      <c r="B684" s="1" t="s">
        <v>683</v>
      </c>
      <c r="C684" s="1" t="s">
        <v>4792</v>
      </c>
      <c r="D684" s="3">
        <v>50000</v>
      </c>
      <c r="E684" s="3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s="7">
        <f t="shared" si="40"/>
        <v>42778.765300925923</v>
      </c>
      <c r="L684" s="7">
        <f t="shared" si="41"/>
        <v>42808.723634259266</v>
      </c>
      <c r="M684" t="b">
        <v>0</v>
      </c>
      <c r="N684">
        <v>4</v>
      </c>
      <c r="O684" s="22">
        <f>E684/D684*100</f>
        <v>0.106</v>
      </c>
      <c r="P684" s="4">
        <f>E684/N684</f>
        <v>13.25</v>
      </c>
      <c r="Q684" t="b">
        <v>0</v>
      </c>
      <c r="R684" t="s">
        <v>8273</v>
      </c>
      <c r="S684" t="str">
        <f t="shared" si="42"/>
        <v>technology</v>
      </c>
      <c r="T684" t="str">
        <f t="shared" si="43"/>
        <v>wearables</v>
      </c>
    </row>
    <row r="685" spans="1:20" ht="42.75" x14ac:dyDescent="0.45">
      <c r="A685">
        <v>683</v>
      </c>
      <c r="B685" s="1" t="s">
        <v>684</v>
      </c>
      <c r="C685" s="1" t="s">
        <v>4793</v>
      </c>
      <c r="D685" s="3">
        <v>35000</v>
      </c>
      <c r="E685" s="3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s="7">
        <f t="shared" si="40"/>
        <v>42634.900046296301</v>
      </c>
      <c r="L685" s="7">
        <f t="shared" si="41"/>
        <v>42674.900046296301</v>
      </c>
      <c r="M685" t="b">
        <v>0</v>
      </c>
      <c r="N685">
        <v>3</v>
      </c>
      <c r="O685" s="22">
        <f>E685/D685*100</f>
        <v>0.85142857142857142</v>
      </c>
      <c r="P685" s="4">
        <f>E685/N685</f>
        <v>99.333333333333329</v>
      </c>
      <c r="Q685" t="b">
        <v>0</v>
      </c>
      <c r="R685" t="s">
        <v>8273</v>
      </c>
      <c r="S685" t="str">
        <f t="shared" si="42"/>
        <v>technology</v>
      </c>
      <c r="T685" t="str">
        <f t="shared" si="43"/>
        <v>wearables</v>
      </c>
    </row>
    <row r="686" spans="1:20" ht="28.5" x14ac:dyDescent="0.45">
      <c r="A686">
        <v>684</v>
      </c>
      <c r="B686" s="1" t="s">
        <v>685</v>
      </c>
      <c r="C686" s="1" t="s">
        <v>4794</v>
      </c>
      <c r="D686" s="3">
        <v>320000</v>
      </c>
      <c r="E686" s="3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s="7">
        <f t="shared" si="40"/>
        <v>41809.473275462966</v>
      </c>
      <c r="L686" s="7">
        <f t="shared" si="41"/>
        <v>41845.125</v>
      </c>
      <c r="M686" t="b">
        <v>0</v>
      </c>
      <c r="N686">
        <v>135</v>
      </c>
      <c r="O686" s="22">
        <f>E686/D686*100</f>
        <v>7.4837500000000006</v>
      </c>
      <c r="P686" s="4">
        <f>E686/N686</f>
        <v>177.39259259259259</v>
      </c>
      <c r="Q686" t="b">
        <v>0</v>
      </c>
      <c r="R686" t="s">
        <v>8273</v>
      </c>
      <c r="S686" t="str">
        <f t="shared" si="42"/>
        <v>technology</v>
      </c>
      <c r="T686" t="str">
        <f t="shared" si="43"/>
        <v>wearables</v>
      </c>
    </row>
    <row r="687" spans="1:20" ht="42.75" x14ac:dyDescent="0.45">
      <c r="A687">
        <v>685</v>
      </c>
      <c r="B687" s="1" t="s">
        <v>686</v>
      </c>
      <c r="C687" s="1" t="s">
        <v>4795</v>
      </c>
      <c r="D687" s="3">
        <v>2000</v>
      </c>
      <c r="E687" s="3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s="7">
        <f t="shared" si="40"/>
        <v>41971.866574074069</v>
      </c>
      <c r="L687" s="7">
        <f t="shared" si="41"/>
        <v>42016.866574074069</v>
      </c>
      <c r="M687" t="b">
        <v>0</v>
      </c>
      <c r="N687">
        <v>10</v>
      </c>
      <c r="O687" s="22">
        <f>E687/D687*100</f>
        <v>27.650000000000002</v>
      </c>
      <c r="P687" s="4">
        <f>E687/N687</f>
        <v>55.3</v>
      </c>
      <c r="Q687" t="b">
        <v>0</v>
      </c>
      <c r="R687" t="s">
        <v>8273</v>
      </c>
      <c r="S687" t="str">
        <f t="shared" si="42"/>
        <v>technology</v>
      </c>
      <c r="T687" t="str">
        <f t="shared" si="43"/>
        <v>wearables</v>
      </c>
    </row>
    <row r="688" spans="1:20" ht="57" x14ac:dyDescent="0.45">
      <c r="A688">
        <v>686</v>
      </c>
      <c r="B688" s="1" t="s">
        <v>687</v>
      </c>
      <c r="C688" s="1" t="s">
        <v>4796</v>
      </c>
      <c r="D688" s="3">
        <v>500000</v>
      </c>
      <c r="E688" s="3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s="7">
        <f t="shared" si="40"/>
        <v>42189.673263888893</v>
      </c>
      <c r="L688" s="7">
        <f t="shared" si="41"/>
        <v>42219.673263888893</v>
      </c>
      <c r="M688" t="b">
        <v>0</v>
      </c>
      <c r="N688">
        <v>0</v>
      </c>
      <c r="O688" s="22">
        <f>E688/D688*100</f>
        <v>0</v>
      </c>
      <c r="P688" s="4" t="e">
        <f>E688/N688</f>
        <v>#DIV/0!</v>
      </c>
      <c r="Q688" t="b">
        <v>0</v>
      </c>
      <c r="R688" t="s">
        <v>8273</v>
      </c>
      <c r="S688" t="str">
        <f t="shared" si="42"/>
        <v>technology</v>
      </c>
      <c r="T688" t="str">
        <f t="shared" si="43"/>
        <v>wearables</v>
      </c>
    </row>
    <row r="689" spans="1:20" ht="42.75" x14ac:dyDescent="0.45">
      <c r="A689">
        <v>687</v>
      </c>
      <c r="B689" s="1" t="s">
        <v>688</v>
      </c>
      <c r="C689" s="1" t="s">
        <v>4797</v>
      </c>
      <c r="D689" s="3">
        <v>100000</v>
      </c>
      <c r="E689" s="3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s="7">
        <f t="shared" si="40"/>
        <v>42711.750613425931</v>
      </c>
      <c r="L689" s="7">
        <f t="shared" si="41"/>
        <v>42771.750613425931</v>
      </c>
      <c r="M689" t="b">
        <v>0</v>
      </c>
      <c r="N689">
        <v>6</v>
      </c>
      <c r="O689" s="22">
        <f>E689/D689*100</f>
        <v>3.55</v>
      </c>
      <c r="P689" s="4">
        <f>E689/N689</f>
        <v>591.66666666666663</v>
      </c>
      <c r="Q689" t="b">
        <v>0</v>
      </c>
      <c r="R689" t="s">
        <v>8273</v>
      </c>
      <c r="S689" t="str">
        <f t="shared" si="42"/>
        <v>technology</v>
      </c>
      <c r="T689" t="str">
        <f t="shared" si="43"/>
        <v>wearables</v>
      </c>
    </row>
    <row r="690" spans="1:20" ht="42.75" x14ac:dyDescent="0.45">
      <c r="A690">
        <v>688</v>
      </c>
      <c r="B690" s="1" t="s">
        <v>689</v>
      </c>
      <c r="C690" s="1" t="s">
        <v>4798</v>
      </c>
      <c r="D690" s="3">
        <v>20000</v>
      </c>
      <c r="E690" s="3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s="7">
        <f t="shared" si="40"/>
        <v>42262.104780092588</v>
      </c>
      <c r="L690" s="7">
        <f t="shared" si="41"/>
        <v>42292.104780092588</v>
      </c>
      <c r="M690" t="b">
        <v>0</v>
      </c>
      <c r="N690">
        <v>36</v>
      </c>
      <c r="O690" s="22">
        <f>E690/D690*100</f>
        <v>72.989999999999995</v>
      </c>
      <c r="P690" s="4">
        <f>E690/N690</f>
        <v>405.5</v>
      </c>
      <c r="Q690" t="b">
        <v>0</v>
      </c>
      <c r="R690" t="s">
        <v>8273</v>
      </c>
      <c r="S690" t="str">
        <f t="shared" si="42"/>
        <v>technology</v>
      </c>
      <c r="T690" t="str">
        <f t="shared" si="43"/>
        <v>wearables</v>
      </c>
    </row>
    <row r="691" spans="1:20" ht="42.75" x14ac:dyDescent="0.45">
      <c r="A691">
        <v>689</v>
      </c>
      <c r="B691" s="1" t="s">
        <v>690</v>
      </c>
      <c r="C691" s="1" t="s">
        <v>4799</v>
      </c>
      <c r="D691" s="3">
        <v>200000</v>
      </c>
      <c r="E691" s="3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s="7">
        <f t="shared" si="40"/>
        <v>42675.66778935185</v>
      </c>
      <c r="L691" s="7">
        <f t="shared" si="41"/>
        <v>42712.207638888889</v>
      </c>
      <c r="M691" t="b">
        <v>0</v>
      </c>
      <c r="N691">
        <v>336</v>
      </c>
      <c r="O691" s="22">
        <f>E691/D691*100</f>
        <v>57.648750000000007</v>
      </c>
      <c r="P691" s="4">
        <f>E691/N691</f>
        <v>343.14732142857144</v>
      </c>
      <c r="Q691" t="b">
        <v>0</v>
      </c>
      <c r="R691" t="s">
        <v>8273</v>
      </c>
      <c r="S691" t="str">
        <f t="shared" si="42"/>
        <v>technology</v>
      </c>
      <c r="T691" t="str">
        <f t="shared" si="43"/>
        <v>wearables</v>
      </c>
    </row>
    <row r="692" spans="1:20" ht="28.5" x14ac:dyDescent="0.45">
      <c r="A692">
        <v>690</v>
      </c>
      <c r="B692" s="1" t="s">
        <v>691</v>
      </c>
      <c r="C692" s="1" t="s">
        <v>4800</v>
      </c>
      <c r="D692" s="3">
        <v>20000</v>
      </c>
      <c r="E692" s="3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s="7">
        <f t="shared" si="40"/>
        <v>42579.634733796294</v>
      </c>
      <c r="L692" s="7">
        <f t="shared" si="41"/>
        <v>42622.25</v>
      </c>
      <c r="M692" t="b">
        <v>0</v>
      </c>
      <c r="N692">
        <v>34</v>
      </c>
      <c r="O692" s="22">
        <f>E692/D692*100</f>
        <v>12.34</v>
      </c>
      <c r="P692" s="4">
        <f>E692/N692</f>
        <v>72.588235294117652</v>
      </c>
      <c r="Q692" t="b">
        <v>0</v>
      </c>
      <c r="R692" t="s">
        <v>8273</v>
      </c>
      <c r="S692" t="str">
        <f t="shared" si="42"/>
        <v>technology</v>
      </c>
      <c r="T692" t="str">
        <f t="shared" si="43"/>
        <v>wearables</v>
      </c>
    </row>
    <row r="693" spans="1:20" ht="42.75" x14ac:dyDescent="0.45">
      <c r="A693">
        <v>691</v>
      </c>
      <c r="B693" s="1" t="s">
        <v>692</v>
      </c>
      <c r="C693" s="1" t="s">
        <v>4801</v>
      </c>
      <c r="D693" s="3">
        <v>50000</v>
      </c>
      <c r="E693" s="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s="7">
        <f t="shared" si="40"/>
        <v>42158.028310185182</v>
      </c>
      <c r="L693" s="7">
        <f t="shared" si="41"/>
        <v>42186.028310185182</v>
      </c>
      <c r="M693" t="b">
        <v>0</v>
      </c>
      <c r="N693">
        <v>10</v>
      </c>
      <c r="O693" s="22">
        <f>E693/D693*100</f>
        <v>0.52</v>
      </c>
      <c r="P693" s="4">
        <f>E693/N693</f>
        <v>26</v>
      </c>
      <c r="Q693" t="b">
        <v>0</v>
      </c>
      <c r="R693" t="s">
        <v>8273</v>
      </c>
      <c r="S693" t="str">
        <f t="shared" si="42"/>
        <v>technology</v>
      </c>
      <c r="T693" t="str">
        <f t="shared" si="43"/>
        <v>wearables</v>
      </c>
    </row>
    <row r="694" spans="1:20" ht="42.75" x14ac:dyDescent="0.45">
      <c r="A694">
        <v>692</v>
      </c>
      <c r="B694" s="1" t="s">
        <v>693</v>
      </c>
      <c r="C694" s="1" t="s">
        <v>4802</v>
      </c>
      <c r="D694" s="3">
        <v>20000</v>
      </c>
      <c r="E694" s="3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s="7">
        <f t="shared" si="40"/>
        <v>42696.37572916667</v>
      </c>
      <c r="L694" s="7">
        <f t="shared" si="41"/>
        <v>42726.37572916667</v>
      </c>
      <c r="M694" t="b">
        <v>0</v>
      </c>
      <c r="N694">
        <v>201</v>
      </c>
      <c r="O694" s="22">
        <f>E694/D694*100</f>
        <v>6.5299999999999994</v>
      </c>
      <c r="P694" s="4">
        <f>E694/N694</f>
        <v>6.4975124378109452</v>
      </c>
      <c r="Q694" t="b">
        <v>0</v>
      </c>
      <c r="R694" t="s">
        <v>8273</v>
      </c>
      <c r="S694" t="str">
        <f t="shared" si="42"/>
        <v>technology</v>
      </c>
      <c r="T694" t="str">
        <f t="shared" si="43"/>
        <v>wearables</v>
      </c>
    </row>
    <row r="695" spans="1:20" ht="28.5" x14ac:dyDescent="0.45">
      <c r="A695">
        <v>693</v>
      </c>
      <c r="B695" s="1" t="s">
        <v>694</v>
      </c>
      <c r="C695" s="1" t="s">
        <v>4803</v>
      </c>
      <c r="D695" s="3">
        <v>100000</v>
      </c>
      <c r="E695" s="3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s="7">
        <f t="shared" si="40"/>
        <v>42094.808182870373</v>
      </c>
      <c r="L695" s="7">
        <f t="shared" si="41"/>
        <v>42124.808182870373</v>
      </c>
      <c r="M695" t="b">
        <v>0</v>
      </c>
      <c r="N695">
        <v>296</v>
      </c>
      <c r="O695" s="22">
        <f>E695/D695*100</f>
        <v>35.338000000000001</v>
      </c>
      <c r="P695" s="4">
        <f>E695/N695</f>
        <v>119.38513513513513</v>
      </c>
      <c r="Q695" t="b">
        <v>0</v>
      </c>
      <c r="R695" t="s">
        <v>8273</v>
      </c>
      <c r="S695" t="str">
        <f t="shared" si="42"/>
        <v>technology</v>
      </c>
      <c r="T695" t="str">
        <f t="shared" si="43"/>
        <v>wearables</v>
      </c>
    </row>
    <row r="696" spans="1:20" ht="42.75" x14ac:dyDescent="0.45">
      <c r="A696">
        <v>694</v>
      </c>
      <c r="B696" s="1" t="s">
        <v>695</v>
      </c>
      <c r="C696" s="1" t="s">
        <v>4804</v>
      </c>
      <c r="D696" s="3">
        <v>150000</v>
      </c>
      <c r="E696" s="3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s="7">
        <f t="shared" si="40"/>
        <v>42737.663877314815</v>
      </c>
      <c r="L696" s="7">
        <f t="shared" si="41"/>
        <v>42767.663877314815</v>
      </c>
      <c r="M696" t="b">
        <v>0</v>
      </c>
      <c r="N696">
        <v>7</v>
      </c>
      <c r="O696" s="22">
        <f>E696/D696*100</f>
        <v>0.39333333333333331</v>
      </c>
      <c r="P696" s="4">
        <f>E696/N696</f>
        <v>84.285714285714292</v>
      </c>
      <c r="Q696" t="b">
        <v>0</v>
      </c>
      <c r="R696" t="s">
        <v>8273</v>
      </c>
      <c r="S696" t="str">
        <f t="shared" si="42"/>
        <v>technology</v>
      </c>
      <c r="T696" t="str">
        <f t="shared" si="43"/>
        <v>wearables</v>
      </c>
    </row>
    <row r="697" spans="1:20" ht="42.75" x14ac:dyDescent="0.45">
      <c r="A697">
        <v>695</v>
      </c>
      <c r="B697" s="1" t="s">
        <v>696</v>
      </c>
      <c r="C697" s="1" t="s">
        <v>4805</v>
      </c>
      <c r="D697" s="3">
        <v>60000</v>
      </c>
      <c r="E697" s="3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s="7">
        <f t="shared" si="40"/>
        <v>41913.521064814813</v>
      </c>
      <c r="L697" s="7">
        <f t="shared" si="41"/>
        <v>41943.521064814813</v>
      </c>
      <c r="M697" t="b">
        <v>0</v>
      </c>
      <c r="N697">
        <v>7</v>
      </c>
      <c r="O697" s="22">
        <f>E697/D697*100</f>
        <v>1.06</v>
      </c>
      <c r="P697" s="4">
        <f>E697/N697</f>
        <v>90.857142857142861</v>
      </c>
      <c r="Q697" t="b">
        <v>0</v>
      </c>
      <c r="R697" t="s">
        <v>8273</v>
      </c>
      <c r="S697" t="str">
        <f t="shared" si="42"/>
        <v>technology</v>
      </c>
      <c r="T697" t="str">
        <f t="shared" si="43"/>
        <v>wearables</v>
      </c>
    </row>
    <row r="698" spans="1:20" ht="28.5" x14ac:dyDescent="0.45">
      <c r="A698">
        <v>696</v>
      </c>
      <c r="B698" s="1" t="s">
        <v>697</v>
      </c>
      <c r="C698" s="1" t="s">
        <v>4806</v>
      </c>
      <c r="D698" s="3">
        <v>175000</v>
      </c>
      <c r="E698" s="3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s="7">
        <f t="shared" si="40"/>
        <v>41815.927106481482</v>
      </c>
      <c r="L698" s="7">
        <f t="shared" si="41"/>
        <v>41845.927106481482</v>
      </c>
      <c r="M698" t="b">
        <v>0</v>
      </c>
      <c r="N698">
        <v>1</v>
      </c>
      <c r="O698" s="22">
        <f>E698/D698*100</f>
        <v>5.7142857142857147E-4</v>
      </c>
      <c r="P698" s="4">
        <f>E698/N698</f>
        <v>1</v>
      </c>
      <c r="Q698" t="b">
        <v>0</v>
      </c>
      <c r="R698" t="s">
        <v>8273</v>
      </c>
      <c r="S698" t="str">
        <f t="shared" si="42"/>
        <v>technology</v>
      </c>
      <c r="T698" t="str">
        <f t="shared" si="43"/>
        <v>wearables</v>
      </c>
    </row>
    <row r="699" spans="1:20" ht="42.75" x14ac:dyDescent="0.45">
      <c r="A699">
        <v>697</v>
      </c>
      <c r="B699" s="1" t="s">
        <v>698</v>
      </c>
      <c r="C699" s="1" t="s">
        <v>4807</v>
      </c>
      <c r="D699" s="3">
        <v>5000</v>
      </c>
      <c r="E699" s="3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s="7">
        <f t="shared" si="40"/>
        <v>42388.523020833338</v>
      </c>
      <c r="L699" s="7">
        <f t="shared" si="41"/>
        <v>42403.523020833338</v>
      </c>
      <c r="M699" t="b">
        <v>0</v>
      </c>
      <c r="N699">
        <v>114</v>
      </c>
      <c r="O699" s="22">
        <f>E699/D699*100</f>
        <v>46.379999999999995</v>
      </c>
      <c r="P699" s="4">
        <f>E699/N699</f>
        <v>20.342105263157894</v>
      </c>
      <c r="Q699" t="b">
        <v>0</v>
      </c>
      <c r="R699" t="s">
        <v>8273</v>
      </c>
      <c r="S699" t="str">
        <f t="shared" si="42"/>
        <v>technology</v>
      </c>
      <c r="T699" t="str">
        <f t="shared" si="43"/>
        <v>wearables</v>
      </c>
    </row>
    <row r="700" spans="1:20" ht="42.75" x14ac:dyDescent="0.45">
      <c r="A700">
        <v>698</v>
      </c>
      <c r="B700" s="1" t="s">
        <v>699</v>
      </c>
      <c r="C700" s="1" t="s">
        <v>4808</v>
      </c>
      <c r="D700" s="3">
        <v>100000</v>
      </c>
      <c r="E700" s="3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s="7">
        <f t="shared" si="40"/>
        <v>41866.931076388886</v>
      </c>
      <c r="L700" s="7">
        <f t="shared" si="41"/>
        <v>41900.083333333336</v>
      </c>
      <c r="M700" t="b">
        <v>0</v>
      </c>
      <c r="N700">
        <v>29</v>
      </c>
      <c r="O700" s="22">
        <f>E700/D700*100</f>
        <v>15.39</v>
      </c>
      <c r="P700" s="4">
        <f>E700/N700</f>
        <v>530.68965517241384</v>
      </c>
      <c r="Q700" t="b">
        <v>0</v>
      </c>
      <c r="R700" t="s">
        <v>8273</v>
      </c>
      <c r="S700" t="str">
        <f t="shared" si="42"/>
        <v>technology</v>
      </c>
      <c r="T700" t="str">
        <f t="shared" si="43"/>
        <v>wearables</v>
      </c>
    </row>
    <row r="701" spans="1:20" ht="42.75" x14ac:dyDescent="0.45">
      <c r="A701">
        <v>699</v>
      </c>
      <c r="B701" s="1" t="s">
        <v>700</v>
      </c>
      <c r="C701" s="1" t="s">
        <v>4809</v>
      </c>
      <c r="D701" s="3">
        <v>130000</v>
      </c>
      <c r="E701" s="3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s="7">
        <f t="shared" si="40"/>
        <v>41563.485509259262</v>
      </c>
      <c r="L701" s="7">
        <f t="shared" si="41"/>
        <v>41600.666666666664</v>
      </c>
      <c r="M701" t="b">
        <v>0</v>
      </c>
      <c r="N701">
        <v>890</v>
      </c>
      <c r="O701" s="22">
        <f>E701/D701*100</f>
        <v>82.422107692307705</v>
      </c>
      <c r="P701" s="4">
        <f>E701/N701</f>
        <v>120.39184269662923</v>
      </c>
      <c r="Q701" t="b">
        <v>0</v>
      </c>
      <c r="R701" t="s">
        <v>8273</v>
      </c>
      <c r="S701" t="str">
        <f t="shared" si="42"/>
        <v>technology</v>
      </c>
      <c r="T701" t="str">
        <f t="shared" si="43"/>
        <v>wearables</v>
      </c>
    </row>
    <row r="702" spans="1:20" ht="42.75" x14ac:dyDescent="0.45">
      <c r="A702">
        <v>700</v>
      </c>
      <c r="B702" s="1" t="s">
        <v>701</v>
      </c>
      <c r="C702" s="1" t="s">
        <v>4810</v>
      </c>
      <c r="D702" s="3">
        <v>15000</v>
      </c>
      <c r="E702" s="3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s="7">
        <f t="shared" si="40"/>
        <v>42715.688437500001</v>
      </c>
      <c r="L702" s="7">
        <f t="shared" si="41"/>
        <v>42745.688437500001</v>
      </c>
      <c r="M702" t="b">
        <v>0</v>
      </c>
      <c r="N702">
        <v>31</v>
      </c>
      <c r="O702" s="22">
        <f>E702/D702*100</f>
        <v>2.6866666666666665</v>
      </c>
      <c r="P702" s="4">
        <f>E702/N702</f>
        <v>13</v>
      </c>
      <c r="Q702" t="b">
        <v>0</v>
      </c>
      <c r="R702" t="s">
        <v>8273</v>
      </c>
      <c r="S702" t="str">
        <f t="shared" si="42"/>
        <v>technology</v>
      </c>
      <c r="T702" t="str">
        <f t="shared" si="43"/>
        <v>wearables</v>
      </c>
    </row>
    <row r="703" spans="1:20" ht="42.75" x14ac:dyDescent="0.45">
      <c r="A703">
        <v>701</v>
      </c>
      <c r="B703" s="1" t="s">
        <v>702</v>
      </c>
      <c r="C703" s="1" t="s">
        <v>4811</v>
      </c>
      <c r="D703" s="3">
        <v>23000</v>
      </c>
      <c r="E703" s="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s="7">
        <f t="shared" si="40"/>
        <v>41813.662962962961</v>
      </c>
      <c r="L703" s="7">
        <f t="shared" si="41"/>
        <v>41843.662962962961</v>
      </c>
      <c r="M703" t="b">
        <v>0</v>
      </c>
      <c r="N703">
        <v>21</v>
      </c>
      <c r="O703" s="22">
        <f>E703/D703*100</f>
        <v>26.6</v>
      </c>
      <c r="P703" s="4">
        <f>E703/N703</f>
        <v>291.33333333333331</v>
      </c>
      <c r="Q703" t="b">
        <v>0</v>
      </c>
      <c r="R703" t="s">
        <v>8273</v>
      </c>
      <c r="S703" t="str">
        <f t="shared" si="42"/>
        <v>technology</v>
      </c>
      <c r="T703" t="str">
        <f t="shared" si="43"/>
        <v>wearables</v>
      </c>
    </row>
    <row r="704" spans="1:20" ht="42.75" x14ac:dyDescent="0.45">
      <c r="A704">
        <v>702</v>
      </c>
      <c r="B704" s="1" t="s">
        <v>703</v>
      </c>
      <c r="C704" s="1" t="s">
        <v>4812</v>
      </c>
      <c r="D704" s="3">
        <v>15000</v>
      </c>
      <c r="E704" s="3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s="7">
        <f t="shared" si="40"/>
        <v>42668.726701388892</v>
      </c>
      <c r="L704" s="7">
        <f t="shared" si="41"/>
        <v>42698.768368055549</v>
      </c>
      <c r="M704" t="b">
        <v>0</v>
      </c>
      <c r="N704">
        <v>37</v>
      </c>
      <c r="O704" s="22">
        <f>E704/D704*100</f>
        <v>30.813400000000001</v>
      </c>
      <c r="P704" s="4">
        <f>E704/N704</f>
        <v>124.9191891891892</v>
      </c>
      <c r="Q704" t="b">
        <v>0</v>
      </c>
      <c r="R704" t="s">
        <v>8273</v>
      </c>
      <c r="S704" t="str">
        <f t="shared" si="42"/>
        <v>technology</v>
      </c>
      <c r="T704" t="str">
        <f t="shared" si="43"/>
        <v>wearables</v>
      </c>
    </row>
    <row r="705" spans="1:20" ht="42.75" x14ac:dyDescent="0.45">
      <c r="A705">
        <v>703</v>
      </c>
      <c r="B705" s="1" t="s">
        <v>704</v>
      </c>
      <c r="C705" s="1" t="s">
        <v>4813</v>
      </c>
      <c r="D705" s="3">
        <v>15000</v>
      </c>
      <c r="E705" s="3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s="7">
        <f t="shared" si="40"/>
        <v>42711.950798611113</v>
      </c>
      <c r="L705" s="7">
        <f t="shared" si="41"/>
        <v>42766.98055555555</v>
      </c>
      <c r="M705" t="b">
        <v>0</v>
      </c>
      <c r="N705">
        <v>7</v>
      </c>
      <c r="O705" s="22">
        <f>E705/D705*100</f>
        <v>5.58</v>
      </c>
      <c r="P705" s="4">
        <f>E705/N705</f>
        <v>119.57142857142857</v>
      </c>
      <c r="Q705" t="b">
        <v>0</v>
      </c>
      <c r="R705" t="s">
        <v>8273</v>
      </c>
      <c r="S705" t="str">
        <f t="shared" si="42"/>
        <v>technology</v>
      </c>
      <c r="T705" t="str">
        <f t="shared" si="43"/>
        <v>wearables</v>
      </c>
    </row>
    <row r="706" spans="1:20" ht="42.75" x14ac:dyDescent="0.45">
      <c r="A706">
        <v>704</v>
      </c>
      <c r="B706" s="1" t="s">
        <v>705</v>
      </c>
      <c r="C706" s="1" t="s">
        <v>4814</v>
      </c>
      <c r="D706" s="3">
        <v>55000</v>
      </c>
      <c r="E706" s="3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s="7">
        <f t="shared" si="40"/>
        <v>42726.192916666667</v>
      </c>
      <c r="L706" s="7">
        <f t="shared" si="41"/>
        <v>42786.192916666667</v>
      </c>
      <c r="M706" t="b">
        <v>0</v>
      </c>
      <c r="N706">
        <v>4</v>
      </c>
      <c r="O706" s="22">
        <f>E706/D706*100</f>
        <v>0.87454545454545463</v>
      </c>
      <c r="P706" s="4">
        <f>E706/N706</f>
        <v>120.25</v>
      </c>
      <c r="Q706" t="b">
        <v>0</v>
      </c>
      <c r="R706" t="s">
        <v>8273</v>
      </c>
      <c r="S706" t="str">
        <f t="shared" si="42"/>
        <v>technology</v>
      </c>
      <c r="T706" t="str">
        <f t="shared" si="43"/>
        <v>wearables</v>
      </c>
    </row>
    <row r="707" spans="1:20" ht="28.5" x14ac:dyDescent="0.45">
      <c r="A707">
        <v>705</v>
      </c>
      <c r="B707" s="1" t="s">
        <v>706</v>
      </c>
      <c r="C707" s="1" t="s">
        <v>4815</v>
      </c>
      <c r="D707" s="3">
        <v>100000</v>
      </c>
      <c r="E707" s="3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s="7">
        <f t="shared" ref="K707:K770" si="44">(((J707/60)/60)/24)+DATE(1970,1,1)</f>
        <v>42726.491643518515</v>
      </c>
      <c r="L707" s="7">
        <f t="shared" ref="L707:L770" si="45">(((I707/60)/60)/24)+DATE(1970,1,1)</f>
        <v>42756.491643518515</v>
      </c>
      <c r="M707" t="b">
        <v>0</v>
      </c>
      <c r="N707">
        <v>5</v>
      </c>
      <c r="O707" s="22">
        <f>E707/D707*100</f>
        <v>0.97699999999999987</v>
      </c>
      <c r="P707" s="4">
        <f>E707/N707</f>
        <v>195.4</v>
      </c>
      <c r="Q707" t="b">
        <v>0</v>
      </c>
      <c r="R707" t="s">
        <v>8273</v>
      </c>
      <c r="S707" t="str">
        <f t="shared" ref="S707:S770" si="46">LEFT(R707,SEARCH("/",R707,1)-1)</f>
        <v>technology</v>
      </c>
      <c r="T707" t="str">
        <f t="shared" ref="T707:T770" si="47">RIGHT(R707,LEN(R707) - FIND("/",R707))</f>
        <v>wearables</v>
      </c>
    </row>
    <row r="708" spans="1:20" ht="42.75" x14ac:dyDescent="0.45">
      <c r="A708">
        <v>706</v>
      </c>
      <c r="B708" s="1" t="s">
        <v>707</v>
      </c>
      <c r="C708" s="1" t="s">
        <v>4816</v>
      </c>
      <c r="D708" s="3">
        <v>100000</v>
      </c>
      <c r="E708" s="3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s="7">
        <f t="shared" si="44"/>
        <v>42676.995173611111</v>
      </c>
      <c r="L708" s="7">
        <f t="shared" si="45"/>
        <v>42718.777083333334</v>
      </c>
      <c r="M708" t="b">
        <v>0</v>
      </c>
      <c r="N708">
        <v>0</v>
      </c>
      <c r="O708" s="22">
        <f>E708/D708*100</f>
        <v>0</v>
      </c>
      <c r="P708" s="4" t="e">
        <f>E708/N708</f>
        <v>#DIV/0!</v>
      </c>
      <c r="Q708" t="b">
        <v>0</v>
      </c>
      <c r="R708" t="s">
        <v>8273</v>
      </c>
      <c r="S708" t="str">
        <f t="shared" si="46"/>
        <v>technology</v>
      </c>
      <c r="T708" t="str">
        <f t="shared" si="47"/>
        <v>wearables</v>
      </c>
    </row>
    <row r="709" spans="1:20" ht="42.75" x14ac:dyDescent="0.45">
      <c r="A709">
        <v>707</v>
      </c>
      <c r="B709" s="1" t="s">
        <v>708</v>
      </c>
      <c r="C709" s="1" t="s">
        <v>4817</v>
      </c>
      <c r="D709" s="3">
        <v>68000</v>
      </c>
      <c r="E709" s="3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s="7">
        <f t="shared" si="44"/>
        <v>42696.663506944446</v>
      </c>
      <c r="L709" s="7">
        <f t="shared" si="45"/>
        <v>42736.663506944446</v>
      </c>
      <c r="M709" t="b">
        <v>0</v>
      </c>
      <c r="N709">
        <v>456</v>
      </c>
      <c r="O709" s="22">
        <f>E709/D709*100</f>
        <v>78.927352941176466</v>
      </c>
      <c r="P709" s="4">
        <f>E709/N709</f>
        <v>117.69868421052631</v>
      </c>
      <c r="Q709" t="b">
        <v>0</v>
      </c>
      <c r="R709" t="s">
        <v>8273</v>
      </c>
      <c r="S709" t="str">
        <f t="shared" si="46"/>
        <v>technology</v>
      </c>
      <c r="T709" t="str">
        <f t="shared" si="47"/>
        <v>wearables</v>
      </c>
    </row>
    <row r="710" spans="1:20" ht="42.75" x14ac:dyDescent="0.45">
      <c r="A710">
        <v>708</v>
      </c>
      <c r="B710" s="1" t="s">
        <v>709</v>
      </c>
      <c r="C710" s="1" t="s">
        <v>4818</v>
      </c>
      <c r="D710" s="3">
        <v>40000</v>
      </c>
      <c r="E710" s="3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s="7">
        <f t="shared" si="44"/>
        <v>41835.581018518518</v>
      </c>
      <c r="L710" s="7">
        <f t="shared" si="45"/>
        <v>41895.581018518518</v>
      </c>
      <c r="M710" t="b">
        <v>0</v>
      </c>
      <c r="N710">
        <v>369</v>
      </c>
      <c r="O710" s="22">
        <f>E710/D710*100</f>
        <v>22.092500000000001</v>
      </c>
      <c r="P710" s="4">
        <f>E710/N710</f>
        <v>23.948509485094849</v>
      </c>
      <c r="Q710" t="b">
        <v>0</v>
      </c>
      <c r="R710" t="s">
        <v>8273</v>
      </c>
      <c r="S710" t="str">
        <f t="shared" si="46"/>
        <v>technology</v>
      </c>
      <c r="T710" t="str">
        <f t="shared" si="47"/>
        <v>wearables</v>
      </c>
    </row>
    <row r="711" spans="1:20" ht="28.5" x14ac:dyDescent="0.45">
      <c r="A711">
        <v>709</v>
      </c>
      <c r="B711" s="1" t="s">
        <v>710</v>
      </c>
      <c r="C711" s="1" t="s">
        <v>4819</v>
      </c>
      <c r="D711" s="3">
        <v>15000</v>
      </c>
      <c r="E711" s="3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s="7">
        <f t="shared" si="44"/>
        <v>41948.041192129633</v>
      </c>
      <c r="L711" s="7">
        <f t="shared" si="45"/>
        <v>41978.041192129633</v>
      </c>
      <c r="M711" t="b">
        <v>0</v>
      </c>
      <c r="N711">
        <v>2</v>
      </c>
      <c r="O711" s="22">
        <f>E711/D711*100</f>
        <v>0.40666666666666662</v>
      </c>
      <c r="P711" s="4">
        <f>E711/N711</f>
        <v>30.5</v>
      </c>
      <c r="Q711" t="b">
        <v>0</v>
      </c>
      <c r="R711" t="s">
        <v>8273</v>
      </c>
      <c r="S711" t="str">
        <f t="shared" si="46"/>
        <v>technology</v>
      </c>
      <c r="T711" t="str">
        <f t="shared" si="47"/>
        <v>wearables</v>
      </c>
    </row>
    <row r="712" spans="1:20" ht="28.5" x14ac:dyDescent="0.45">
      <c r="A712">
        <v>710</v>
      </c>
      <c r="B712" s="1" t="s">
        <v>711</v>
      </c>
      <c r="C712" s="1" t="s">
        <v>4820</v>
      </c>
      <c r="D712" s="3">
        <v>1200</v>
      </c>
      <c r="E712" s="3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s="7">
        <f t="shared" si="44"/>
        <v>41837.984976851854</v>
      </c>
      <c r="L712" s="7">
        <f t="shared" si="45"/>
        <v>41871.030555555553</v>
      </c>
      <c r="M712" t="b">
        <v>0</v>
      </c>
      <c r="N712">
        <v>0</v>
      </c>
      <c r="O712" s="22">
        <f>E712/D712*100</f>
        <v>0</v>
      </c>
      <c r="P712" s="4" t="e">
        <f>E712/N712</f>
        <v>#DIV/0!</v>
      </c>
      <c r="Q712" t="b">
        <v>0</v>
      </c>
      <c r="R712" t="s">
        <v>8273</v>
      </c>
      <c r="S712" t="str">
        <f t="shared" si="46"/>
        <v>technology</v>
      </c>
      <c r="T712" t="str">
        <f t="shared" si="47"/>
        <v>wearables</v>
      </c>
    </row>
    <row r="713" spans="1:20" ht="42.75" x14ac:dyDescent="0.45">
      <c r="A713">
        <v>711</v>
      </c>
      <c r="B713" s="1" t="s">
        <v>712</v>
      </c>
      <c r="C713" s="1" t="s">
        <v>4821</v>
      </c>
      <c r="D713" s="3">
        <v>100000</v>
      </c>
      <c r="E713" s="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s="7">
        <f t="shared" si="44"/>
        <v>42678.459120370375</v>
      </c>
      <c r="L713" s="7">
        <f t="shared" si="45"/>
        <v>42718.500787037032</v>
      </c>
      <c r="M713" t="b">
        <v>0</v>
      </c>
      <c r="N713">
        <v>338</v>
      </c>
      <c r="O713" s="22">
        <f>E713/D713*100</f>
        <v>33.790999999999997</v>
      </c>
      <c r="P713" s="4">
        <f>E713/N713</f>
        <v>99.973372781065095</v>
      </c>
      <c r="Q713" t="b">
        <v>0</v>
      </c>
      <c r="R713" t="s">
        <v>8273</v>
      </c>
      <c r="S713" t="str">
        <f t="shared" si="46"/>
        <v>technology</v>
      </c>
      <c r="T713" t="str">
        <f t="shared" si="47"/>
        <v>wearables</v>
      </c>
    </row>
    <row r="714" spans="1:20" ht="42.75" x14ac:dyDescent="0.45">
      <c r="A714">
        <v>712</v>
      </c>
      <c r="B714" s="1" t="s">
        <v>713</v>
      </c>
      <c r="C714" s="1" t="s">
        <v>4822</v>
      </c>
      <c r="D714" s="3">
        <v>48500</v>
      </c>
      <c r="E714" s="3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s="7">
        <f t="shared" si="44"/>
        <v>42384.680925925932</v>
      </c>
      <c r="L714" s="7">
        <f t="shared" si="45"/>
        <v>42414.680925925932</v>
      </c>
      <c r="M714" t="b">
        <v>0</v>
      </c>
      <c r="N714">
        <v>4</v>
      </c>
      <c r="O714" s="22">
        <f>E714/D714*100</f>
        <v>0.21649484536082475</v>
      </c>
      <c r="P714" s="4">
        <f>E714/N714</f>
        <v>26.25</v>
      </c>
      <c r="Q714" t="b">
        <v>0</v>
      </c>
      <c r="R714" t="s">
        <v>8273</v>
      </c>
      <c r="S714" t="str">
        <f t="shared" si="46"/>
        <v>technology</v>
      </c>
      <c r="T714" t="str">
        <f t="shared" si="47"/>
        <v>wearables</v>
      </c>
    </row>
    <row r="715" spans="1:20" ht="42.75" x14ac:dyDescent="0.45">
      <c r="A715">
        <v>713</v>
      </c>
      <c r="B715" s="1" t="s">
        <v>714</v>
      </c>
      <c r="C715" s="1" t="s">
        <v>4823</v>
      </c>
      <c r="D715" s="3">
        <v>25000</v>
      </c>
      <c r="E715" s="3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s="7">
        <f t="shared" si="44"/>
        <v>42496.529305555552</v>
      </c>
      <c r="L715" s="7">
        <f t="shared" si="45"/>
        <v>42526.529305555552</v>
      </c>
      <c r="M715" t="b">
        <v>0</v>
      </c>
      <c r="N715">
        <v>1</v>
      </c>
      <c r="O715" s="22">
        <f>E715/D715*100</f>
        <v>0.79600000000000004</v>
      </c>
      <c r="P715" s="4">
        <f>E715/N715</f>
        <v>199</v>
      </c>
      <c r="Q715" t="b">
        <v>0</v>
      </c>
      <c r="R715" t="s">
        <v>8273</v>
      </c>
      <c r="S715" t="str">
        <f t="shared" si="46"/>
        <v>technology</v>
      </c>
      <c r="T715" t="str">
        <f t="shared" si="47"/>
        <v>wearables</v>
      </c>
    </row>
    <row r="716" spans="1:20" ht="42.75" x14ac:dyDescent="0.45">
      <c r="A716">
        <v>714</v>
      </c>
      <c r="B716" s="1" t="s">
        <v>715</v>
      </c>
      <c r="C716" s="1" t="s">
        <v>4824</v>
      </c>
      <c r="D716" s="3">
        <v>15000</v>
      </c>
      <c r="E716" s="3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s="7">
        <f t="shared" si="44"/>
        <v>42734.787986111114</v>
      </c>
      <c r="L716" s="7">
        <f t="shared" si="45"/>
        <v>42794.787986111114</v>
      </c>
      <c r="M716" t="b">
        <v>0</v>
      </c>
      <c r="N716">
        <v>28</v>
      </c>
      <c r="O716" s="22">
        <f>E716/D716*100</f>
        <v>14.993333333333334</v>
      </c>
      <c r="P716" s="4">
        <f>E716/N716</f>
        <v>80.321428571428569</v>
      </c>
      <c r="Q716" t="b">
        <v>0</v>
      </c>
      <c r="R716" t="s">
        <v>8273</v>
      </c>
      <c r="S716" t="str">
        <f t="shared" si="46"/>
        <v>technology</v>
      </c>
      <c r="T716" t="str">
        <f t="shared" si="47"/>
        <v>wearables</v>
      </c>
    </row>
    <row r="717" spans="1:20" ht="42.75" x14ac:dyDescent="0.45">
      <c r="A717">
        <v>715</v>
      </c>
      <c r="B717" s="1" t="s">
        <v>716</v>
      </c>
      <c r="C717" s="1" t="s">
        <v>4825</v>
      </c>
      <c r="D717" s="3">
        <v>27500</v>
      </c>
      <c r="E717" s="3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s="7">
        <f t="shared" si="44"/>
        <v>42273.090740740736</v>
      </c>
      <c r="L717" s="7">
        <f t="shared" si="45"/>
        <v>42313.132407407407</v>
      </c>
      <c r="M717" t="b">
        <v>0</v>
      </c>
      <c r="N717">
        <v>12</v>
      </c>
      <c r="O717" s="22">
        <f>E717/D717*100</f>
        <v>5.0509090909090908</v>
      </c>
      <c r="P717" s="4">
        <f>E717/N717</f>
        <v>115.75</v>
      </c>
      <c r="Q717" t="b">
        <v>0</v>
      </c>
      <c r="R717" t="s">
        <v>8273</v>
      </c>
      <c r="S717" t="str">
        <f t="shared" si="46"/>
        <v>technology</v>
      </c>
      <c r="T717" t="str">
        <f t="shared" si="47"/>
        <v>wearables</v>
      </c>
    </row>
    <row r="718" spans="1:20" ht="42.75" x14ac:dyDescent="0.45">
      <c r="A718">
        <v>716</v>
      </c>
      <c r="B718" s="1" t="s">
        <v>717</v>
      </c>
      <c r="C718" s="1" t="s">
        <v>4826</v>
      </c>
      <c r="D718" s="3">
        <v>7000</v>
      </c>
      <c r="E718" s="3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s="7">
        <f t="shared" si="44"/>
        <v>41940.658645833333</v>
      </c>
      <c r="L718" s="7">
        <f t="shared" si="45"/>
        <v>41974</v>
      </c>
      <c r="M718" t="b">
        <v>0</v>
      </c>
      <c r="N718">
        <v>16</v>
      </c>
      <c r="O718" s="22">
        <f>E718/D718*100</f>
        <v>10.214285714285715</v>
      </c>
      <c r="P718" s="4">
        <f>E718/N718</f>
        <v>44.6875</v>
      </c>
      <c r="Q718" t="b">
        <v>0</v>
      </c>
      <c r="R718" t="s">
        <v>8273</v>
      </c>
      <c r="S718" t="str">
        <f t="shared" si="46"/>
        <v>technology</v>
      </c>
      <c r="T718" t="str">
        <f t="shared" si="47"/>
        <v>wearables</v>
      </c>
    </row>
    <row r="719" spans="1:20" x14ac:dyDescent="0.45">
      <c r="A719">
        <v>717</v>
      </c>
      <c r="B719" s="1" t="s">
        <v>718</v>
      </c>
      <c r="C719" s="1" t="s">
        <v>4827</v>
      </c>
      <c r="D719" s="3">
        <v>100000</v>
      </c>
      <c r="E719" s="3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s="7">
        <f t="shared" si="44"/>
        <v>41857.854189814818</v>
      </c>
      <c r="L719" s="7">
        <f t="shared" si="45"/>
        <v>41887.854189814818</v>
      </c>
      <c r="M719" t="b">
        <v>0</v>
      </c>
      <c r="N719">
        <v>4</v>
      </c>
      <c r="O719" s="22">
        <f>E719/D719*100</f>
        <v>0.30499999999999999</v>
      </c>
      <c r="P719" s="4">
        <f>E719/N719</f>
        <v>76.25</v>
      </c>
      <c r="Q719" t="b">
        <v>0</v>
      </c>
      <c r="R719" t="s">
        <v>8273</v>
      </c>
      <c r="S719" t="str">
        <f t="shared" si="46"/>
        <v>technology</v>
      </c>
      <c r="T719" t="str">
        <f t="shared" si="47"/>
        <v>wearables</v>
      </c>
    </row>
    <row r="720" spans="1:20" ht="42.75" x14ac:dyDescent="0.45">
      <c r="A720">
        <v>718</v>
      </c>
      <c r="B720" s="1" t="s">
        <v>719</v>
      </c>
      <c r="C720" s="1" t="s">
        <v>4828</v>
      </c>
      <c r="D720" s="3">
        <v>12000</v>
      </c>
      <c r="E720" s="3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s="7">
        <f t="shared" si="44"/>
        <v>42752.845451388886</v>
      </c>
      <c r="L720" s="7">
        <f t="shared" si="45"/>
        <v>42784.249305555553</v>
      </c>
      <c r="M720" t="b">
        <v>0</v>
      </c>
      <c r="N720">
        <v>4</v>
      </c>
      <c r="O720" s="22">
        <f>E720/D720*100</f>
        <v>0.75</v>
      </c>
      <c r="P720" s="4">
        <f>E720/N720</f>
        <v>22.5</v>
      </c>
      <c r="Q720" t="b">
        <v>0</v>
      </c>
      <c r="R720" t="s">
        <v>8273</v>
      </c>
      <c r="S720" t="str">
        <f t="shared" si="46"/>
        <v>technology</v>
      </c>
      <c r="T720" t="str">
        <f t="shared" si="47"/>
        <v>wearables</v>
      </c>
    </row>
    <row r="721" spans="1:20" ht="42.75" x14ac:dyDescent="0.45">
      <c r="A721">
        <v>719</v>
      </c>
      <c r="B721" s="1" t="s">
        <v>720</v>
      </c>
      <c r="C721" s="1" t="s">
        <v>4829</v>
      </c>
      <c r="D721" s="3">
        <v>15000</v>
      </c>
      <c r="E721" s="3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s="7">
        <f t="shared" si="44"/>
        <v>42409.040231481486</v>
      </c>
      <c r="L721" s="7">
        <f t="shared" si="45"/>
        <v>42423.040231481486</v>
      </c>
      <c r="M721" t="b">
        <v>0</v>
      </c>
      <c r="N721">
        <v>10</v>
      </c>
      <c r="O721" s="22">
        <f>E721/D721*100</f>
        <v>1.2933333333333332</v>
      </c>
      <c r="P721" s="4">
        <f>E721/N721</f>
        <v>19.399999999999999</v>
      </c>
      <c r="Q721" t="b">
        <v>0</v>
      </c>
      <c r="R721" t="s">
        <v>8273</v>
      </c>
      <c r="S721" t="str">
        <f t="shared" si="46"/>
        <v>technology</v>
      </c>
      <c r="T721" t="str">
        <f t="shared" si="47"/>
        <v>wearables</v>
      </c>
    </row>
    <row r="722" spans="1:20" ht="42.75" x14ac:dyDescent="0.45">
      <c r="A722">
        <v>720</v>
      </c>
      <c r="B722" s="1" t="s">
        <v>721</v>
      </c>
      <c r="C722" s="1" t="s">
        <v>4830</v>
      </c>
      <c r="D722" s="3">
        <v>1900</v>
      </c>
      <c r="E722" s="3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s="7">
        <f t="shared" si="44"/>
        <v>40909.649201388893</v>
      </c>
      <c r="L722" s="7">
        <f t="shared" si="45"/>
        <v>40937.649201388893</v>
      </c>
      <c r="M722" t="b">
        <v>0</v>
      </c>
      <c r="N722">
        <v>41</v>
      </c>
      <c r="O722" s="22">
        <f>E722/D722*100</f>
        <v>143.94736842105263</v>
      </c>
      <c r="P722" s="4">
        <f>E722/N722</f>
        <v>66.707317073170728</v>
      </c>
      <c r="Q722" t="b">
        <v>1</v>
      </c>
      <c r="R722" t="s">
        <v>8274</v>
      </c>
      <c r="S722" t="str">
        <f t="shared" si="46"/>
        <v>publishing</v>
      </c>
      <c r="T722" t="str">
        <f t="shared" si="47"/>
        <v>nonfiction</v>
      </c>
    </row>
    <row r="723" spans="1:20" ht="57" x14ac:dyDescent="0.45">
      <c r="A723">
        <v>721</v>
      </c>
      <c r="B723" s="1" t="s">
        <v>722</v>
      </c>
      <c r="C723" s="1" t="s">
        <v>4831</v>
      </c>
      <c r="D723" s="3">
        <v>8200</v>
      </c>
      <c r="E723" s="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s="7">
        <f t="shared" si="44"/>
        <v>41807.571840277778</v>
      </c>
      <c r="L723" s="7">
        <f t="shared" si="45"/>
        <v>41852.571840277778</v>
      </c>
      <c r="M723" t="b">
        <v>0</v>
      </c>
      <c r="N723">
        <v>119</v>
      </c>
      <c r="O723" s="22">
        <f>E723/D723*100</f>
        <v>122.10975609756099</v>
      </c>
      <c r="P723" s="4">
        <f>E723/N723</f>
        <v>84.142857142857139</v>
      </c>
      <c r="Q723" t="b">
        <v>1</v>
      </c>
      <c r="R723" t="s">
        <v>8274</v>
      </c>
      <c r="S723" t="str">
        <f t="shared" si="46"/>
        <v>publishing</v>
      </c>
      <c r="T723" t="str">
        <f t="shared" si="47"/>
        <v>nonfiction</v>
      </c>
    </row>
    <row r="724" spans="1:20" ht="42.75" x14ac:dyDescent="0.45">
      <c r="A724">
        <v>722</v>
      </c>
      <c r="B724" s="1" t="s">
        <v>723</v>
      </c>
      <c r="C724" s="1" t="s">
        <v>4832</v>
      </c>
      <c r="D724" s="3">
        <v>25000</v>
      </c>
      <c r="E724" s="3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s="7">
        <f t="shared" si="44"/>
        <v>40977.805300925924</v>
      </c>
      <c r="L724" s="7">
        <f t="shared" si="45"/>
        <v>41007.76363425926</v>
      </c>
      <c r="M724" t="b">
        <v>0</v>
      </c>
      <c r="N724">
        <v>153</v>
      </c>
      <c r="O724" s="22">
        <f>E724/D724*100</f>
        <v>132.024</v>
      </c>
      <c r="P724" s="4">
        <f>E724/N724</f>
        <v>215.72549019607843</v>
      </c>
      <c r="Q724" t="b">
        <v>1</v>
      </c>
      <c r="R724" t="s">
        <v>8274</v>
      </c>
      <c r="S724" t="str">
        <f t="shared" si="46"/>
        <v>publishing</v>
      </c>
      <c r="T724" t="str">
        <f t="shared" si="47"/>
        <v>nonfiction</v>
      </c>
    </row>
    <row r="725" spans="1:20" ht="28.5" x14ac:dyDescent="0.45">
      <c r="A725">
        <v>723</v>
      </c>
      <c r="B725" s="1" t="s">
        <v>724</v>
      </c>
      <c r="C725" s="1" t="s">
        <v>4833</v>
      </c>
      <c r="D725" s="3">
        <v>5000</v>
      </c>
      <c r="E725" s="3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s="7">
        <f t="shared" si="44"/>
        <v>42184.816539351858</v>
      </c>
      <c r="L725" s="7">
        <f t="shared" si="45"/>
        <v>42215.165972222225</v>
      </c>
      <c r="M725" t="b">
        <v>0</v>
      </c>
      <c r="N725">
        <v>100</v>
      </c>
      <c r="O725" s="22">
        <f>E725/D725*100</f>
        <v>109.38000000000001</v>
      </c>
      <c r="P725" s="4">
        <f>E725/N725</f>
        <v>54.69</v>
      </c>
      <c r="Q725" t="b">
        <v>1</v>
      </c>
      <c r="R725" t="s">
        <v>8274</v>
      </c>
      <c r="S725" t="str">
        <f t="shared" si="46"/>
        <v>publishing</v>
      </c>
      <c r="T725" t="str">
        <f t="shared" si="47"/>
        <v>nonfiction</v>
      </c>
    </row>
    <row r="726" spans="1:20" ht="42.75" x14ac:dyDescent="0.45">
      <c r="A726">
        <v>724</v>
      </c>
      <c r="B726" s="1" t="s">
        <v>725</v>
      </c>
      <c r="C726" s="1" t="s">
        <v>4834</v>
      </c>
      <c r="D726" s="3">
        <v>7000</v>
      </c>
      <c r="E726" s="3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s="7">
        <f t="shared" si="44"/>
        <v>40694.638460648144</v>
      </c>
      <c r="L726" s="7">
        <f t="shared" si="45"/>
        <v>40724.638460648144</v>
      </c>
      <c r="M726" t="b">
        <v>0</v>
      </c>
      <c r="N726">
        <v>143</v>
      </c>
      <c r="O726" s="22">
        <f>E726/D726*100</f>
        <v>105.47157142857144</v>
      </c>
      <c r="P726" s="4">
        <f>E726/N726</f>
        <v>51.62944055944056</v>
      </c>
      <c r="Q726" t="b">
        <v>1</v>
      </c>
      <c r="R726" t="s">
        <v>8274</v>
      </c>
      <c r="S726" t="str">
        <f t="shared" si="46"/>
        <v>publishing</v>
      </c>
      <c r="T726" t="str">
        <f t="shared" si="47"/>
        <v>nonfiction</v>
      </c>
    </row>
    <row r="727" spans="1:20" ht="42.75" x14ac:dyDescent="0.45">
      <c r="A727">
        <v>725</v>
      </c>
      <c r="B727" s="1" t="s">
        <v>726</v>
      </c>
      <c r="C727" s="1" t="s">
        <v>4835</v>
      </c>
      <c r="D727" s="3">
        <v>20000</v>
      </c>
      <c r="E727" s="3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s="7">
        <f t="shared" si="44"/>
        <v>42321.626296296294</v>
      </c>
      <c r="L727" s="7">
        <f t="shared" si="45"/>
        <v>42351.626296296294</v>
      </c>
      <c r="M727" t="b">
        <v>0</v>
      </c>
      <c r="N727">
        <v>140</v>
      </c>
      <c r="O727" s="22">
        <f>E727/D727*100</f>
        <v>100.35000000000001</v>
      </c>
      <c r="P727" s="4">
        <f>E727/N727</f>
        <v>143.35714285714286</v>
      </c>
      <c r="Q727" t="b">
        <v>1</v>
      </c>
      <c r="R727" t="s">
        <v>8274</v>
      </c>
      <c r="S727" t="str">
        <f t="shared" si="46"/>
        <v>publishing</v>
      </c>
      <c r="T727" t="str">
        <f t="shared" si="47"/>
        <v>nonfiction</v>
      </c>
    </row>
    <row r="728" spans="1:20" ht="42.75" x14ac:dyDescent="0.45">
      <c r="A728">
        <v>726</v>
      </c>
      <c r="B728" s="1" t="s">
        <v>727</v>
      </c>
      <c r="C728" s="1" t="s">
        <v>4836</v>
      </c>
      <c r="D728" s="3">
        <v>2500</v>
      </c>
      <c r="E728" s="3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s="7">
        <f t="shared" si="44"/>
        <v>41346.042673611111</v>
      </c>
      <c r="L728" s="7">
        <f t="shared" si="45"/>
        <v>41376.042673611111</v>
      </c>
      <c r="M728" t="b">
        <v>0</v>
      </c>
      <c r="N728">
        <v>35</v>
      </c>
      <c r="O728" s="22">
        <f>E728/D728*100</f>
        <v>101.4</v>
      </c>
      <c r="P728" s="4">
        <f>E728/N728</f>
        <v>72.428571428571431</v>
      </c>
      <c r="Q728" t="b">
        <v>1</v>
      </c>
      <c r="R728" t="s">
        <v>8274</v>
      </c>
      <c r="S728" t="str">
        <f t="shared" si="46"/>
        <v>publishing</v>
      </c>
      <c r="T728" t="str">
        <f t="shared" si="47"/>
        <v>nonfiction</v>
      </c>
    </row>
    <row r="729" spans="1:20" ht="42.75" x14ac:dyDescent="0.45">
      <c r="A729">
        <v>727</v>
      </c>
      <c r="B729" s="1" t="s">
        <v>728</v>
      </c>
      <c r="C729" s="1" t="s">
        <v>4837</v>
      </c>
      <c r="D729" s="3">
        <v>3500</v>
      </c>
      <c r="E729" s="3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s="7">
        <f t="shared" si="44"/>
        <v>41247.020243055551</v>
      </c>
      <c r="L729" s="7">
        <f t="shared" si="45"/>
        <v>41288.888888888891</v>
      </c>
      <c r="M729" t="b">
        <v>0</v>
      </c>
      <c r="N729">
        <v>149</v>
      </c>
      <c r="O729" s="22">
        <f>E729/D729*100</f>
        <v>155.51428571428571</v>
      </c>
      <c r="P729" s="4">
        <f>E729/N729</f>
        <v>36.530201342281877</v>
      </c>
      <c r="Q729" t="b">
        <v>1</v>
      </c>
      <c r="R729" t="s">
        <v>8274</v>
      </c>
      <c r="S729" t="str">
        <f t="shared" si="46"/>
        <v>publishing</v>
      </c>
      <c r="T729" t="str">
        <f t="shared" si="47"/>
        <v>nonfiction</v>
      </c>
    </row>
    <row r="730" spans="1:20" ht="42.75" x14ac:dyDescent="0.45">
      <c r="A730">
        <v>728</v>
      </c>
      <c r="B730" s="1" t="s">
        <v>729</v>
      </c>
      <c r="C730" s="1" t="s">
        <v>4838</v>
      </c>
      <c r="D730" s="3">
        <v>7500</v>
      </c>
      <c r="E730" s="3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s="7">
        <f t="shared" si="44"/>
        <v>40731.837465277778</v>
      </c>
      <c r="L730" s="7">
        <f t="shared" si="45"/>
        <v>40776.837465277778</v>
      </c>
      <c r="M730" t="b">
        <v>0</v>
      </c>
      <c r="N730">
        <v>130</v>
      </c>
      <c r="O730" s="22">
        <f>E730/D730*100</f>
        <v>105.566</v>
      </c>
      <c r="P730" s="4">
        <f>E730/N730</f>
        <v>60.903461538461535</v>
      </c>
      <c r="Q730" t="b">
        <v>1</v>
      </c>
      <c r="R730" t="s">
        <v>8274</v>
      </c>
      <c r="S730" t="str">
        <f t="shared" si="46"/>
        <v>publishing</v>
      </c>
      <c r="T730" t="str">
        <f t="shared" si="47"/>
        <v>nonfiction</v>
      </c>
    </row>
    <row r="731" spans="1:20" ht="42.75" x14ac:dyDescent="0.45">
      <c r="A731">
        <v>729</v>
      </c>
      <c r="B731" s="1" t="s">
        <v>730</v>
      </c>
      <c r="C731" s="1" t="s">
        <v>4839</v>
      </c>
      <c r="D731" s="3">
        <v>4000</v>
      </c>
      <c r="E731" s="3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s="7">
        <f t="shared" si="44"/>
        <v>41111.185891203706</v>
      </c>
      <c r="L731" s="7">
        <f t="shared" si="45"/>
        <v>41171.185891203706</v>
      </c>
      <c r="M731" t="b">
        <v>0</v>
      </c>
      <c r="N731">
        <v>120</v>
      </c>
      <c r="O731" s="22">
        <f>E731/D731*100</f>
        <v>130.65</v>
      </c>
      <c r="P731" s="4">
        <f>E731/N731</f>
        <v>43.55</v>
      </c>
      <c r="Q731" t="b">
        <v>1</v>
      </c>
      <c r="R731" t="s">
        <v>8274</v>
      </c>
      <c r="S731" t="str">
        <f t="shared" si="46"/>
        <v>publishing</v>
      </c>
      <c r="T731" t="str">
        <f t="shared" si="47"/>
        <v>nonfiction</v>
      </c>
    </row>
    <row r="732" spans="1:20" ht="28.5" x14ac:dyDescent="0.45">
      <c r="A732">
        <v>730</v>
      </c>
      <c r="B732" s="1" t="s">
        <v>731</v>
      </c>
      <c r="C732" s="1" t="s">
        <v>4840</v>
      </c>
      <c r="D732" s="3">
        <v>20000</v>
      </c>
      <c r="E732" s="3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s="7">
        <f t="shared" si="44"/>
        <v>40854.745266203703</v>
      </c>
      <c r="L732" s="7">
        <f t="shared" si="45"/>
        <v>40884.745266203703</v>
      </c>
      <c r="M732" t="b">
        <v>0</v>
      </c>
      <c r="N732">
        <v>265</v>
      </c>
      <c r="O732" s="22">
        <f>E732/D732*100</f>
        <v>132.19</v>
      </c>
      <c r="P732" s="4">
        <f>E732/N732</f>
        <v>99.766037735849054</v>
      </c>
      <c r="Q732" t="b">
        <v>1</v>
      </c>
      <c r="R732" t="s">
        <v>8274</v>
      </c>
      <c r="S732" t="str">
        <f t="shared" si="46"/>
        <v>publishing</v>
      </c>
      <c r="T732" t="str">
        <f t="shared" si="47"/>
        <v>nonfiction</v>
      </c>
    </row>
    <row r="733" spans="1:20" ht="42.75" x14ac:dyDescent="0.45">
      <c r="A733">
        <v>731</v>
      </c>
      <c r="B733" s="1" t="s">
        <v>732</v>
      </c>
      <c r="C733" s="1" t="s">
        <v>4841</v>
      </c>
      <c r="D733" s="3">
        <v>5000</v>
      </c>
      <c r="E733" s="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s="7">
        <f t="shared" si="44"/>
        <v>40879.795682870368</v>
      </c>
      <c r="L733" s="7">
        <f t="shared" si="45"/>
        <v>40930.25</v>
      </c>
      <c r="M733" t="b">
        <v>0</v>
      </c>
      <c r="N733">
        <v>71</v>
      </c>
      <c r="O733" s="22">
        <f>E733/D733*100</f>
        <v>126</v>
      </c>
      <c r="P733" s="4">
        <f>E733/N733</f>
        <v>88.732394366197184</v>
      </c>
      <c r="Q733" t="b">
        <v>1</v>
      </c>
      <c r="R733" t="s">
        <v>8274</v>
      </c>
      <c r="S733" t="str">
        <f t="shared" si="46"/>
        <v>publishing</v>
      </c>
      <c r="T733" t="str">
        <f t="shared" si="47"/>
        <v>nonfiction</v>
      </c>
    </row>
    <row r="734" spans="1:20" ht="42.75" x14ac:dyDescent="0.45">
      <c r="A734">
        <v>732</v>
      </c>
      <c r="B734" s="1" t="s">
        <v>733</v>
      </c>
      <c r="C734" s="1" t="s">
        <v>4842</v>
      </c>
      <c r="D734" s="3">
        <v>40</v>
      </c>
      <c r="E734" s="3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s="7">
        <f t="shared" si="44"/>
        <v>41486.424317129626</v>
      </c>
      <c r="L734" s="7">
        <f t="shared" si="45"/>
        <v>41546.424317129626</v>
      </c>
      <c r="M734" t="b">
        <v>0</v>
      </c>
      <c r="N734">
        <v>13</v>
      </c>
      <c r="O734" s="22">
        <f>E734/D734*100</f>
        <v>160</v>
      </c>
      <c r="P734" s="4">
        <f>E734/N734</f>
        <v>4.9230769230769234</v>
      </c>
      <c r="Q734" t="b">
        <v>1</v>
      </c>
      <c r="R734" t="s">
        <v>8274</v>
      </c>
      <c r="S734" t="str">
        <f t="shared" si="46"/>
        <v>publishing</v>
      </c>
      <c r="T734" t="str">
        <f t="shared" si="47"/>
        <v>nonfiction</v>
      </c>
    </row>
    <row r="735" spans="1:20" ht="57" x14ac:dyDescent="0.45">
      <c r="A735">
        <v>733</v>
      </c>
      <c r="B735" s="1" t="s">
        <v>734</v>
      </c>
      <c r="C735" s="1" t="s">
        <v>4843</v>
      </c>
      <c r="D735" s="3">
        <v>2500</v>
      </c>
      <c r="E735" s="3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s="7">
        <f t="shared" si="44"/>
        <v>41598.420046296298</v>
      </c>
      <c r="L735" s="7">
        <f t="shared" si="45"/>
        <v>41628.420046296298</v>
      </c>
      <c r="M735" t="b">
        <v>0</v>
      </c>
      <c r="N735">
        <v>169</v>
      </c>
      <c r="O735" s="22">
        <f>E735/D735*100</f>
        <v>120.48</v>
      </c>
      <c r="P735" s="4">
        <f>E735/N735</f>
        <v>17.822485207100591</v>
      </c>
      <c r="Q735" t="b">
        <v>1</v>
      </c>
      <c r="R735" t="s">
        <v>8274</v>
      </c>
      <c r="S735" t="str">
        <f t="shared" si="46"/>
        <v>publishing</v>
      </c>
      <c r="T735" t="str">
        <f t="shared" si="47"/>
        <v>nonfiction</v>
      </c>
    </row>
    <row r="736" spans="1:20" ht="28.5" x14ac:dyDescent="0.45">
      <c r="A736">
        <v>734</v>
      </c>
      <c r="B736" s="1" t="s">
        <v>735</v>
      </c>
      <c r="C736" s="1" t="s">
        <v>4844</v>
      </c>
      <c r="D736" s="3">
        <v>8500</v>
      </c>
      <c r="E736" s="3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s="7">
        <f t="shared" si="44"/>
        <v>42102.164583333331</v>
      </c>
      <c r="L736" s="7">
        <f t="shared" si="45"/>
        <v>42133.208333333328</v>
      </c>
      <c r="M736" t="b">
        <v>0</v>
      </c>
      <c r="N736">
        <v>57</v>
      </c>
      <c r="O736" s="22">
        <f>E736/D736*100</f>
        <v>125.52941176470588</v>
      </c>
      <c r="P736" s="4">
        <f>E736/N736</f>
        <v>187.19298245614036</v>
      </c>
      <c r="Q736" t="b">
        <v>1</v>
      </c>
      <c r="R736" t="s">
        <v>8274</v>
      </c>
      <c r="S736" t="str">
        <f t="shared" si="46"/>
        <v>publishing</v>
      </c>
      <c r="T736" t="str">
        <f t="shared" si="47"/>
        <v>nonfiction</v>
      </c>
    </row>
    <row r="737" spans="1:20" ht="42.75" x14ac:dyDescent="0.45">
      <c r="A737">
        <v>735</v>
      </c>
      <c r="B737" s="1" t="s">
        <v>736</v>
      </c>
      <c r="C737" s="1" t="s">
        <v>4845</v>
      </c>
      <c r="D737" s="3">
        <v>47000</v>
      </c>
      <c r="E737" s="3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s="7">
        <f t="shared" si="44"/>
        <v>41946.029467592591</v>
      </c>
      <c r="L737" s="7">
        <f t="shared" si="45"/>
        <v>41977.027083333334</v>
      </c>
      <c r="M737" t="b">
        <v>0</v>
      </c>
      <c r="N737">
        <v>229</v>
      </c>
      <c r="O737" s="22">
        <f>E737/D737*100</f>
        <v>114.40638297872341</v>
      </c>
      <c r="P737" s="4">
        <f>E737/N737</f>
        <v>234.80786026200875</v>
      </c>
      <c r="Q737" t="b">
        <v>1</v>
      </c>
      <c r="R737" t="s">
        <v>8274</v>
      </c>
      <c r="S737" t="str">
        <f t="shared" si="46"/>
        <v>publishing</v>
      </c>
      <c r="T737" t="str">
        <f t="shared" si="47"/>
        <v>nonfiction</v>
      </c>
    </row>
    <row r="738" spans="1:20" ht="42.75" x14ac:dyDescent="0.45">
      <c r="A738">
        <v>736</v>
      </c>
      <c r="B738" s="1" t="s">
        <v>737</v>
      </c>
      <c r="C738" s="1" t="s">
        <v>4846</v>
      </c>
      <c r="D738" s="3">
        <v>3600</v>
      </c>
      <c r="E738" s="3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s="7">
        <f t="shared" si="44"/>
        <v>41579.734259259261</v>
      </c>
      <c r="L738" s="7">
        <f t="shared" si="45"/>
        <v>41599.207638888889</v>
      </c>
      <c r="M738" t="b">
        <v>0</v>
      </c>
      <c r="N738">
        <v>108</v>
      </c>
      <c r="O738" s="22">
        <f>E738/D738*100</f>
        <v>315.13888888888891</v>
      </c>
      <c r="P738" s="4">
        <f>E738/N738</f>
        <v>105.04629629629629</v>
      </c>
      <c r="Q738" t="b">
        <v>1</v>
      </c>
      <c r="R738" t="s">
        <v>8274</v>
      </c>
      <c r="S738" t="str">
        <f t="shared" si="46"/>
        <v>publishing</v>
      </c>
      <c r="T738" t="str">
        <f t="shared" si="47"/>
        <v>nonfiction</v>
      </c>
    </row>
    <row r="739" spans="1:20" ht="42.75" x14ac:dyDescent="0.45">
      <c r="A739">
        <v>737</v>
      </c>
      <c r="B739" s="1" t="s">
        <v>738</v>
      </c>
      <c r="C739" s="1" t="s">
        <v>4847</v>
      </c>
      <c r="D739" s="3">
        <v>5000</v>
      </c>
      <c r="E739" s="3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s="7">
        <f t="shared" si="44"/>
        <v>41667.275312500002</v>
      </c>
      <c r="L739" s="7">
        <f t="shared" si="45"/>
        <v>41684.833333333336</v>
      </c>
      <c r="M739" t="b">
        <v>0</v>
      </c>
      <c r="N739">
        <v>108</v>
      </c>
      <c r="O739" s="22">
        <f>E739/D739*100</f>
        <v>122.39999999999999</v>
      </c>
      <c r="P739" s="4">
        <f>E739/N739</f>
        <v>56.666666666666664</v>
      </c>
      <c r="Q739" t="b">
        <v>1</v>
      </c>
      <c r="R739" t="s">
        <v>8274</v>
      </c>
      <c r="S739" t="str">
        <f t="shared" si="46"/>
        <v>publishing</v>
      </c>
      <c r="T739" t="str">
        <f t="shared" si="47"/>
        <v>nonfiction</v>
      </c>
    </row>
    <row r="740" spans="1:20" ht="28.5" x14ac:dyDescent="0.45">
      <c r="A740">
        <v>738</v>
      </c>
      <c r="B740" s="1" t="s">
        <v>739</v>
      </c>
      <c r="C740" s="1" t="s">
        <v>4848</v>
      </c>
      <c r="D740" s="3">
        <v>1500</v>
      </c>
      <c r="E740" s="3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s="7">
        <f t="shared" si="44"/>
        <v>41943.604097222218</v>
      </c>
      <c r="L740" s="7">
        <f t="shared" si="45"/>
        <v>41974.207638888889</v>
      </c>
      <c r="M740" t="b">
        <v>0</v>
      </c>
      <c r="N740">
        <v>41</v>
      </c>
      <c r="O740" s="22">
        <f>E740/D740*100</f>
        <v>106.73333333333332</v>
      </c>
      <c r="P740" s="4">
        <f>E740/N740</f>
        <v>39.048780487804876</v>
      </c>
      <c r="Q740" t="b">
        <v>1</v>
      </c>
      <c r="R740" t="s">
        <v>8274</v>
      </c>
      <c r="S740" t="str">
        <f t="shared" si="46"/>
        <v>publishing</v>
      </c>
      <c r="T740" t="str">
        <f t="shared" si="47"/>
        <v>nonfiction</v>
      </c>
    </row>
    <row r="741" spans="1:20" ht="42.75" x14ac:dyDescent="0.45">
      <c r="A741">
        <v>739</v>
      </c>
      <c r="B741" s="1" t="s">
        <v>740</v>
      </c>
      <c r="C741" s="1" t="s">
        <v>4849</v>
      </c>
      <c r="D741" s="3">
        <v>6000</v>
      </c>
      <c r="E741" s="3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s="7">
        <f t="shared" si="44"/>
        <v>41829.502650462964</v>
      </c>
      <c r="L741" s="7">
        <f t="shared" si="45"/>
        <v>41862.502650462964</v>
      </c>
      <c r="M741" t="b">
        <v>0</v>
      </c>
      <c r="N741">
        <v>139</v>
      </c>
      <c r="O741" s="22">
        <f>E741/D741*100</f>
        <v>158.33333333333331</v>
      </c>
      <c r="P741" s="4">
        <f>E741/N741</f>
        <v>68.345323741007192</v>
      </c>
      <c r="Q741" t="b">
        <v>1</v>
      </c>
      <c r="R741" t="s">
        <v>8274</v>
      </c>
      <c r="S741" t="str">
        <f t="shared" si="46"/>
        <v>publishing</v>
      </c>
      <c r="T741" t="str">
        <f t="shared" si="47"/>
        <v>nonfiction</v>
      </c>
    </row>
    <row r="742" spans="1:20" ht="42.75" x14ac:dyDescent="0.45">
      <c r="A742">
        <v>740</v>
      </c>
      <c r="B742" s="1" t="s">
        <v>741</v>
      </c>
      <c r="C742" s="1" t="s">
        <v>4850</v>
      </c>
      <c r="D742" s="3">
        <v>3000</v>
      </c>
      <c r="E742" s="3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s="7">
        <f t="shared" si="44"/>
        <v>42162.146782407406</v>
      </c>
      <c r="L742" s="7">
        <f t="shared" si="45"/>
        <v>42176.146782407406</v>
      </c>
      <c r="M742" t="b">
        <v>0</v>
      </c>
      <c r="N742">
        <v>19</v>
      </c>
      <c r="O742" s="22">
        <f>E742/D742*100</f>
        <v>107.4</v>
      </c>
      <c r="P742" s="4">
        <f>E742/N742</f>
        <v>169.57894736842104</v>
      </c>
      <c r="Q742" t="b">
        <v>1</v>
      </c>
      <c r="R742" t="s">
        <v>8274</v>
      </c>
      <c r="S742" t="str">
        <f t="shared" si="46"/>
        <v>publishing</v>
      </c>
      <c r="T742" t="str">
        <f t="shared" si="47"/>
        <v>nonfiction</v>
      </c>
    </row>
    <row r="743" spans="1:20" ht="28.5" x14ac:dyDescent="0.45">
      <c r="A743">
        <v>741</v>
      </c>
      <c r="B743" s="1" t="s">
        <v>742</v>
      </c>
      <c r="C743" s="1" t="s">
        <v>4851</v>
      </c>
      <c r="D743" s="3">
        <v>13000</v>
      </c>
      <c r="E743" s="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s="7">
        <f t="shared" si="44"/>
        <v>41401.648217592592</v>
      </c>
      <c r="L743" s="7">
        <f t="shared" si="45"/>
        <v>41436.648217592592</v>
      </c>
      <c r="M743" t="b">
        <v>0</v>
      </c>
      <c r="N743">
        <v>94</v>
      </c>
      <c r="O743" s="22">
        <f>E743/D743*100</f>
        <v>102.25999999999999</v>
      </c>
      <c r="P743" s="4">
        <f>E743/N743</f>
        <v>141.42340425531913</v>
      </c>
      <c r="Q743" t="b">
        <v>1</v>
      </c>
      <c r="R743" t="s">
        <v>8274</v>
      </c>
      <c r="S743" t="str">
        <f t="shared" si="46"/>
        <v>publishing</v>
      </c>
      <c r="T743" t="str">
        <f t="shared" si="47"/>
        <v>nonfiction</v>
      </c>
    </row>
    <row r="744" spans="1:20" ht="57" x14ac:dyDescent="0.45">
      <c r="A744">
        <v>742</v>
      </c>
      <c r="B744" s="1" t="s">
        <v>743</v>
      </c>
      <c r="C744" s="1" t="s">
        <v>4852</v>
      </c>
      <c r="D744" s="3">
        <v>1400</v>
      </c>
      <c r="E744" s="3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s="7">
        <f t="shared" si="44"/>
        <v>41689.917962962965</v>
      </c>
      <c r="L744" s="7">
        <f t="shared" si="45"/>
        <v>41719.876296296294</v>
      </c>
      <c r="M744" t="b">
        <v>0</v>
      </c>
      <c r="N744">
        <v>23</v>
      </c>
      <c r="O744" s="22">
        <f>E744/D744*100</f>
        <v>110.71428571428572</v>
      </c>
      <c r="P744" s="4">
        <f>E744/N744</f>
        <v>67.391304347826093</v>
      </c>
      <c r="Q744" t="b">
        <v>1</v>
      </c>
      <c r="R744" t="s">
        <v>8274</v>
      </c>
      <c r="S744" t="str">
        <f t="shared" si="46"/>
        <v>publishing</v>
      </c>
      <c r="T744" t="str">
        <f t="shared" si="47"/>
        <v>nonfiction</v>
      </c>
    </row>
    <row r="745" spans="1:20" ht="42.75" x14ac:dyDescent="0.45">
      <c r="A745">
        <v>743</v>
      </c>
      <c r="B745" s="1" t="s">
        <v>744</v>
      </c>
      <c r="C745" s="1" t="s">
        <v>4853</v>
      </c>
      <c r="D745" s="3">
        <v>550</v>
      </c>
      <c r="E745" s="3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s="7">
        <f t="shared" si="44"/>
        <v>40990.709317129629</v>
      </c>
      <c r="L745" s="7">
        <f t="shared" si="45"/>
        <v>41015.875</v>
      </c>
      <c r="M745" t="b">
        <v>0</v>
      </c>
      <c r="N745">
        <v>15</v>
      </c>
      <c r="O745" s="22">
        <f>E745/D745*100</f>
        <v>148</v>
      </c>
      <c r="P745" s="4">
        <f>E745/N745</f>
        <v>54.266666666666666</v>
      </c>
      <c r="Q745" t="b">
        <v>1</v>
      </c>
      <c r="R745" t="s">
        <v>8274</v>
      </c>
      <c r="S745" t="str">
        <f t="shared" si="46"/>
        <v>publishing</v>
      </c>
      <c r="T745" t="str">
        <f t="shared" si="47"/>
        <v>nonfiction</v>
      </c>
    </row>
    <row r="746" spans="1:20" ht="28.5" x14ac:dyDescent="0.45">
      <c r="A746">
        <v>744</v>
      </c>
      <c r="B746" s="1" t="s">
        <v>745</v>
      </c>
      <c r="C746" s="1" t="s">
        <v>4854</v>
      </c>
      <c r="D746" s="3">
        <v>5000</v>
      </c>
      <c r="E746" s="3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s="7">
        <f t="shared" si="44"/>
        <v>41226.95721064815</v>
      </c>
      <c r="L746" s="7">
        <f t="shared" si="45"/>
        <v>41256.95721064815</v>
      </c>
      <c r="M746" t="b">
        <v>0</v>
      </c>
      <c r="N746">
        <v>62</v>
      </c>
      <c r="O746" s="22">
        <f>E746/D746*100</f>
        <v>102.32000000000001</v>
      </c>
      <c r="P746" s="4">
        <f>E746/N746</f>
        <v>82.516129032258064</v>
      </c>
      <c r="Q746" t="b">
        <v>1</v>
      </c>
      <c r="R746" t="s">
        <v>8274</v>
      </c>
      <c r="S746" t="str">
        <f t="shared" si="46"/>
        <v>publishing</v>
      </c>
      <c r="T746" t="str">
        <f t="shared" si="47"/>
        <v>nonfiction</v>
      </c>
    </row>
    <row r="747" spans="1:20" ht="42.75" x14ac:dyDescent="0.45">
      <c r="A747">
        <v>745</v>
      </c>
      <c r="B747" s="1" t="s">
        <v>746</v>
      </c>
      <c r="C747" s="1" t="s">
        <v>4855</v>
      </c>
      <c r="D747" s="3">
        <v>2220</v>
      </c>
      <c r="E747" s="3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s="7">
        <f t="shared" si="44"/>
        <v>41367.572280092594</v>
      </c>
      <c r="L747" s="7">
        <f t="shared" si="45"/>
        <v>41397.572280092594</v>
      </c>
      <c r="M747" t="b">
        <v>0</v>
      </c>
      <c r="N747">
        <v>74</v>
      </c>
      <c r="O747" s="22">
        <f>E747/D747*100</f>
        <v>179.09909909909908</v>
      </c>
      <c r="P747" s="4">
        <f>E747/N747</f>
        <v>53.729729729729726</v>
      </c>
      <c r="Q747" t="b">
        <v>1</v>
      </c>
      <c r="R747" t="s">
        <v>8274</v>
      </c>
      <c r="S747" t="str">
        <f t="shared" si="46"/>
        <v>publishing</v>
      </c>
      <c r="T747" t="str">
        <f t="shared" si="47"/>
        <v>nonfiction</v>
      </c>
    </row>
    <row r="748" spans="1:20" x14ac:dyDescent="0.45">
      <c r="A748">
        <v>746</v>
      </c>
      <c r="B748" s="1" t="s">
        <v>747</v>
      </c>
      <c r="C748" s="1" t="s">
        <v>4856</v>
      </c>
      <c r="D748" s="3">
        <v>2987</v>
      </c>
      <c r="E748" s="3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s="7">
        <f t="shared" si="44"/>
        <v>41157.042928240742</v>
      </c>
      <c r="L748" s="7">
        <f t="shared" si="45"/>
        <v>41175.165972222225</v>
      </c>
      <c r="M748" t="b">
        <v>0</v>
      </c>
      <c r="N748">
        <v>97</v>
      </c>
      <c r="O748" s="22">
        <f>E748/D748*100</f>
        <v>111.08135252761969</v>
      </c>
      <c r="P748" s="4">
        <f>E748/N748</f>
        <v>34.206185567010309</v>
      </c>
      <c r="Q748" t="b">
        <v>1</v>
      </c>
      <c r="R748" t="s">
        <v>8274</v>
      </c>
      <c r="S748" t="str">
        <f t="shared" si="46"/>
        <v>publishing</v>
      </c>
      <c r="T748" t="str">
        <f t="shared" si="47"/>
        <v>nonfiction</v>
      </c>
    </row>
    <row r="749" spans="1:20" ht="42.75" x14ac:dyDescent="0.45">
      <c r="A749">
        <v>747</v>
      </c>
      <c r="B749" s="1" t="s">
        <v>748</v>
      </c>
      <c r="C749" s="1" t="s">
        <v>4857</v>
      </c>
      <c r="D749" s="3">
        <v>7000</v>
      </c>
      <c r="E749" s="3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s="7">
        <f t="shared" si="44"/>
        <v>41988.548831018517</v>
      </c>
      <c r="L749" s="7">
        <f t="shared" si="45"/>
        <v>42019.454166666663</v>
      </c>
      <c r="M749" t="b">
        <v>0</v>
      </c>
      <c r="N749">
        <v>55</v>
      </c>
      <c r="O749" s="22">
        <f>E749/D749*100</f>
        <v>100.04285714285714</v>
      </c>
      <c r="P749" s="4">
        <f>E749/N749</f>
        <v>127.32727272727273</v>
      </c>
      <c r="Q749" t="b">
        <v>1</v>
      </c>
      <c r="R749" t="s">
        <v>8274</v>
      </c>
      <c r="S749" t="str">
        <f t="shared" si="46"/>
        <v>publishing</v>
      </c>
      <c r="T749" t="str">
        <f t="shared" si="47"/>
        <v>nonfiction</v>
      </c>
    </row>
    <row r="750" spans="1:20" ht="42.75" x14ac:dyDescent="0.45">
      <c r="A750">
        <v>748</v>
      </c>
      <c r="B750" s="1" t="s">
        <v>749</v>
      </c>
      <c r="C750" s="1" t="s">
        <v>4858</v>
      </c>
      <c r="D750" s="3">
        <v>2000</v>
      </c>
      <c r="E750" s="3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s="7">
        <f t="shared" si="44"/>
        <v>41831.846828703703</v>
      </c>
      <c r="L750" s="7">
        <f t="shared" si="45"/>
        <v>41861.846828703703</v>
      </c>
      <c r="M750" t="b">
        <v>0</v>
      </c>
      <c r="N750">
        <v>44</v>
      </c>
      <c r="O750" s="22">
        <f>E750/D750*100</f>
        <v>100.25</v>
      </c>
      <c r="P750" s="4">
        <f>E750/N750</f>
        <v>45.56818181818182</v>
      </c>
      <c r="Q750" t="b">
        <v>1</v>
      </c>
      <c r="R750" t="s">
        <v>8274</v>
      </c>
      <c r="S750" t="str">
        <f t="shared" si="46"/>
        <v>publishing</v>
      </c>
      <c r="T750" t="str">
        <f t="shared" si="47"/>
        <v>nonfiction</v>
      </c>
    </row>
    <row r="751" spans="1:20" ht="42.75" x14ac:dyDescent="0.45">
      <c r="A751">
        <v>749</v>
      </c>
      <c r="B751" s="1" t="s">
        <v>750</v>
      </c>
      <c r="C751" s="1" t="s">
        <v>4859</v>
      </c>
      <c r="D751" s="3">
        <v>10000</v>
      </c>
      <c r="E751" s="3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s="7">
        <f t="shared" si="44"/>
        <v>42733.94131944445</v>
      </c>
      <c r="L751" s="7">
        <f t="shared" si="45"/>
        <v>42763.94131944445</v>
      </c>
      <c r="M751" t="b">
        <v>0</v>
      </c>
      <c r="N751">
        <v>110</v>
      </c>
      <c r="O751" s="22">
        <f>E751/D751*100</f>
        <v>105.56</v>
      </c>
      <c r="P751" s="4">
        <f>E751/N751</f>
        <v>95.963636363636368</v>
      </c>
      <c r="Q751" t="b">
        <v>1</v>
      </c>
      <c r="R751" t="s">
        <v>8274</v>
      </c>
      <c r="S751" t="str">
        <f t="shared" si="46"/>
        <v>publishing</v>
      </c>
      <c r="T751" t="str">
        <f t="shared" si="47"/>
        <v>nonfiction</v>
      </c>
    </row>
    <row r="752" spans="1:20" ht="42.75" x14ac:dyDescent="0.45">
      <c r="A752">
        <v>750</v>
      </c>
      <c r="B752" s="1" t="s">
        <v>751</v>
      </c>
      <c r="C752" s="1" t="s">
        <v>4860</v>
      </c>
      <c r="D752" s="3">
        <v>4444</v>
      </c>
      <c r="E752" s="3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s="7">
        <f t="shared" si="44"/>
        <v>41299.878148148149</v>
      </c>
      <c r="L752" s="7">
        <f t="shared" si="45"/>
        <v>41329.878148148149</v>
      </c>
      <c r="M752" t="b">
        <v>0</v>
      </c>
      <c r="N752">
        <v>59</v>
      </c>
      <c r="O752" s="22">
        <f>E752/D752*100</f>
        <v>102.58775877587757</v>
      </c>
      <c r="P752" s="4">
        <f>E752/N752</f>
        <v>77.271186440677965</v>
      </c>
      <c r="Q752" t="b">
        <v>1</v>
      </c>
      <c r="R752" t="s">
        <v>8274</v>
      </c>
      <c r="S752" t="str">
        <f t="shared" si="46"/>
        <v>publishing</v>
      </c>
      <c r="T752" t="str">
        <f t="shared" si="47"/>
        <v>nonfiction</v>
      </c>
    </row>
    <row r="753" spans="1:20" ht="42.75" x14ac:dyDescent="0.45">
      <c r="A753">
        <v>751</v>
      </c>
      <c r="B753" s="1" t="s">
        <v>752</v>
      </c>
      <c r="C753" s="1" t="s">
        <v>4861</v>
      </c>
      <c r="D753" s="3">
        <v>3000</v>
      </c>
      <c r="E753" s="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s="7">
        <f t="shared" si="44"/>
        <v>40713.630497685182</v>
      </c>
      <c r="L753" s="7">
        <f t="shared" si="45"/>
        <v>40759.630497685182</v>
      </c>
      <c r="M753" t="b">
        <v>0</v>
      </c>
      <c r="N753">
        <v>62</v>
      </c>
      <c r="O753" s="22">
        <f>E753/D753*100</f>
        <v>118.5</v>
      </c>
      <c r="P753" s="4">
        <f>E753/N753</f>
        <v>57.338709677419352</v>
      </c>
      <c r="Q753" t="b">
        <v>1</v>
      </c>
      <c r="R753" t="s">
        <v>8274</v>
      </c>
      <c r="S753" t="str">
        <f t="shared" si="46"/>
        <v>publishing</v>
      </c>
      <c r="T753" t="str">
        <f t="shared" si="47"/>
        <v>nonfiction</v>
      </c>
    </row>
    <row r="754" spans="1:20" ht="42.75" x14ac:dyDescent="0.45">
      <c r="A754">
        <v>752</v>
      </c>
      <c r="B754" s="1" t="s">
        <v>753</v>
      </c>
      <c r="C754" s="1" t="s">
        <v>4862</v>
      </c>
      <c r="D754" s="3">
        <v>5000</v>
      </c>
      <c r="E754" s="3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s="7">
        <f t="shared" si="44"/>
        <v>42639.421493055561</v>
      </c>
      <c r="L754" s="7">
        <f t="shared" si="45"/>
        <v>42659.458333333328</v>
      </c>
      <c r="M754" t="b">
        <v>0</v>
      </c>
      <c r="N754">
        <v>105</v>
      </c>
      <c r="O754" s="22">
        <f>E754/D754*100</f>
        <v>111.7</v>
      </c>
      <c r="P754" s="4">
        <f>E754/N754</f>
        <v>53.19047619047619</v>
      </c>
      <c r="Q754" t="b">
        <v>1</v>
      </c>
      <c r="R754" t="s">
        <v>8274</v>
      </c>
      <c r="S754" t="str">
        <f t="shared" si="46"/>
        <v>publishing</v>
      </c>
      <c r="T754" t="str">
        <f t="shared" si="47"/>
        <v>nonfiction</v>
      </c>
    </row>
    <row r="755" spans="1:20" ht="42.75" x14ac:dyDescent="0.45">
      <c r="A755">
        <v>753</v>
      </c>
      <c r="B755" s="1" t="s">
        <v>754</v>
      </c>
      <c r="C755" s="1" t="s">
        <v>4863</v>
      </c>
      <c r="D755" s="3">
        <v>10000</v>
      </c>
      <c r="E755" s="3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s="7">
        <f t="shared" si="44"/>
        <v>42019.590173611112</v>
      </c>
      <c r="L755" s="7">
        <f t="shared" si="45"/>
        <v>42049.590173611112</v>
      </c>
      <c r="M755" t="b">
        <v>0</v>
      </c>
      <c r="N755">
        <v>26</v>
      </c>
      <c r="O755" s="22">
        <f>E755/D755*100</f>
        <v>128</v>
      </c>
      <c r="P755" s="4">
        <f>E755/N755</f>
        <v>492.30769230769232</v>
      </c>
      <c r="Q755" t="b">
        <v>1</v>
      </c>
      <c r="R755" t="s">
        <v>8274</v>
      </c>
      <c r="S755" t="str">
        <f t="shared" si="46"/>
        <v>publishing</v>
      </c>
      <c r="T755" t="str">
        <f t="shared" si="47"/>
        <v>nonfiction</v>
      </c>
    </row>
    <row r="756" spans="1:20" ht="42.75" x14ac:dyDescent="0.45">
      <c r="A756">
        <v>754</v>
      </c>
      <c r="B756" s="1" t="s">
        <v>755</v>
      </c>
      <c r="C756" s="1" t="s">
        <v>4864</v>
      </c>
      <c r="D756" s="3">
        <v>2000</v>
      </c>
      <c r="E756" s="3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s="7">
        <f t="shared" si="44"/>
        <v>41249.749085648145</v>
      </c>
      <c r="L756" s="7">
        <f t="shared" si="45"/>
        <v>41279.749085648145</v>
      </c>
      <c r="M756" t="b">
        <v>0</v>
      </c>
      <c r="N756">
        <v>49</v>
      </c>
      <c r="O756" s="22">
        <f>E756/D756*100</f>
        <v>103.75000000000001</v>
      </c>
      <c r="P756" s="4">
        <f>E756/N756</f>
        <v>42.346938775510203</v>
      </c>
      <c r="Q756" t="b">
        <v>1</v>
      </c>
      <c r="R756" t="s">
        <v>8274</v>
      </c>
      <c r="S756" t="str">
        <f t="shared" si="46"/>
        <v>publishing</v>
      </c>
      <c r="T756" t="str">
        <f t="shared" si="47"/>
        <v>nonfiction</v>
      </c>
    </row>
    <row r="757" spans="1:20" ht="42.75" x14ac:dyDescent="0.45">
      <c r="A757">
        <v>755</v>
      </c>
      <c r="B757" s="1" t="s">
        <v>756</v>
      </c>
      <c r="C757" s="1" t="s">
        <v>4865</v>
      </c>
      <c r="D757" s="3">
        <v>2500</v>
      </c>
      <c r="E757" s="3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s="7">
        <f t="shared" si="44"/>
        <v>41383.605057870373</v>
      </c>
      <c r="L757" s="7">
        <f t="shared" si="45"/>
        <v>41414.02847222222</v>
      </c>
      <c r="M757" t="b">
        <v>0</v>
      </c>
      <c r="N757">
        <v>68</v>
      </c>
      <c r="O757" s="22">
        <f>E757/D757*100</f>
        <v>101.9076</v>
      </c>
      <c r="P757" s="4">
        <f>E757/N757</f>
        <v>37.466029411764708</v>
      </c>
      <c r="Q757" t="b">
        <v>1</v>
      </c>
      <c r="R757" t="s">
        <v>8274</v>
      </c>
      <c r="S757" t="str">
        <f t="shared" si="46"/>
        <v>publishing</v>
      </c>
      <c r="T757" t="str">
        <f t="shared" si="47"/>
        <v>nonfiction</v>
      </c>
    </row>
    <row r="758" spans="1:20" ht="42.75" x14ac:dyDescent="0.45">
      <c r="A758">
        <v>756</v>
      </c>
      <c r="B758" s="1" t="s">
        <v>757</v>
      </c>
      <c r="C758" s="1" t="s">
        <v>4866</v>
      </c>
      <c r="D758" s="3">
        <v>700</v>
      </c>
      <c r="E758" s="3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s="7">
        <f t="shared" si="44"/>
        <v>40590.766886574071</v>
      </c>
      <c r="L758" s="7">
        <f t="shared" si="45"/>
        <v>40651.725219907406</v>
      </c>
      <c r="M758" t="b">
        <v>0</v>
      </c>
      <c r="N758">
        <v>22</v>
      </c>
      <c r="O758" s="22">
        <f>E758/D758*100</f>
        <v>117.71428571428571</v>
      </c>
      <c r="P758" s="4">
        <f>E758/N758</f>
        <v>37.454545454545453</v>
      </c>
      <c r="Q758" t="b">
        <v>1</v>
      </c>
      <c r="R758" t="s">
        <v>8274</v>
      </c>
      <c r="S758" t="str">
        <f t="shared" si="46"/>
        <v>publishing</v>
      </c>
      <c r="T758" t="str">
        <f t="shared" si="47"/>
        <v>nonfiction</v>
      </c>
    </row>
    <row r="759" spans="1:20" ht="42.75" x14ac:dyDescent="0.45">
      <c r="A759">
        <v>757</v>
      </c>
      <c r="B759" s="1" t="s">
        <v>758</v>
      </c>
      <c r="C759" s="1" t="s">
        <v>4867</v>
      </c>
      <c r="D759" s="3">
        <v>250</v>
      </c>
      <c r="E759" s="3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s="7">
        <f t="shared" si="44"/>
        <v>41235.054560185185</v>
      </c>
      <c r="L759" s="7">
        <f t="shared" si="45"/>
        <v>41249.054560185185</v>
      </c>
      <c r="M759" t="b">
        <v>0</v>
      </c>
      <c r="N759">
        <v>18</v>
      </c>
      <c r="O759" s="22">
        <f>E759/D759*100</f>
        <v>238</v>
      </c>
      <c r="P759" s="4">
        <f>E759/N759</f>
        <v>33.055555555555557</v>
      </c>
      <c r="Q759" t="b">
        <v>1</v>
      </c>
      <c r="R759" t="s">
        <v>8274</v>
      </c>
      <c r="S759" t="str">
        <f t="shared" si="46"/>
        <v>publishing</v>
      </c>
      <c r="T759" t="str">
        <f t="shared" si="47"/>
        <v>nonfiction</v>
      </c>
    </row>
    <row r="760" spans="1:20" ht="28.5" x14ac:dyDescent="0.45">
      <c r="A760">
        <v>758</v>
      </c>
      <c r="B760" s="1" t="s">
        <v>759</v>
      </c>
      <c r="C760" s="1" t="s">
        <v>4868</v>
      </c>
      <c r="D760" s="3">
        <v>2500</v>
      </c>
      <c r="E760" s="3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s="7">
        <f t="shared" si="44"/>
        <v>40429.836435185185</v>
      </c>
      <c r="L760" s="7">
        <f t="shared" si="45"/>
        <v>40459.836435185185</v>
      </c>
      <c r="M760" t="b">
        <v>0</v>
      </c>
      <c r="N760">
        <v>19</v>
      </c>
      <c r="O760" s="22">
        <f>E760/D760*100</f>
        <v>102</v>
      </c>
      <c r="P760" s="4">
        <f>E760/N760</f>
        <v>134.21052631578948</v>
      </c>
      <c r="Q760" t="b">
        <v>1</v>
      </c>
      <c r="R760" t="s">
        <v>8274</v>
      </c>
      <c r="S760" t="str">
        <f t="shared" si="46"/>
        <v>publishing</v>
      </c>
      <c r="T760" t="str">
        <f t="shared" si="47"/>
        <v>nonfiction</v>
      </c>
    </row>
    <row r="761" spans="1:20" ht="42.75" x14ac:dyDescent="0.45">
      <c r="A761">
        <v>759</v>
      </c>
      <c r="B761" s="1" t="s">
        <v>760</v>
      </c>
      <c r="C761" s="1" t="s">
        <v>4869</v>
      </c>
      <c r="D761" s="3">
        <v>5000</v>
      </c>
      <c r="E761" s="3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s="7">
        <f t="shared" si="44"/>
        <v>41789.330312500002</v>
      </c>
      <c r="L761" s="7">
        <f t="shared" si="45"/>
        <v>41829.330312500002</v>
      </c>
      <c r="M761" t="b">
        <v>0</v>
      </c>
      <c r="N761">
        <v>99</v>
      </c>
      <c r="O761" s="22">
        <f>E761/D761*100</f>
        <v>101.92000000000002</v>
      </c>
      <c r="P761" s="4">
        <f>E761/N761</f>
        <v>51.474747474747474</v>
      </c>
      <c r="Q761" t="b">
        <v>1</v>
      </c>
      <c r="R761" t="s">
        <v>8274</v>
      </c>
      <c r="S761" t="str">
        <f t="shared" si="46"/>
        <v>publishing</v>
      </c>
      <c r="T761" t="str">
        <f t="shared" si="47"/>
        <v>nonfiction</v>
      </c>
    </row>
    <row r="762" spans="1:20" ht="42.75" x14ac:dyDescent="0.45">
      <c r="A762">
        <v>760</v>
      </c>
      <c r="B762" s="1" t="s">
        <v>761</v>
      </c>
      <c r="C762" s="1" t="s">
        <v>4870</v>
      </c>
      <c r="D762" s="3">
        <v>2200</v>
      </c>
      <c r="E762" s="3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s="7">
        <f t="shared" si="44"/>
        <v>42670.764039351852</v>
      </c>
      <c r="L762" s="7">
        <f t="shared" si="45"/>
        <v>42700.805706018517</v>
      </c>
      <c r="M762" t="b">
        <v>0</v>
      </c>
      <c r="N762">
        <v>0</v>
      </c>
      <c r="O762" s="22">
        <f>E762/D762*100</f>
        <v>0</v>
      </c>
      <c r="P762" s="4" t="e">
        <f>E762/N762</f>
        <v>#DIV/0!</v>
      </c>
      <c r="Q762" t="b">
        <v>0</v>
      </c>
      <c r="R762" t="s">
        <v>8275</v>
      </c>
      <c r="S762" t="str">
        <f t="shared" si="46"/>
        <v>publishing</v>
      </c>
      <c r="T762" t="str">
        <f t="shared" si="47"/>
        <v>fiction</v>
      </c>
    </row>
    <row r="763" spans="1:20" ht="42.75" x14ac:dyDescent="0.45">
      <c r="A763">
        <v>761</v>
      </c>
      <c r="B763" s="1" t="s">
        <v>762</v>
      </c>
      <c r="C763" s="1" t="s">
        <v>4871</v>
      </c>
      <c r="D763" s="3">
        <v>5000</v>
      </c>
      <c r="E763" s="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s="7">
        <f t="shared" si="44"/>
        <v>41642.751458333332</v>
      </c>
      <c r="L763" s="7">
        <f t="shared" si="45"/>
        <v>41672.751458333332</v>
      </c>
      <c r="M763" t="b">
        <v>0</v>
      </c>
      <c r="N763">
        <v>6</v>
      </c>
      <c r="O763" s="22">
        <f>E763/D763*100</f>
        <v>4.7</v>
      </c>
      <c r="P763" s="4">
        <f>E763/N763</f>
        <v>39.166666666666664</v>
      </c>
      <c r="Q763" t="b">
        <v>0</v>
      </c>
      <c r="R763" t="s">
        <v>8275</v>
      </c>
      <c r="S763" t="str">
        <f t="shared" si="46"/>
        <v>publishing</v>
      </c>
      <c r="T763" t="str">
        <f t="shared" si="47"/>
        <v>fiction</v>
      </c>
    </row>
    <row r="764" spans="1:20" ht="42.75" x14ac:dyDescent="0.45">
      <c r="A764">
        <v>762</v>
      </c>
      <c r="B764" s="1" t="s">
        <v>763</v>
      </c>
      <c r="C764" s="1" t="s">
        <v>4872</v>
      </c>
      <c r="D764" s="3">
        <v>3500</v>
      </c>
      <c r="E764" s="3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s="7">
        <f t="shared" si="44"/>
        <v>42690.858449074076</v>
      </c>
      <c r="L764" s="7">
        <f t="shared" si="45"/>
        <v>42708.25</v>
      </c>
      <c r="M764" t="b">
        <v>0</v>
      </c>
      <c r="N764">
        <v>0</v>
      </c>
      <c r="O764" s="22">
        <f>E764/D764*100</f>
        <v>0</v>
      </c>
      <c r="P764" s="4" t="e">
        <f>E764/N764</f>
        <v>#DIV/0!</v>
      </c>
      <c r="Q764" t="b">
        <v>0</v>
      </c>
      <c r="R764" t="s">
        <v>8275</v>
      </c>
      <c r="S764" t="str">
        <f t="shared" si="46"/>
        <v>publishing</v>
      </c>
      <c r="T764" t="str">
        <f t="shared" si="47"/>
        <v>fiction</v>
      </c>
    </row>
    <row r="765" spans="1:20" ht="42.75" x14ac:dyDescent="0.45">
      <c r="A765">
        <v>763</v>
      </c>
      <c r="B765" s="1" t="s">
        <v>764</v>
      </c>
      <c r="C765" s="1" t="s">
        <v>4873</v>
      </c>
      <c r="D765" s="3">
        <v>4290</v>
      </c>
      <c r="E765" s="3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s="7">
        <f t="shared" si="44"/>
        <v>41471.446851851848</v>
      </c>
      <c r="L765" s="7">
        <f t="shared" si="45"/>
        <v>41501.446851851848</v>
      </c>
      <c r="M765" t="b">
        <v>0</v>
      </c>
      <c r="N765">
        <v>1</v>
      </c>
      <c r="O765" s="22">
        <f>E765/D765*100</f>
        <v>0.11655011655011654</v>
      </c>
      <c r="P765" s="4">
        <f>E765/N765</f>
        <v>5</v>
      </c>
      <c r="Q765" t="b">
        <v>0</v>
      </c>
      <c r="R765" t="s">
        <v>8275</v>
      </c>
      <c r="S765" t="str">
        <f t="shared" si="46"/>
        <v>publishing</v>
      </c>
      <c r="T765" t="str">
        <f t="shared" si="47"/>
        <v>fiction</v>
      </c>
    </row>
    <row r="766" spans="1:20" ht="42.75" x14ac:dyDescent="0.45">
      <c r="A766">
        <v>764</v>
      </c>
      <c r="B766" s="1" t="s">
        <v>765</v>
      </c>
      <c r="C766" s="1" t="s">
        <v>4874</v>
      </c>
      <c r="D766" s="3">
        <v>5000</v>
      </c>
      <c r="E766" s="3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s="7">
        <f t="shared" si="44"/>
        <v>42227.173159722224</v>
      </c>
      <c r="L766" s="7">
        <f t="shared" si="45"/>
        <v>42257.173159722224</v>
      </c>
      <c r="M766" t="b">
        <v>0</v>
      </c>
      <c r="N766">
        <v>0</v>
      </c>
      <c r="O766" s="22">
        <f>E766/D766*100</f>
        <v>0</v>
      </c>
      <c r="P766" s="4" t="e">
        <f>E766/N766</f>
        <v>#DIV/0!</v>
      </c>
      <c r="Q766" t="b">
        <v>0</v>
      </c>
      <c r="R766" t="s">
        <v>8275</v>
      </c>
      <c r="S766" t="str">
        <f t="shared" si="46"/>
        <v>publishing</v>
      </c>
      <c r="T766" t="str">
        <f t="shared" si="47"/>
        <v>fiction</v>
      </c>
    </row>
    <row r="767" spans="1:20" ht="42.75" x14ac:dyDescent="0.45">
      <c r="A767">
        <v>765</v>
      </c>
      <c r="B767" s="1" t="s">
        <v>766</v>
      </c>
      <c r="C767" s="1" t="s">
        <v>4875</v>
      </c>
      <c r="D767" s="3">
        <v>7000</v>
      </c>
      <c r="E767" s="3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s="7">
        <f t="shared" si="44"/>
        <v>41901.542638888888</v>
      </c>
      <c r="L767" s="7">
        <f t="shared" si="45"/>
        <v>41931.542638888888</v>
      </c>
      <c r="M767" t="b">
        <v>0</v>
      </c>
      <c r="N767">
        <v>44</v>
      </c>
      <c r="O767" s="22">
        <f>E767/D767*100</f>
        <v>36.014285714285712</v>
      </c>
      <c r="P767" s="4">
        <f>E767/N767</f>
        <v>57.295454545454547</v>
      </c>
      <c r="Q767" t="b">
        <v>0</v>
      </c>
      <c r="R767" t="s">
        <v>8275</v>
      </c>
      <c r="S767" t="str">
        <f t="shared" si="46"/>
        <v>publishing</v>
      </c>
      <c r="T767" t="str">
        <f t="shared" si="47"/>
        <v>fiction</v>
      </c>
    </row>
    <row r="768" spans="1:20" ht="42.75" x14ac:dyDescent="0.45">
      <c r="A768">
        <v>766</v>
      </c>
      <c r="B768" s="1" t="s">
        <v>767</v>
      </c>
      <c r="C768" s="1" t="s">
        <v>4876</v>
      </c>
      <c r="D768" s="3">
        <v>4000</v>
      </c>
      <c r="E768" s="3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s="7">
        <f t="shared" si="44"/>
        <v>42021.783368055556</v>
      </c>
      <c r="L768" s="7">
        <f t="shared" si="45"/>
        <v>42051.783368055556</v>
      </c>
      <c r="M768" t="b">
        <v>0</v>
      </c>
      <c r="N768">
        <v>0</v>
      </c>
      <c r="O768" s="22">
        <f>E768/D768*100</f>
        <v>0</v>
      </c>
      <c r="P768" s="4" t="e">
        <f>E768/N768</f>
        <v>#DIV/0!</v>
      </c>
      <c r="Q768" t="b">
        <v>0</v>
      </c>
      <c r="R768" t="s">
        <v>8275</v>
      </c>
      <c r="S768" t="str">
        <f t="shared" si="46"/>
        <v>publishing</v>
      </c>
      <c r="T768" t="str">
        <f t="shared" si="47"/>
        <v>fiction</v>
      </c>
    </row>
    <row r="769" spans="1:20" ht="57" x14ac:dyDescent="0.45">
      <c r="A769">
        <v>767</v>
      </c>
      <c r="B769" s="1" t="s">
        <v>768</v>
      </c>
      <c r="C769" s="1" t="s">
        <v>4877</v>
      </c>
      <c r="D769" s="3">
        <v>5000</v>
      </c>
      <c r="E769" s="3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s="7">
        <f t="shared" si="44"/>
        <v>42115.143634259264</v>
      </c>
      <c r="L769" s="7">
        <f t="shared" si="45"/>
        <v>42145.143634259264</v>
      </c>
      <c r="M769" t="b">
        <v>0</v>
      </c>
      <c r="N769">
        <v>3</v>
      </c>
      <c r="O769" s="22">
        <f>E769/D769*100</f>
        <v>3.54</v>
      </c>
      <c r="P769" s="4">
        <f>E769/N769</f>
        <v>59</v>
      </c>
      <c r="Q769" t="b">
        <v>0</v>
      </c>
      <c r="R769" t="s">
        <v>8275</v>
      </c>
      <c r="S769" t="str">
        <f t="shared" si="46"/>
        <v>publishing</v>
      </c>
      <c r="T769" t="str">
        <f t="shared" si="47"/>
        <v>fiction</v>
      </c>
    </row>
    <row r="770" spans="1:20" ht="42.75" x14ac:dyDescent="0.45">
      <c r="A770">
        <v>768</v>
      </c>
      <c r="B770" s="1" t="s">
        <v>769</v>
      </c>
      <c r="C770" s="1" t="s">
        <v>4878</v>
      </c>
      <c r="D770" s="3">
        <v>2500</v>
      </c>
      <c r="E770" s="3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s="7">
        <f t="shared" si="44"/>
        <v>41594.207060185188</v>
      </c>
      <c r="L770" s="7">
        <f t="shared" si="45"/>
        <v>41624.207060185188</v>
      </c>
      <c r="M770" t="b">
        <v>0</v>
      </c>
      <c r="N770">
        <v>0</v>
      </c>
      <c r="O770" s="22">
        <f>E770/D770*100</f>
        <v>0</v>
      </c>
      <c r="P770" s="4" t="e">
        <f>E770/N770</f>
        <v>#DIV/0!</v>
      </c>
      <c r="Q770" t="b">
        <v>0</v>
      </c>
      <c r="R770" t="s">
        <v>8275</v>
      </c>
      <c r="S770" t="str">
        <f t="shared" si="46"/>
        <v>publishing</v>
      </c>
      <c r="T770" t="str">
        <f t="shared" si="47"/>
        <v>fiction</v>
      </c>
    </row>
    <row r="771" spans="1:20" ht="42.75" x14ac:dyDescent="0.45">
      <c r="A771">
        <v>769</v>
      </c>
      <c r="B771" s="1" t="s">
        <v>770</v>
      </c>
      <c r="C771" s="1" t="s">
        <v>4879</v>
      </c>
      <c r="D771" s="3">
        <v>4000</v>
      </c>
      <c r="E771" s="3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s="7">
        <f t="shared" ref="K771:K834" si="48">(((J771/60)/60)/24)+DATE(1970,1,1)</f>
        <v>41604.996458333335</v>
      </c>
      <c r="L771" s="7">
        <f t="shared" ref="L771:L834" si="49">(((I771/60)/60)/24)+DATE(1970,1,1)</f>
        <v>41634.996458333335</v>
      </c>
      <c r="M771" t="b">
        <v>0</v>
      </c>
      <c r="N771">
        <v>52</v>
      </c>
      <c r="O771" s="22">
        <f>E771/D771*100</f>
        <v>41.4</v>
      </c>
      <c r="P771" s="4">
        <f>E771/N771</f>
        <v>31.846153846153847</v>
      </c>
      <c r="Q771" t="b">
        <v>0</v>
      </c>
      <c r="R771" t="s">
        <v>8275</v>
      </c>
      <c r="S771" t="str">
        <f t="shared" ref="S771:S834" si="50">LEFT(R771,SEARCH("/",R771,1)-1)</f>
        <v>publishing</v>
      </c>
      <c r="T771" t="str">
        <f t="shared" ref="T771:T834" si="51">RIGHT(R771,LEN(R771) - FIND("/",R771))</f>
        <v>fiction</v>
      </c>
    </row>
    <row r="772" spans="1:20" ht="42.75" x14ac:dyDescent="0.45">
      <c r="A772">
        <v>770</v>
      </c>
      <c r="B772" s="1" t="s">
        <v>771</v>
      </c>
      <c r="C772" s="1" t="s">
        <v>4880</v>
      </c>
      <c r="D772" s="3">
        <v>17500</v>
      </c>
      <c r="E772" s="3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s="7">
        <f t="shared" si="48"/>
        <v>41289.999641203707</v>
      </c>
      <c r="L772" s="7">
        <f t="shared" si="49"/>
        <v>41329.999641203707</v>
      </c>
      <c r="M772" t="b">
        <v>0</v>
      </c>
      <c r="N772">
        <v>0</v>
      </c>
      <c r="O772" s="22">
        <f>E772/D772*100</f>
        <v>0</v>
      </c>
      <c r="P772" s="4" t="e">
        <f>E772/N772</f>
        <v>#DIV/0!</v>
      </c>
      <c r="Q772" t="b">
        <v>0</v>
      </c>
      <c r="R772" t="s">
        <v>8275</v>
      </c>
      <c r="S772" t="str">
        <f t="shared" si="50"/>
        <v>publishing</v>
      </c>
      <c r="T772" t="str">
        <f t="shared" si="51"/>
        <v>fiction</v>
      </c>
    </row>
    <row r="773" spans="1:20" ht="42.75" x14ac:dyDescent="0.45">
      <c r="A773">
        <v>771</v>
      </c>
      <c r="B773" s="1" t="s">
        <v>772</v>
      </c>
      <c r="C773" s="1" t="s">
        <v>4881</v>
      </c>
      <c r="D773" s="3">
        <v>38000</v>
      </c>
      <c r="E773" s="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s="7">
        <f t="shared" si="48"/>
        <v>42349.824097222227</v>
      </c>
      <c r="L773" s="7">
        <f t="shared" si="49"/>
        <v>42399.824097222227</v>
      </c>
      <c r="M773" t="b">
        <v>0</v>
      </c>
      <c r="N773">
        <v>1</v>
      </c>
      <c r="O773" s="22">
        <f>E773/D773*100</f>
        <v>2.6315789473684209E-2</v>
      </c>
      <c r="P773" s="4">
        <f>E773/N773</f>
        <v>10</v>
      </c>
      <c r="Q773" t="b">
        <v>0</v>
      </c>
      <c r="R773" t="s">
        <v>8275</v>
      </c>
      <c r="S773" t="str">
        <f t="shared" si="50"/>
        <v>publishing</v>
      </c>
      <c r="T773" t="str">
        <f t="shared" si="51"/>
        <v>fiction</v>
      </c>
    </row>
    <row r="774" spans="1:20" ht="57" x14ac:dyDescent="0.45">
      <c r="A774">
        <v>772</v>
      </c>
      <c r="B774" s="1" t="s">
        <v>773</v>
      </c>
      <c r="C774" s="1" t="s">
        <v>4882</v>
      </c>
      <c r="D774" s="3">
        <v>1500</v>
      </c>
      <c r="E774" s="3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s="7">
        <f t="shared" si="48"/>
        <v>40068.056932870371</v>
      </c>
      <c r="L774" s="7">
        <f t="shared" si="49"/>
        <v>40118.165972222225</v>
      </c>
      <c r="M774" t="b">
        <v>0</v>
      </c>
      <c r="N774">
        <v>1</v>
      </c>
      <c r="O774" s="22">
        <f>E774/D774*100</f>
        <v>3.3333333333333335</v>
      </c>
      <c r="P774" s="4">
        <f>E774/N774</f>
        <v>50</v>
      </c>
      <c r="Q774" t="b">
        <v>0</v>
      </c>
      <c r="R774" t="s">
        <v>8275</v>
      </c>
      <c r="S774" t="str">
        <f t="shared" si="50"/>
        <v>publishing</v>
      </c>
      <c r="T774" t="str">
        <f t="shared" si="51"/>
        <v>fiction</v>
      </c>
    </row>
    <row r="775" spans="1:20" ht="42.75" x14ac:dyDescent="0.45">
      <c r="A775">
        <v>773</v>
      </c>
      <c r="B775" s="1" t="s">
        <v>774</v>
      </c>
      <c r="C775" s="1" t="s">
        <v>4883</v>
      </c>
      <c r="D775" s="3">
        <v>3759</v>
      </c>
      <c r="E775" s="3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s="7">
        <f t="shared" si="48"/>
        <v>42100.735937499994</v>
      </c>
      <c r="L775" s="7">
        <f t="shared" si="49"/>
        <v>42134.959027777775</v>
      </c>
      <c r="M775" t="b">
        <v>0</v>
      </c>
      <c r="N775">
        <v>2</v>
      </c>
      <c r="O775" s="22">
        <f>E775/D775*100</f>
        <v>0.85129023676509719</v>
      </c>
      <c r="P775" s="4">
        <f>E775/N775</f>
        <v>16</v>
      </c>
      <c r="Q775" t="b">
        <v>0</v>
      </c>
      <c r="R775" t="s">
        <v>8275</v>
      </c>
      <c r="S775" t="str">
        <f t="shared" si="50"/>
        <v>publishing</v>
      </c>
      <c r="T775" t="str">
        <f t="shared" si="51"/>
        <v>fiction</v>
      </c>
    </row>
    <row r="776" spans="1:20" ht="42.75" x14ac:dyDescent="0.45">
      <c r="A776">
        <v>774</v>
      </c>
      <c r="B776" s="1" t="s">
        <v>775</v>
      </c>
      <c r="C776" s="1" t="s">
        <v>4884</v>
      </c>
      <c r="D776" s="3">
        <v>500</v>
      </c>
      <c r="E776" s="3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s="7">
        <f t="shared" si="48"/>
        <v>41663.780300925922</v>
      </c>
      <c r="L776" s="7">
        <f t="shared" si="49"/>
        <v>41693.780300925922</v>
      </c>
      <c r="M776" t="b">
        <v>0</v>
      </c>
      <c r="N776">
        <v>9</v>
      </c>
      <c r="O776" s="22">
        <f>E776/D776*100</f>
        <v>70.199999999999989</v>
      </c>
      <c r="P776" s="4">
        <f>E776/N776</f>
        <v>39</v>
      </c>
      <c r="Q776" t="b">
        <v>0</v>
      </c>
      <c r="R776" t="s">
        <v>8275</v>
      </c>
      <c r="S776" t="str">
        <f t="shared" si="50"/>
        <v>publishing</v>
      </c>
      <c r="T776" t="str">
        <f t="shared" si="51"/>
        <v>fiction</v>
      </c>
    </row>
    <row r="777" spans="1:20" ht="42.75" x14ac:dyDescent="0.45">
      <c r="A777">
        <v>775</v>
      </c>
      <c r="B777" s="1" t="s">
        <v>776</v>
      </c>
      <c r="C777" s="1" t="s">
        <v>4885</v>
      </c>
      <c r="D777" s="3">
        <v>10000</v>
      </c>
      <c r="E777" s="3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s="7">
        <f t="shared" si="48"/>
        <v>40863.060127314813</v>
      </c>
      <c r="L777" s="7">
        <f t="shared" si="49"/>
        <v>40893.060127314813</v>
      </c>
      <c r="M777" t="b">
        <v>0</v>
      </c>
      <c r="N777">
        <v>5</v>
      </c>
      <c r="O777" s="22">
        <f>E777/D777*100</f>
        <v>1.7000000000000002</v>
      </c>
      <c r="P777" s="4">
        <f>E777/N777</f>
        <v>34</v>
      </c>
      <c r="Q777" t="b">
        <v>0</v>
      </c>
      <c r="R777" t="s">
        <v>8275</v>
      </c>
      <c r="S777" t="str">
        <f t="shared" si="50"/>
        <v>publishing</v>
      </c>
      <c r="T777" t="str">
        <f t="shared" si="51"/>
        <v>fiction</v>
      </c>
    </row>
    <row r="778" spans="1:20" ht="42.75" x14ac:dyDescent="0.45">
      <c r="A778">
        <v>776</v>
      </c>
      <c r="B778" s="1" t="s">
        <v>777</v>
      </c>
      <c r="C778" s="1" t="s">
        <v>4886</v>
      </c>
      <c r="D778" s="3">
        <v>7000</v>
      </c>
      <c r="E778" s="3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s="7">
        <f t="shared" si="48"/>
        <v>42250.685706018514</v>
      </c>
      <c r="L778" s="7">
        <f t="shared" si="49"/>
        <v>42288.208333333328</v>
      </c>
      <c r="M778" t="b">
        <v>0</v>
      </c>
      <c r="N778">
        <v>57</v>
      </c>
      <c r="O778" s="22">
        <f>E778/D778*100</f>
        <v>51.4</v>
      </c>
      <c r="P778" s="4">
        <f>E778/N778</f>
        <v>63.122807017543863</v>
      </c>
      <c r="Q778" t="b">
        <v>0</v>
      </c>
      <c r="R778" t="s">
        <v>8275</v>
      </c>
      <c r="S778" t="str">
        <f t="shared" si="50"/>
        <v>publishing</v>
      </c>
      <c r="T778" t="str">
        <f t="shared" si="51"/>
        <v>fiction</v>
      </c>
    </row>
    <row r="779" spans="1:20" ht="42.75" x14ac:dyDescent="0.45">
      <c r="A779">
        <v>777</v>
      </c>
      <c r="B779" s="1" t="s">
        <v>778</v>
      </c>
      <c r="C779" s="1" t="s">
        <v>4887</v>
      </c>
      <c r="D779" s="3">
        <v>3000</v>
      </c>
      <c r="E779" s="3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s="7">
        <f t="shared" si="48"/>
        <v>41456.981215277774</v>
      </c>
      <c r="L779" s="7">
        <f t="shared" si="49"/>
        <v>41486.981215277774</v>
      </c>
      <c r="M779" t="b">
        <v>0</v>
      </c>
      <c r="N779">
        <v>3</v>
      </c>
      <c r="O779" s="22">
        <f>E779/D779*100</f>
        <v>0.70000000000000007</v>
      </c>
      <c r="P779" s="4">
        <f>E779/N779</f>
        <v>7</v>
      </c>
      <c r="Q779" t="b">
        <v>0</v>
      </c>
      <c r="R779" t="s">
        <v>8275</v>
      </c>
      <c r="S779" t="str">
        <f t="shared" si="50"/>
        <v>publishing</v>
      </c>
      <c r="T779" t="str">
        <f t="shared" si="51"/>
        <v>fiction</v>
      </c>
    </row>
    <row r="780" spans="1:20" ht="42.75" x14ac:dyDescent="0.45">
      <c r="A780">
        <v>778</v>
      </c>
      <c r="B780" s="1" t="s">
        <v>779</v>
      </c>
      <c r="C780" s="1" t="s">
        <v>4888</v>
      </c>
      <c r="D780" s="3">
        <v>500</v>
      </c>
      <c r="E780" s="3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s="7">
        <f t="shared" si="48"/>
        <v>41729.702314814815</v>
      </c>
      <c r="L780" s="7">
        <f t="shared" si="49"/>
        <v>41759.702314814815</v>
      </c>
      <c r="M780" t="b">
        <v>0</v>
      </c>
      <c r="N780">
        <v>1</v>
      </c>
      <c r="O780" s="22">
        <f>E780/D780*100</f>
        <v>0.4</v>
      </c>
      <c r="P780" s="4">
        <f>E780/N780</f>
        <v>2</v>
      </c>
      <c r="Q780" t="b">
        <v>0</v>
      </c>
      <c r="R780" t="s">
        <v>8275</v>
      </c>
      <c r="S780" t="str">
        <f t="shared" si="50"/>
        <v>publishing</v>
      </c>
      <c r="T780" t="str">
        <f t="shared" si="51"/>
        <v>fiction</v>
      </c>
    </row>
    <row r="781" spans="1:20" ht="42.75" x14ac:dyDescent="0.45">
      <c r="A781">
        <v>779</v>
      </c>
      <c r="B781" s="1" t="s">
        <v>780</v>
      </c>
      <c r="C781" s="1" t="s">
        <v>4889</v>
      </c>
      <c r="D781" s="3">
        <v>15000</v>
      </c>
      <c r="E781" s="3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s="7">
        <f t="shared" si="48"/>
        <v>40436.68408564815</v>
      </c>
      <c r="L781" s="7">
        <f t="shared" si="49"/>
        <v>40466.166666666664</v>
      </c>
      <c r="M781" t="b">
        <v>0</v>
      </c>
      <c r="N781">
        <v>6</v>
      </c>
      <c r="O781" s="22">
        <f>E781/D781*100</f>
        <v>2.666666666666667</v>
      </c>
      <c r="P781" s="4">
        <f>E781/N781</f>
        <v>66.666666666666671</v>
      </c>
      <c r="Q781" t="b">
        <v>0</v>
      </c>
      <c r="R781" t="s">
        <v>8275</v>
      </c>
      <c r="S781" t="str">
        <f t="shared" si="50"/>
        <v>publishing</v>
      </c>
      <c r="T781" t="str">
        <f t="shared" si="51"/>
        <v>fiction</v>
      </c>
    </row>
    <row r="782" spans="1:20" ht="28.5" x14ac:dyDescent="0.45">
      <c r="A782">
        <v>780</v>
      </c>
      <c r="B782" s="1" t="s">
        <v>781</v>
      </c>
      <c r="C782" s="1" t="s">
        <v>4890</v>
      </c>
      <c r="D782" s="3">
        <v>1000</v>
      </c>
      <c r="E782" s="3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s="7">
        <f t="shared" si="48"/>
        <v>40636.673900462964</v>
      </c>
      <c r="L782" s="7">
        <f t="shared" si="49"/>
        <v>40666.673900462964</v>
      </c>
      <c r="M782" t="b">
        <v>0</v>
      </c>
      <c r="N782">
        <v>27</v>
      </c>
      <c r="O782" s="22">
        <f>E782/D782*100</f>
        <v>104</v>
      </c>
      <c r="P782" s="4">
        <f>E782/N782</f>
        <v>38.518518518518519</v>
      </c>
      <c r="Q782" t="b">
        <v>1</v>
      </c>
      <c r="R782" t="s">
        <v>8276</v>
      </c>
      <c r="S782" t="str">
        <f t="shared" si="50"/>
        <v>music</v>
      </c>
      <c r="T782" t="str">
        <f t="shared" si="51"/>
        <v>rock</v>
      </c>
    </row>
    <row r="783" spans="1:20" ht="42.75" x14ac:dyDescent="0.45">
      <c r="A783">
        <v>781</v>
      </c>
      <c r="B783" s="1" t="s">
        <v>782</v>
      </c>
      <c r="C783" s="1" t="s">
        <v>4891</v>
      </c>
      <c r="D783" s="3">
        <v>800</v>
      </c>
      <c r="E783" s="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s="7">
        <f t="shared" si="48"/>
        <v>41403.000856481485</v>
      </c>
      <c r="L783" s="7">
        <f t="shared" si="49"/>
        <v>41433.000856481485</v>
      </c>
      <c r="M783" t="b">
        <v>0</v>
      </c>
      <c r="N783">
        <v>25</v>
      </c>
      <c r="O783" s="22">
        <f>E783/D783*100</f>
        <v>133.15375</v>
      </c>
      <c r="P783" s="4">
        <f>E783/N783</f>
        <v>42.609200000000001</v>
      </c>
      <c r="Q783" t="b">
        <v>1</v>
      </c>
      <c r="R783" t="s">
        <v>8276</v>
      </c>
      <c r="S783" t="str">
        <f t="shared" si="50"/>
        <v>music</v>
      </c>
      <c r="T783" t="str">
        <f t="shared" si="51"/>
        <v>rock</v>
      </c>
    </row>
    <row r="784" spans="1:20" ht="42.75" x14ac:dyDescent="0.45">
      <c r="A784">
        <v>782</v>
      </c>
      <c r="B784" s="1" t="s">
        <v>783</v>
      </c>
      <c r="C784" s="1" t="s">
        <v>4892</v>
      </c>
      <c r="D784" s="3">
        <v>700</v>
      </c>
      <c r="E784" s="3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s="7">
        <f t="shared" si="48"/>
        <v>41116.758125</v>
      </c>
      <c r="L784" s="7">
        <f t="shared" si="49"/>
        <v>41146.758125</v>
      </c>
      <c r="M784" t="b">
        <v>0</v>
      </c>
      <c r="N784">
        <v>14</v>
      </c>
      <c r="O784" s="22">
        <f>E784/D784*100</f>
        <v>100</v>
      </c>
      <c r="P784" s="4">
        <f>E784/N784</f>
        <v>50</v>
      </c>
      <c r="Q784" t="b">
        <v>1</v>
      </c>
      <c r="R784" t="s">
        <v>8276</v>
      </c>
      <c r="S784" t="str">
        <f t="shared" si="50"/>
        <v>music</v>
      </c>
      <c r="T784" t="str">
        <f t="shared" si="51"/>
        <v>rock</v>
      </c>
    </row>
    <row r="785" spans="1:20" ht="42.75" x14ac:dyDescent="0.45">
      <c r="A785">
        <v>783</v>
      </c>
      <c r="B785" s="1" t="s">
        <v>784</v>
      </c>
      <c r="C785" s="1" t="s">
        <v>4893</v>
      </c>
      <c r="D785" s="3">
        <v>1500</v>
      </c>
      <c r="E785" s="3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s="7">
        <f t="shared" si="48"/>
        <v>40987.773715277777</v>
      </c>
      <c r="L785" s="7">
        <f t="shared" si="49"/>
        <v>41026.916666666664</v>
      </c>
      <c r="M785" t="b">
        <v>0</v>
      </c>
      <c r="N785">
        <v>35</v>
      </c>
      <c r="O785" s="22">
        <f>E785/D785*100</f>
        <v>148.13333333333333</v>
      </c>
      <c r="P785" s="4">
        <f>E785/N785</f>
        <v>63.485714285714288</v>
      </c>
      <c r="Q785" t="b">
        <v>1</v>
      </c>
      <c r="R785" t="s">
        <v>8276</v>
      </c>
      <c r="S785" t="str">
        <f t="shared" si="50"/>
        <v>music</v>
      </c>
      <c r="T785" t="str">
        <f t="shared" si="51"/>
        <v>rock</v>
      </c>
    </row>
    <row r="786" spans="1:20" ht="42.75" x14ac:dyDescent="0.45">
      <c r="A786">
        <v>784</v>
      </c>
      <c r="B786" s="1" t="s">
        <v>785</v>
      </c>
      <c r="C786" s="1" t="s">
        <v>4894</v>
      </c>
      <c r="D786" s="3">
        <v>1000</v>
      </c>
      <c r="E786" s="3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s="7">
        <f t="shared" si="48"/>
        <v>41675.149525462963</v>
      </c>
      <c r="L786" s="7">
        <f t="shared" si="49"/>
        <v>41715.107858796298</v>
      </c>
      <c r="M786" t="b">
        <v>0</v>
      </c>
      <c r="N786">
        <v>10</v>
      </c>
      <c r="O786" s="22">
        <f>E786/D786*100</f>
        <v>102.49999999999999</v>
      </c>
      <c r="P786" s="4">
        <f>E786/N786</f>
        <v>102.5</v>
      </c>
      <c r="Q786" t="b">
        <v>1</v>
      </c>
      <c r="R786" t="s">
        <v>8276</v>
      </c>
      <c r="S786" t="str">
        <f t="shared" si="50"/>
        <v>music</v>
      </c>
      <c r="T786" t="str">
        <f t="shared" si="51"/>
        <v>rock</v>
      </c>
    </row>
    <row r="787" spans="1:20" ht="42.75" x14ac:dyDescent="0.45">
      <c r="A787">
        <v>785</v>
      </c>
      <c r="B787" s="1" t="s">
        <v>786</v>
      </c>
      <c r="C787" s="1" t="s">
        <v>4895</v>
      </c>
      <c r="D787" s="3">
        <v>500</v>
      </c>
      <c r="E787" s="3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s="7">
        <f t="shared" si="48"/>
        <v>41303.593923611108</v>
      </c>
      <c r="L787" s="7">
        <f t="shared" si="49"/>
        <v>41333.593923611108</v>
      </c>
      <c r="M787" t="b">
        <v>0</v>
      </c>
      <c r="N787">
        <v>29</v>
      </c>
      <c r="O787" s="22">
        <f>E787/D787*100</f>
        <v>180.62799999999999</v>
      </c>
      <c r="P787" s="4">
        <f>E787/N787</f>
        <v>31.142758620689655</v>
      </c>
      <c r="Q787" t="b">
        <v>1</v>
      </c>
      <c r="R787" t="s">
        <v>8276</v>
      </c>
      <c r="S787" t="str">
        <f t="shared" si="50"/>
        <v>music</v>
      </c>
      <c r="T787" t="str">
        <f t="shared" si="51"/>
        <v>rock</v>
      </c>
    </row>
    <row r="788" spans="1:20" ht="42.75" x14ac:dyDescent="0.45">
      <c r="A788">
        <v>786</v>
      </c>
      <c r="B788" s="1" t="s">
        <v>787</v>
      </c>
      <c r="C788" s="1" t="s">
        <v>4896</v>
      </c>
      <c r="D788" s="3">
        <v>5000</v>
      </c>
      <c r="E788" s="3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s="7">
        <f t="shared" si="48"/>
        <v>40983.055949074071</v>
      </c>
      <c r="L788" s="7">
        <f t="shared" si="49"/>
        <v>41040.657638888886</v>
      </c>
      <c r="M788" t="b">
        <v>0</v>
      </c>
      <c r="N788">
        <v>44</v>
      </c>
      <c r="O788" s="22">
        <f>E788/D788*100</f>
        <v>142.79999999999998</v>
      </c>
      <c r="P788" s="4">
        <f>E788/N788</f>
        <v>162.27272727272728</v>
      </c>
      <c r="Q788" t="b">
        <v>1</v>
      </c>
      <c r="R788" t="s">
        <v>8276</v>
      </c>
      <c r="S788" t="str">
        <f t="shared" si="50"/>
        <v>music</v>
      </c>
      <c r="T788" t="str">
        <f t="shared" si="51"/>
        <v>rock</v>
      </c>
    </row>
    <row r="789" spans="1:20" ht="42.75" x14ac:dyDescent="0.45">
      <c r="A789">
        <v>787</v>
      </c>
      <c r="B789" s="1" t="s">
        <v>788</v>
      </c>
      <c r="C789" s="1" t="s">
        <v>4897</v>
      </c>
      <c r="D789" s="3">
        <v>1200</v>
      </c>
      <c r="E789" s="3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s="7">
        <f t="shared" si="48"/>
        <v>41549.627615740741</v>
      </c>
      <c r="L789" s="7">
        <f t="shared" si="49"/>
        <v>41579.627615740741</v>
      </c>
      <c r="M789" t="b">
        <v>0</v>
      </c>
      <c r="N789">
        <v>17</v>
      </c>
      <c r="O789" s="22">
        <f>E789/D789*100</f>
        <v>114.16666666666666</v>
      </c>
      <c r="P789" s="4">
        <f>E789/N789</f>
        <v>80.588235294117652</v>
      </c>
      <c r="Q789" t="b">
        <v>1</v>
      </c>
      <c r="R789" t="s">
        <v>8276</v>
      </c>
      <c r="S789" t="str">
        <f t="shared" si="50"/>
        <v>music</v>
      </c>
      <c r="T789" t="str">
        <f t="shared" si="51"/>
        <v>rock</v>
      </c>
    </row>
    <row r="790" spans="1:20" ht="42.75" x14ac:dyDescent="0.45">
      <c r="A790">
        <v>788</v>
      </c>
      <c r="B790" s="1" t="s">
        <v>789</v>
      </c>
      <c r="C790" s="1" t="s">
        <v>4898</v>
      </c>
      <c r="D790" s="3">
        <v>1000</v>
      </c>
      <c r="E790" s="3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s="7">
        <f t="shared" si="48"/>
        <v>41059.006805555553</v>
      </c>
      <c r="L790" s="7">
        <f t="shared" si="49"/>
        <v>41097.165972222225</v>
      </c>
      <c r="M790" t="b">
        <v>0</v>
      </c>
      <c r="N790">
        <v>34</v>
      </c>
      <c r="O790" s="22">
        <f>E790/D790*100</f>
        <v>203.505</v>
      </c>
      <c r="P790" s="4">
        <f>E790/N790</f>
        <v>59.85441176470588</v>
      </c>
      <c r="Q790" t="b">
        <v>1</v>
      </c>
      <c r="R790" t="s">
        <v>8276</v>
      </c>
      <c r="S790" t="str">
        <f t="shared" si="50"/>
        <v>music</v>
      </c>
      <c r="T790" t="str">
        <f t="shared" si="51"/>
        <v>rock</v>
      </c>
    </row>
    <row r="791" spans="1:20" ht="42.75" x14ac:dyDescent="0.45">
      <c r="A791">
        <v>789</v>
      </c>
      <c r="B791" s="1" t="s">
        <v>790</v>
      </c>
      <c r="C791" s="1" t="s">
        <v>4899</v>
      </c>
      <c r="D791" s="3">
        <v>1700</v>
      </c>
      <c r="E791" s="3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s="7">
        <f t="shared" si="48"/>
        <v>41277.186111111114</v>
      </c>
      <c r="L791" s="7">
        <f t="shared" si="49"/>
        <v>41295.332638888889</v>
      </c>
      <c r="M791" t="b">
        <v>0</v>
      </c>
      <c r="N791">
        <v>14</v>
      </c>
      <c r="O791" s="22">
        <f>E791/D791*100</f>
        <v>109.41176470588236</v>
      </c>
      <c r="P791" s="4">
        <f>E791/N791</f>
        <v>132.85714285714286</v>
      </c>
      <c r="Q791" t="b">
        <v>1</v>
      </c>
      <c r="R791" t="s">
        <v>8276</v>
      </c>
      <c r="S791" t="str">
        <f t="shared" si="50"/>
        <v>music</v>
      </c>
      <c r="T791" t="str">
        <f t="shared" si="51"/>
        <v>rock</v>
      </c>
    </row>
    <row r="792" spans="1:20" ht="42.75" x14ac:dyDescent="0.45">
      <c r="A792">
        <v>790</v>
      </c>
      <c r="B792" s="1" t="s">
        <v>791</v>
      </c>
      <c r="C792" s="1" t="s">
        <v>4900</v>
      </c>
      <c r="D792" s="3">
        <v>10000</v>
      </c>
      <c r="E792" s="3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s="7">
        <f t="shared" si="48"/>
        <v>41276.047905092593</v>
      </c>
      <c r="L792" s="7">
        <f t="shared" si="49"/>
        <v>41306.047905092593</v>
      </c>
      <c r="M792" t="b">
        <v>0</v>
      </c>
      <c r="N792">
        <v>156</v>
      </c>
      <c r="O792" s="22">
        <f>E792/D792*100</f>
        <v>144.37459999999999</v>
      </c>
      <c r="P792" s="4">
        <f>E792/N792</f>
        <v>92.547820512820508</v>
      </c>
      <c r="Q792" t="b">
        <v>1</v>
      </c>
      <c r="R792" t="s">
        <v>8276</v>
      </c>
      <c r="S792" t="str">
        <f t="shared" si="50"/>
        <v>music</v>
      </c>
      <c r="T792" t="str">
        <f t="shared" si="51"/>
        <v>rock</v>
      </c>
    </row>
    <row r="793" spans="1:20" ht="42.75" x14ac:dyDescent="0.45">
      <c r="A793">
        <v>791</v>
      </c>
      <c r="B793" s="1" t="s">
        <v>792</v>
      </c>
      <c r="C793" s="1" t="s">
        <v>4901</v>
      </c>
      <c r="D793" s="3">
        <v>7500</v>
      </c>
      <c r="E793" s="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s="7">
        <f t="shared" si="48"/>
        <v>41557.780624999999</v>
      </c>
      <c r="L793" s="7">
        <f t="shared" si="49"/>
        <v>41591.249305555553</v>
      </c>
      <c r="M793" t="b">
        <v>0</v>
      </c>
      <c r="N793">
        <v>128</v>
      </c>
      <c r="O793" s="22">
        <f>E793/D793*100</f>
        <v>103.86666666666666</v>
      </c>
      <c r="P793" s="4">
        <f>E793/N793</f>
        <v>60.859375</v>
      </c>
      <c r="Q793" t="b">
        <v>1</v>
      </c>
      <c r="R793" t="s">
        <v>8276</v>
      </c>
      <c r="S793" t="str">
        <f t="shared" si="50"/>
        <v>music</v>
      </c>
      <c r="T793" t="str">
        <f t="shared" si="51"/>
        <v>rock</v>
      </c>
    </row>
    <row r="794" spans="1:20" ht="28.5" x14ac:dyDescent="0.45">
      <c r="A794">
        <v>792</v>
      </c>
      <c r="B794" s="1" t="s">
        <v>793</v>
      </c>
      <c r="C794" s="1" t="s">
        <v>4902</v>
      </c>
      <c r="D794" s="3">
        <v>2500</v>
      </c>
      <c r="E794" s="3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s="7">
        <f t="shared" si="48"/>
        <v>41555.873645833337</v>
      </c>
      <c r="L794" s="7">
        <f t="shared" si="49"/>
        <v>41585.915312500001</v>
      </c>
      <c r="M794" t="b">
        <v>0</v>
      </c>
      <c r="N794">
        <v>60</v>
      </c>
      <c r="O794" s="22">
        <f>E794/D794*100</f>
        <v>100.44440000000002</v>
      </c>
      <c r="P794" s="4">
        <f>E794/N794</f>
        <v>41.851833333333339</v>
      </c>
      <c r="Q794" t="b">
        <v>1</v>
      </c>
      <c r="R794" t="s">
        <v>8276</v>
      </c>
      <c r="S794" t="str">
        <f t="shared" si="50"/>
        <v>music</v>
      </c>
      <c r="T794" t="str">
        <f t="shared" si="51"/>
        <v>rock</v>
      </c>
    </row>
    <row r="795" spans="1:20" ht="42.75" x14ac:dyDescent="0.45">
      <c r="A795">
        <v>793</v>
      </c>
      <c r="B795" s="1" t="s">
        <v>794</v>
      </c>
      <c r="C795" s="1" t="s">
        <v>4903</v>
      </c>
      <c r="D795" s="3">
        <v>2750</v>
      </c>
      <c r="E795" s="3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s="7">
        <f t="shared" si="48"/>
        <v>41442.741249999999</v>
      </c>
      <c r="L795" s="7">
        <f t="shared" si="49"/>
        <v>41458.207638888889</v>
      </c>
      <c r="M795" t="b">
        <v>0</v>
      </c>
      <c r="N795">
        <v>32</v>
      </c>
      <c r="O795" s="22">
        <f>E795/D795*100</f>
        <v>102.77927272727271</v>
      </c>
      <c r="P795" s="4">
        <f>E795/N795</f>
        <v>88.325937499999995</v>
      </c>
      <c r="Q795" t="b">
        <v>1</v>
      </c>
      <c r="R795" t="s">
        <v>8276</v>
      </c>
      <c r="S795" t="str">
        <f t="shared" si="50"/>
        <v>music</v>
      </c>
      <c r="T795" t="str">
        <f t="shared" si="51"/>
        <v>rock</v>
      </c>
    </row>
    <row r="796" spans="1:20" ht="42.75" x14ac:dyDescent="0.45">
      <c r="A796">
        <v>794</v>
      </c>
      <c r="B796" s="1" t="s">
        <v>795</v>
      </c>
      <c r="C796" s="1" t="s">
        <v>4904</v>
      </c>
      <c r="D796" s="3">
        <v>8000</v>
      </c>
      <c r="E796" s="3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s="7">
        <f t="shared" si="48"/>
        <v>40736.115011574075</v>
      </c>
      <c r="L796" s="7">
        <f t="shared" si="49"/>
        <v>40791.712500000001</v>
      </c>
      <c r="M796" t="b">
        <v>0</v>
      </c>
      <c r="N796">
        <v>53</v>
      </c>
      <c r="O796" s="22">
        <f>E796/D796*100</f>
        <v>105.31250000000001</v>
      </c>
      <c r="P796" s="4">
        <f>E796/N796</f>
        <v>158.96226415094338</v>
      </c>
      <c r="Q796" t="b">
        <v>1</v>
      </c>
      <c r="R796" t="s">
        <v>8276</v>
      </c>
      <c r="S796" t="str">
        <f t="shared" si="50"/>
        <v>music</v>
      </c>
      <c r="T796" t="str">
        <f t="shared" si="51"/>
        <v>rock</v>
      </c>
    </row>
    <row r="797" spans="1:20" ht="42.75" x14ac:dyDescent="0.45">
      <c r="A797">
        <v>795</v>
      </c>
      <c r="B797" s="1" t="s">
        <v>796</v>
      </c>
      <c r="C797" s="1" t="s">
        <v>4905</v>
      </c>
      <c r="D797" s="3">
        <v>14000</v>
      </c>
      <c r="E797" s="3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s="7">
        <f t="shared" si="48"/>
        <v>40963.613032407404</v>
      </c>
      <c r="L797" s="7">
        <f t="shared" si="49"/>
        <v>41006.207638888889</v>
      </c>
      <c r="M797" t="b">
        <v>0</v>
      </c>
      <c r="N797">
        <v>184</v>
      </c>
      <c r="O797" s="22">
        <f>E797/D797*100</f>
        <v>111.78571428571429</v>
      </c>
      <c r="P797" s="4">
        <f>E797/N797</f>
        <v>85.054347826086953</v>
      </c>
      <c r="Q797" t="b">
        <v>1</v>
      </c>
      <c r="R797" t="s">
        <v>8276</v>
      </c>
      <c r="S797" t="str">
        <f t="shared" si="50"/>
        <v>music</v>
      </c>
      <c r="T797" t="str">
        <f t="shared" si="51"/>
        <v>rock</v>
      </c>
    </row>
    <row r="798" spans="1:20" ht="57" x14ac:dyDescent="0.45">
      <c r="A798">
        <v>796</v>
      </c>
      <c r="B798" s="1" t="s">
        <v>797</v>
      </c>
      <c r="C798" s="1" t="s">
        <v>4906</v>
      </c>
      <c r="D798" s="3">
        <v>10000</v>
      </c>
      <c r="E798" s="3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s="7">
        <f t="shared" si="48"/>
        <v>41502.882928240739</v>
      </c>
      <c r="L798" s="7">
        <f t="shared" si="49"/>
        <v>41532.881944444445</v>
      </c>
      <c r="M798" t="b">
        <v>0</v>
      </c>
      <c r="N798">
        <v>90</v>
      </c>
      <c r="O798" s="22">
        <f>E798/D798*100</f>
        <v>101.35000000000001</v>
      </c>
      <c r="P798" s="4">
        <f>E798/N798</f>
        <v>112.61111111111111</v>
      </c>
      <c r="Q798" t="b">
        <v>1</v>
      </c>
      <c r="R798" t="s">
        <v>8276</v>
      </c>
      <c r="S798" t="str">
        <f t="shared" si="50"/>
        <v>music</v>
      </c>
      <c r="T798" t="str">
        <f t="shared" si="51"/>
        <v>rock</v>
      </c>
    </row>
    <row r="799" spans="1:20" ht="42.75" x14ac:dyDescent="0.45">
      <c r="A799">
        <v>797</v>
      </c>
      <c r="B799" s="1" t="s">
        <v>798</v>
      </c>
      <c r="C799" s="1" t="s">
        <v>4907</v>
      </c>
      <c r="D799" s="3">
        <v>3000</v>
      </c>
      <c r="E799" s="3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s="7">
        <f t="shared" si="48"/>
        <v>40996.994074074071</v>
      </c>
      <c r="L799" s="7">
        <f t="shared" si="49"/>
        <v>41028.166666666664</v>
      </c>
      <c r="M799" t="b">
        <v>0</v>
      </c>
      <c r="N799">
        <v>71</v>
      </c>
      <c r="O799" s="22">
        <f>E799/D799*100</f>
        <v>107.53333333333333</v>
      </c>
      <c r="P799" s="4">
        <f>E799/N799</f>
        <v>45.436619718309856</v>
      </c>
      <c r="Q799" t="b">
        <v>1</v>
      </c>
      <c r="R799" t="s">
        <v>8276</v>
      </c>
      <c r="S799" t="str">
        <f t="shared" si="50"/>
        <v>music</v>
      </c>
      <c r="T799" t="str">
        <f t="shared" si="51"/>
        <v>rock</v>
      </c>
    </row>
    <row r="800" spans="1:20" ht="42.75" x14ac:dyDescent="0.45">
      <c r="A800">
        <v>798</v>
      </c>
      <c r="B800" s="1" t="s">
        <v>799</v>
      </c>
      <c r="C800" s="1" t="s">
        <v>4908</v>
      </c>
      <c r="D800" s="3">
        <v>3500</v>
      </c>
      <c r="E800" s="3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s="7">
        <f t="shared" si="48"/>
        <v>41882.590127314819</v>
      </c>
      <c r="L800" s="7">
        <f t="shared" si="49"/>
        <v>41912.590127314819</v>
      </c>
      <c r="M800" t="b">
        <v>0</v>
      </c>
      <c r="N800">
        <v>87</v>
      </c>
      <c r="O800" s="22">
        <f>E800/D800*100</f>
        <v>114.88571428571429</v>
      </c>
      <c r="P800" s="4">
        <f>E800/N800</f>
        <v>46.218390804597703</v>
      </c>
      <c r="Q800" t="b">
        <v>1</v>
      </c>
      <c r="R800" t="s">
        <v>8276</v>
      </c>
      <c r="S800" t="str">
        <f t="shared" si="50"/>
        <v>music</v>
      </c>
      <c r="T800" t="str">
        <f t="shared" si="51"/>
        <v>rock</v>
      </c>
    </row>
    <row r="801" spans="1:20" ht="42.75" x14ac:dyDescent="0.45">
      <c r="A801">
        <v>799</v>
      </c>
      <c r="B801" s="1" t="s">
        <v>800</v>
      </c>
      <c r="C801" s="1" t="s">
        <v>4909</v>
      </c>
      <c r="D801" s="3">
        <v>5000</v>
      </c>
      <c r="E801" s="3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s="7">
        <f t="shared" si="48"/>
        <v>40996.667199074072</v>
      </c>
      <c r="L801" s="7">
        <f t="shared" si="49"/>
        <v>41026.667199074072</v>
      </c>
      <c r="M801" t="b">
        <v>0</v>
      </c>
      <c r="N801">
        <v>28</v>
      </c>
      <c r="O801" s="22">
        <f>E801/D801*100</f>
        <v>100.02</v>
      </c>
      <c r="P801" s="4">
        <f>E801/N801</f>
        <v>178.60714285714286</v>
      </c>
      <c r="Q801" t="b">
        <v>1</v>
      </c>
      <c r="R801" t="s">
        <v>8276</v>
      </c>
      <c r="S801" t="str">
        <f t="shared" si="50"/>
        <v>music</v>
      </c>
      <c r="T801" t="str">
        <f t="shared" si="51"/>
        <v>rock</v>
      </c>
    </row>
    <row r="802" spans="1:20" ht="42.75" x14ac:dyDescent="0.45">
      <c r="A802">
        <v>800</v>
      </c>
      <c r="B802" s="1" t="s">
        <v>801</v>
      </c>
      <c r="C802" s="1" t="s">
        <v>4910</v>
      </c>
      <c r="D802" s="3">
        <v>1500</v>
      </c>
      <c r="E802" s="3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s="7">
        <f t="shared" si="48"/>
        <v>41863.433495370373</v>
      </c>
      <c r="L802" s="7">
        <f t="shared" si="49"/>
        <v>41893.433495370373</v>
      </c>
      <c r="M802" t="b">
        <v>0</v>
      </c>
      <c r="N802">
        <v>56</v>
      </c>
      <c r="O802" s="22">
        <f>E802/D802*100</f>
        <v>152.13333333333335</v>
      </c>
      <c r="P802" s="4">
        <f>E802/N802</f>
        <v>40.75</v>
      </c>
      <c r="Q802" t="b">
        <v>1</v>
      </c>
      <c r="R802" t="s">
        <v>8276</v>
      </c>
      <c r="S802" t="str">
        <f t="shared" si="50"/>
        <v>music</v>
      </c>
      <c r="T802" t="str">
        <f t="shared" si="51"/>
        <v>rock</v>
      </c>
    </row>
    <row r="803" spans="1:20" ht="42.75" x14ac:dyDescent="0.45">
      <c r="A803">
        <v>801</v>
      </c>
      <c r="B803" s="1" t="s">
        <v>802</v>
      </c>
      <c r="C803" s="1" t="s">
        <v>4911</v>
      </c>
      <c r="D803" s="3">
        <v>2000</v>
      </c>
      <c r="E803" s="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s="7">
        <f t="shared" si="48"/>
        <v>40695.795370370368</v>
      </c>
      <c r="L803" s="7">
        <f t="shared" si="49"/>
        <v>40725.795370370368</v>
      </c>
      <c r="M803" t="b">
        <v>0</v>
      </c>
      <c r="N803">
        <v>51</v>
      </c>
      <c r="O803" s="22">
        <f>E803/D803*100</f>
        <v>111.52149999999999</v>
      </c>
      <c r="P803" s="4">
        <f>E803/N803</f>
        <v>43.733921568627444</v>
      </c>
      <c r="Q803" t="b">
        <v>1</v>
      </c>
      <c r="R803" t="s">
        <v>8276</v>
      </c>
      <c r="S803" t="str">
        <f t="shared" si="50"/>
        <v>music</v>
      </c>
      <c r="T803" t="str">
        <f t="shared" si="51"/>
        <v>rock</v>
      </c>
    </row>
    <row r="804" spans="1:20" ht="42.75" x14ac:dyDescent="0.45">
      <c r="A804">
        <v>802</v>
      </c>
      <c r="B804" s="1" t="s">
        <v>803</v>
      </c>
      <c r="C804" s="1" t="s">
        <v>4912</v>
      </c>
      <c r="D804" s="3">
        <v>6000</v>
      </c>
      <c r="E804" s="3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s="7">
        <f t="shared" si="48"/>
        <v>41123.022268518522</v>
      </c>
      <c r="L804" s="7">
        <f t="shared" si="49"/>
        <v>41169.170138888891</v>
      </c>
      <c r="M804" t="b">
        <v>0</v>
      </c>
      <c r="N804">
        <v>75</v>
      </c>
      <c r="O804" s="22">
        <f>E804/D804*100</f>
        <v>101.33333333333334</v>
      </c>
      <c r="P804" s="4">
        <f>E804/N804</f>
        <v>81.066666666666663</v>
      </c>
      <c r="Q804" t="b">
        <v>1</v>
      </c>
      <c r="R804" t="s">
        <v>8276</v>
      </c>
      <c r="S804" t="str">
        <f t="shared" si="50"/>
        <v>music</v>
      </c>
      <c r="T804" t="str">
        <f t="shared" si="51"/>
        <v>rock</v>
      </c>
    </row>
    <row r="805" spans="1:20" ht="42.75" x14ac:dyDescent="0.45">
      <c r="A805">
        <v>803</v>
      </c>
      <c r="B805" s="1" t="s">
        <v>804</v>
      </c>
      <c r="C805" s="1" t="s">
        <v>4913</v>
      </c>
      <c r="D805" s="3">
        <v>2300</v>
      </c>
      <c r="E805" s="3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s="7">
        <f t="shared" si="48"/>
        <v>40665.949976851851</v>
      </c>
      <c r="L805" s="7">
        <f t="shared" si="49"/>
        <v>40692.041666666664</v>
      </c>
      <c r="M805" t="b">
        <v>0</v>
      </c>
      <c r="N805">
        <v>38</v>
      </c>
      <c r="O805" s="22">
        <f>E805/D805*100</f>
        <v>123.2608695652174</v>
      </c>
      <c r="P805" s="4">
        <f>E805/N805</f>
        <v>74.60526315789474</v>
      </c>
      <c r="Q805" t="b">
        <v>1</v>
      </c>
      <c r="R805" t="s">
        <v>8276</v>
      </c>
      <c r="S805" t="str">
        <f t="shared" si="50"/>
        <v>music</v>
      </c>
      <c r="T805" t="str">
        <f t="shared" si="51"/>
        <v>rock</v>
      </c>
    </row>
    <row r="806" spans="1:20" ht="42.75" x14ac:dyDescent="0.45">
      <c r="A806">
        <v>804</v>
      </c>
      <c r="B806" s="1" t="s">
        <v>805</v>
      </c>
      <c r="C806" s="1" t="s">
        <v>4914</v>
      </c>
      <c r="D806" s="3">
        <v>5500</v>
      </c>
      <c r="E806" s="3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s="7">
        <f t="shared" si="48"/>
        <v>40730.105625000004</v>
      </c>
      <c r="L806" s="7">
        <f t="shared" si="49"/>
        <v>40747.165972222225</v>
      </c>
      <c r="M806" t="b">
        <v>0</v>
      </c>
      <c r="N806">
        <v>18</v>
      </c>
      <c r="O806" s="22">
        <f>E806/D806*100</f>
        <v>100</v>
      </c>
      <c r="P806" s="4">
        <f>E806/N806</f>
        <v>305.55555555555554</v>
      </c>
      <c r="Q806" t="b">
        <v>1</v>
      </c>
      <c r="R806" t="s">
        <v>8276</v>
      </c>
      <c r="S806" t="str">
        <f t="shared" si="50"/>
        <v>music</v>
      </c>
      <c r="T806" t="str">
        <f t="shared" si="51"/>
        <v>rock</v>
      </c>
    </row>
    <row r="807" spans="1:20" ht="42.75" x14ac:dyDescent="0.45">
      <c r="A807">
        <v>805</v>
      </c>
      <c r="B807" s="1" t="s">
        <v>806</v>
      </c>
      <c r="C807" s="1" t="s">
        <v>4915</v>
      </c>
      <c r="D807" s="3">
        <v>3000</v>
      </c>
      <c r="E807" s="3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s="7">
        <f t="shared" si="48"/>
        <v>40690.823055555556</v>
      </c>
      <c r="L807" s="7">
        <f t="shared" si="49"/>
        <v>40740.958333333336</v>
      </c>
      <c r="M807" t="b">
        <v>0</v>
      </c>
      <c r="N807">
        <v>54</v>
      </c>
      <c r="O807" s="22">
        <f>E807/D807*100</f>
        <v>105</v>
      </c>
      <c r="P807" s="4">
        <f>E807/N807</f>
        <v>58.333333333333336</v>
      </c>
      <c r="Q807" t="b">
        <v>1</v>
      </c>
      <c r="R807" t="s">
        <v>8276</v>
      </c>
      <c r="S807" t="str">
        <f t="shared" si="50"/>
        <v>music</v>
      </c>
      <c r="T807" t="str">
        <f t="shared" si="51"/>
        <v>rock</v>
      </c>
    </row>
    <row r="808" spans="1:20" x14ac:dyDescent="0.45">
      <c r="A808">
        <v>806</v>
      </c>
      <c r="B808" s="1" t="s">
        <v>807</v>
      </c>
      <c r="C808" s="1" t="s">
        <v>4916</v>
      </c>
      <c r="D808" s="3">
        <v>8000</v>
      </c>
      <c r="E808" s="3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s="7">
        <f t="shared" si="48"/>
        <v>40763.691423611112</v>
      </c>
      <c r="L808" s="7">
        <f t="shared" si="49"/>
        <v>40793.691423611112</v>
      </c>
      <c r="M808" t="b">
        <v>0</v>
      </c>
      <c r="N808">
        <v>71</v>
      </c>
      <c r="O808" s="22">
        <f>E808/D808*100</f>
        <v>104.4375</v>
      </c>
      <c r="P808" s="4">
        <f>E808/N808</f>
        <v>117.67605633802818</v>
      </c>
      <c r="Q808" t="b">
        <v>1</v>
      </c>
      <c r="R808" t="s">
        <v>8276</v>
      </c>
      <c r="S808" t="str">
        <f t="shared" si="50"/>
        <v>music</v>
      </c>
      <c r="T808" t="str">
        <f t="shared" si="51"/>
        <v>rock</v>
      </c>
    </row>
    <row r="809" spans="1:20" ht="28.5" x14ac:dyDescent="0.45">
      <c r="A809">
        <v>807</v>
      </c>
      <c r="B809" s="1" t="s">
        <v>808</v>
      </c>
      <c r="C809" s="1" t="s">
        <v>4917</v>
      </c>
      <c r="D809" s="3">
        <v>4000</v>
      </c>
      <c r="E809" s="3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s="7">
        <f t="shared" si="48"/>
        <v>42759.628599537042</v>
      </c>
      <c r="L809" s="7">
        <f t="shared" si="49"/>
        <v>42795.083333333328</v>
      </c>
      <c r="M809" t="b">
        <v>0</v>
      </c>
      <c r="N809">
        <v>57</v>
      </c>
      <c r="O809" s="22">
        <f>E809/D809*100</f>
        <v>105.125</v>
      </c>
      <c r="P809" s="4">
        <f>E809/N809</f>
        <v>73.771929824561397</v>
      </c>
      <c r="Q809" t="b">
        <v>1</v>
      </c>
      <c r="R809" t="s">
        <v>8276</v>
      </c>
      <c r="S809" t="str">
        <f t="shared" si="50"/>
        <v>music</v>
      </c>
      <c r="T809" t="str">
        <f t="shared" si="51"/>
        <v>rock</v>
      </c>
    </row>
    <row r="810" spans="1:20" ht="42.75" x14ac:dyDescent="0.45">
      <c r="A810">
        <v>808</v>
      </c>
      <c r="B810" s="1" t="s">
        <v>809</v>
      </c>
      <c r="C810" s="1" t="s">
        <v>4918</v>
      </c>
      <c r="D810" s="3">
        <v>4500</v>
      </c>
      <c r="E810" s="3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s="7">
        <f t="shared" si="48"/>
        <v>41962.100532407407</v>
      </c>
      <c r="L810" s="7">
        <f t="shared" si="49"/>
        <v>41995.207638888889</v>
      </c>
      <c r="M810" t="b">
        <v>0</v>
      </c>
      <c r="N810">
        <v>43</v>
      </c>
      <c r="O810" s="22">
        <f>E810/D810*100</f>
        <v>100</v>
      </c>
      <c r="P810" s="4">
        <f>E810/N810</f>
        <v>104.65116279069767</v>
      </c>
      <c r="Q810" t="b">
        <v>1</v>
      </c>
      <c r="R810" t="s">
        <v>8276</v>
      </c>
      <c r="S810" t="str">
        <f t="shared" si="50"/>
        <v>music</v>
      </c>
      <c r="T810" t="str">
        <f t="shared" si="51"/>
        <v>rock</v>
      </c>
    </row>
    <row r="811" spans="1:20" ht="42.75" x14ac:dyDescent="0.45">
      <c r="A811">
        <v>809</v>
      </c>
      <c r="B811" s="1" t="s">
        <v>810</v>
      </c>
      <c r="C811" s="1" t="s">
        <v>4919</v>
      </c>
      <c r="D811" s="3">
        <v>4000</v>
      </c>
      <c r="E811" s="3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s="7">
        <f t="shared" si="48"/>
        <v>41628.833680555559</v>
      </c>
      <c r="L811" s="7">
        <f t="shared" si="49"/>
        <v>41658.833680555559</v>
      </c>
      <c r="M811" t="b">
        <v>0</v>
      </c>
      <c r="N811">
        <v>52</v>
      </c>
      <c r="O811" s="22">
        <f>E811/D811*100</f>
        <v>103.77499999999999</v>
      </c>
      <c r="P811" s="4">
        <f>E811/N811</f>
        <v>79.82692307692308</v>
      </c>
      <c r="Q811" t="b">
        <v>1</v>
      </c>
      <c r="R811" t="s">
        <v>8276</v>
      </c>
      <c r="S811" t="str">
        <f t="shared" si="50"/>
        <v>music</v>
      </c>
      <c r="T811" t="str">
        <f t="shared" si="51"/>
        <v>rock</v>
      </c>
    </row>
    <row r="812" spans="1:20" ht="42.75" x14ac:dyDescent="0.45">
      <c r="A812">
        <v>810</v>
      </c>
      <c r="B812" s="1" t="s">
        <v>811</v>
      </c>
      <c r="C812" s="1" t="s">
        <v>4920</v>
      </c>
      <c r="D812" s="3">
        <v>1500</v>
      </c>
      <c r="E812" s="3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s="7">
        <f t="shared" si="48"/>
        <v>41123.056273148148</v>
      </c>
      <c r="L812" s="7">
        <f t="shared" si="49"/>
        <v>41153.056273148148</v>
      </c>
      <c r="M812" t="b">
        <v>0</v>
      </c>
      <c r="N812">
        <v>27</v>
      </c>
      <c r="O812" s="22">
        <f>E812/D812*100</f>
        <v>105</v>
      </c>
      <c r="P812" s="4">
        <f>E812/N812</f>
        <v>58.333333333333336</v>
      </c>
      <c r="Q812" t="b">
        <v>1</v>
      </c>
      <c r="R812" t="s">
        <v>8276</v>
      </c>
      <c r="S812" t="str">
        <f t="shared" si="50"/>
        <v>music</v>
      </c>
      <c r="T812" t="str">
        <f t="shared" si="51"/>
        <v>rock</v>
      </c>
    </row>
    <row r="813" spans="1:20" ht="28.5" x14ac:dyDescent="0.45">
      <c r="A813">
        <v>811</v>
      </c>
      <c r="B813" s="1" t="s">
        <v>812</v>
      </c>
      <c r="C813" s="1" t="s">
        <v>4921</v>
      </c>
      <c r="D813" s="3">
        <v>1000</v>
      </c>
      <c r="E813" s="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s="7">
        <f t="shared" si="48"/>
        <v>41443.643541666665</v>
      </c>
      <c r="L813" s="7">
        <f t="shared" si="49"/>
        <v>41465.702777777777</v>
      </c>
      <c r="M813" t="b">
        <v>0</v>
      </c>
      <c r="N813">
        <v>12</v>
      </c>
      <c r="O813" s="22">
        <f>E813/D813*100</f>
        <v>104</v>
      </c>
      <c r="P813" s="4">
        <f>E813/N813</f>
        <v>86.666666666666671</v>
      </c>
      <c r="Q813" t="b">
        <v>1</v>
      </c>
      <c r="R813" t="s">
        <v>8276</v>
      </c>
      <c r="S813" t="str">
        <f t="shared" si="50"/>
        <v>music</v>
      </c>
      <c r="T813" t="str">
        <f t="shared" si="51"/>
        <v>rock</v>
      </c>
    </row>
    <row r="814" spans="1:20" ht="42.75" x14ac:dyDescent="0.45">
      <c r="A814">
        <v>812</v>
      </c>
      <c r="B814" s="1" t="s">
        <v>813</v>
      </c>
      <c r="C814" s="1" t="s">
        <v>4922</v>
      </c>
      <c r="D814" s="3">
        <v>600</v>
      </c>
      <c r="E814" s="3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s="7">
        <f t="shared" si="48"/>
        <v>41282.017962962964</v>
      </c>
      <c r="L814" s="7">
        <f t="shared" si="49"/>
        <v>41334.581944444442</v>
      </c>
      <c r="M814" t="b">
        <v>0</v>
      </c>
      <c r="N814">
        <v>33</v>
      </c>
      <c r="O814" s="22">
        <f>E814/D814*100</f>
        <v>151.83333333333334</v>
      </c>
      <c r="P814" s="4">
        <f>E814/N814</f>
        <v>27.606060606060606</v>
      </c>
      <c r="Q814" t="b">
        <v>1</v>
      </c>
      <c r="R814" t="s">
        <v>8276</v>
      </c>
      <c r="S814" t="str">
        <f t="shared" si="50"/>
        <v>music</v>
      </c>
      <c r="T814" t="str">
        <f t="shared" si="51"/>
        <v>rock</v>
      </c>
    </row>
    <row r="815" spans="1:20" ht="28.5" x14ac:dyDescent="0.45">
      <c r="A815">
        <v>813</v>
      </c>
      <c r="B815" s="1" t="s">
        <v>814</v>
      </c>
      <c r="C815" s="1" t="s">
        <v>4923</v>
      </c>
      <c r="D815" s="3">
        <v>1500</v>
      </c>
      <c r="E815" s="3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s="7">
        <f t="shared" si="48"/>
        <v>41080.960243055553</v>
      </c>
      <c r="L815" s="7">
        <f t="shared" si="49"/>
        <v>41110.960243055553</v>
      </c>
      <c r="M815" t="b">
        <v>0</v>
      </c>
      <c r="N815">
        <v>96</v>
      </c>
      <c r="O815" s="22">
        <f>E815/D815*100</f>
        <v>159.99600000000001</v>
      </c>
      <c r="P815" s="4">
        <f>E815/N815</f>
        <v>24.999375000000001</v>
      </c>
      <c r="Q815" t="b">
        <v>1</v>
      </c>
      <c r="R815" t="s">
        <v>8276</v>
      </c>
      <c r="S815" t="str">
        <f t="shared" si="50"/>
        <v>music</v>
      </c>
      <c r="T815" t="str">
        <f t="shared" si="51"/>
        <v>rock</v>
      </c>
    </row>
    <row r="816" spans="1:20" ht="42.75" x14ac:dyDescent="0.45">
      <c r="A816">
        <v>814</v>
      </c>
      <c r="B816" s="1" t="s">
        <v>815</v>
      </c>
      <c r="C816" s="1" t="s">
        <v>4924</v>
      </c>
      <c r="D816" s="3">
        <v>1000</v>
      </c>
      <c r="E816" s="3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s="7">
        <f t="shared" si="48"/>
        <v>40679.743067129632</v>
      </c>
      <c r="L816" s="7">
        <f t="shared" si="49"/>
        <v>40694.75277777778</v>
      </c>
      <c r="M816" t="b">
        <v>0</v>
      </c>
      <c r="N816">
        <v>28</v>
      </c>
      <c r="O816" s="22">
        <f>E816/D816*100</f>
        <v>127.3</v>
      </c>
      <c r="P816" s="4">
        <f>E816/N816</f>
        <v>45.464285714285715</v>
      </c>
      <c r="Q816" t="b">
        <v>1</v>
      </c>
      <c r="R816" t="s">
        <v>8276</v>
      </c>
      <c r="S816" t="str">
        <f t="shared" si="50"/>
        <v>music</v>
      </c>
      <c r="T816" t="str">
        <f t="shared" si="51"/>
        <v>rock</v>
      </c>
    </row>
    <row r="817" spans="1:20" ht="28.5" x14ac:dyDescent="0.45">
      <c r="A817">
        <v>815</v>
      </c>
      <c r="B817" s="1" t="s">
        <v>816</v>
      </c>
      <c r="C817" s="1" t="s">
        <v>4925</v>
      </c>
      <c r="D817" s="3">
        <v>4000</v>
      </c>
      <c r="E817" s="3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s="7">
        <f t="shared" si="48"/>
        <v>41914.917858796296</v>
      </c>
      <c r="L817" s="7">
        <f t="shared" si="49"/>
        <v>41944.917858796296</v>
      </c>
      <c r="M817" t="b">
        <v>0</v>
      </c>
      <c r="N817">
        <v>43</v>
      </c>
      <c r="O817" s="22">
        <f>E817/D817*100</f>
        <v>107</v>
      </c>
      <c r="P817" s="4">
        <f>E817/N817</f>
        <v>99.534883720930239</v>
      </c>
      <c r="Q817" t="b">
        <v>1</v>
      </c>
      <c r="R817" t="s">
        <v>8276</v>
      </c>
      <c r="S817" t="str">
        <f t="shared" si="50"/>
        <v>music</v>
      </c>
      <c r="T817" t="str">
        <f t="shared" si="51"/>
        <v>rock</v>
      </c>
    </row>
    <row r="818" spans="1:20" ht="28.5" x14ac:dyDescent="0.45">
      <c r="A818">
        <v>816</v>
      </c>
      <c r="B818" s="1" t="s">
        <v>817</v>
      </c>
      <c r="C818" s="1" t="s">
        <v>4926</v>
      </c>
      <c r="D818" s="3">
        <v>7000</v>
      </c>
      <c r="E818" s="3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s="7">
        <f t="shared" si="48"/>
        <v>41341.870868055557</v>
      </c>
      <c r="L818" s="7">
        <f t="shared" si="49"/>
        <v>41373.270833333336</v>
      </c>
      <c r="M818" t="b">
        <v>0</v>
      </c>
      <c r="N818">
        <v>205</v>
      </c>
      <c r="O818" s="22">
        <f>E818/D818*100</f>
        <v>115.12214285714286</v>
      </c>
      <c r="P818" s="4">
        <f>E818/N818</f>
        <v>39.31</v>
      </c>
      <c r="Q818" t="b">
        <v>1</v>
      </c>
      <c r="R818" t="s">
        <v>8276</v>
      </c>
      <c r="S818" t="str">
        <f t="shared" si="50"/>
        <v>music</v>
      </c>
      <c r="T818" t="str">
        <f t="shared" si="51"/>
        <v>rock</v>
      </c>
    </row>
    <row r="819" spans="1:20" ht="42.75" x14ac:dyDescent="0.45">
      <c r="A819">
        <v>817</v>
      </c>
      <c r="B819" s="1" t="s">
        <v>818</v>
      </c>
      <c r="C819" s="1" t="s">
        <v>4927</v>
      </c>
      <c r="D819" s="3">
        <v>1500</v>
      </c>
      <c r="E819" s="3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s="7">
        <f t="shared" si="48"/>
        <v>40925.599664351852</v>
      </c>
      <c r="L819" s="7">
        <f t="shared" si="49"/>
        <v>40979.207638888889</v>
      </c>
      <c r="M819" t="b">
        <v>0</v>
      </c>
      <c r="N819">
        <v>23</v>
      </c>
      <c r="O819" s="22">
        <f>E819/D819*100</f>
        <v>137.11066666666665</v>
      </c>
      <c r="P819" s="4">
        <f>E819/N819</f>
        <v>89.419999999999987</v>
      </c>
      <c r="Q819" t="b">
        <v>1</v>
      </c>
      <c r="R819" t="s">
        <v>8276</v>
      </c>
      <c r="S819" t="str">
        <f t="shared" si="50"/>
        <v>music</v>
      </c>
      <c r="T819" t="str">
        <f t="shared" si="51"/>
        <v>rock</v>
      </c>
    </row>
    <row r="820" spans="1:20" ht="42.75" x14ac:dyDescent="0.45">
      <c r="A820">
        <v>818</v>
      </c>
      <c r="B820" s="1" t="s">
        <v>819</v>
      </c>
      <c r="C820" s="1" t="s">
        <v>4928</v>
      </c>
      <c r="D820" s="3">
        <v>350</v>
      </c>
      <c r="E820" s="3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s="7">
        <f t="shared" si="48"/>
        <v>41120.882881944446</v>
      </c>
      <c r="L820" s="7">
        <f t="shared" si="49"/>
        <v>41128.709027777775</v>
      </c>
      <c r="M820" t="b">
        <v>0</v>
      </c>
      <c r="N820">
        <v>19</v>
      </c>
      <c r="O820" s="22">
        <f>E820/D820*100</f>
        <v>155.71428571428572</v>
      </c>
      <c r="P820" s="4">
        <f>E820/N820</f>
        <v>28.684210526315791</v>
      </c>
      <c r="Q820" t="b">
        <v>1</v>
      </c>
      <c r="R820" t="s">
        <v>8276</v>
      </c>
      <c r="S820" t="str">
        <f t="shared" si="50"/>
        <v>music</v>
      </c>
      <c r="T820" t="str">
        <f t="shared" si="51"/>
        <v>rock</v>
      </c>
    </row>
    <row r="821" spans="1:20" ht="28.5" x14ac:dyDescent="0.45">
      <c r="A821">
        <v>819</v>
      </c>
      <c r="B821" s="1" t="s">
        <v>820</v>
      </c>
      <c r="C821" s="1" t="s">
        <v>4929</v>
      </c>
      <c r="D821" s="3">
        <v>400</v>
      </c>
      <c r="E821" s="3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s="7">
        <f t="shared" si="48"/>
        <v>41619.998310185183</v>
      </c>
      <c r="L821" s="7">
        <f t="shared" si="49"/>
        <v>41629.197222222225</v>
      </c>
      <c r="M821" t="b">
        <v>0</v>
      </c>
      <c r="N821">
        <v>14</v>
      </c>
      <c r="O821" s="22">
        <f>E821/D821*100</f>
        <v>108.74999999999999</v>
      </c>
      <c r="P821" s="4">
        <f>E821/N821</f>
        <v>31.071428571428573</v>
      </c>
      <c r="Q821" t="b">
        <v>1</v>
      </c>
      <c r="R821" t="s">
        <v>8276</v>
      </c>
      <c r="S821" t="str">
        <f t="shared" si="50"/>
        <v>music</v>
      </c>
      <c r="T821" t="str">
        <f t="shared" si="51"/>
        <v>rock</v>
      </c>
    </row>
    <row r="822" spans="1:20" ht="42.75" x14ac:dyDescent="0.45">
      <c r="A822">
        <v>820</v>
      </c>
      <c r="B822" s="1" t="s">
        <v>821</v>
      </c>
      <c r="C822" s="1" t="s">
        <v>4930</v>
      </c>
      <c r="D822" s="3">
        <v>2000</v>
      </c>
      <c r="E822" s="3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s="7">
        <f t="shared" si="48"/>
        <v>41768.841921296298</v>
      </c>
      <c r="L822" s="7">
        <f t="shared" si="49"/>
        <v>41799.208333333336</v>
      </c>
      <c r="M822" t="b">
        <v>0</v>
      </c>
      <c r="N822">
        <v>38</v>
      </c>
      <c r="O822" s="22">
        <f>E822/D822*100</f>
        <v>134.05000000000001</v>
      </c>
      <c r="P822" s="4">
        <f>E822/N822</f>
        <v>70.55263157894737</v>
      </c>
      <c r="Q822" t="b">
        <v>1</v>
      </c>
      <c r="R822" t="s">
        <v>8276</v>
      </c>
      <c r="S822" t="str">
        <f t="shared" si="50"/>
        <v>music</v>
      </c>
      <c r="T822" t="str">
        <f t="shared" si="51"/>
        <v>rock</v>
      </c>
    </row>
    <row r="823" spans="1:20" ht="42.75" x14ac:dyDescent="0.45">
      <c r="A823">
        <v>821</v>
      </c>
      <c r="B823" s="1" t="s">
        <v>822</v>
      </c>
      <c r="C823" s="1" t="s">
        <v>4931</v>
      </c>
      <c r="D823" s="3">
        <v>17482</v>
      </c>
      <c r="E823" s="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s="7">
        <f t="shared" si="48"/>
        <v>42093.922048611115</v>
      </c>
      <c r="L823" s="7">
        <f t="shared" si="49"/>
        <v>42128.167361111111</v>
      </c>
      <c r="M823" t="b">
        <v>0</v>
      </c>
      <c r="N823">
        <v>78</v>
      </c>
      <c r="O823" s="22">
        <f>E823/D823*100</f>
        <v>100</v>
      </c>
      <c r="P823" s="4">
        <f>E823/N823</f>
        <v>224.12820512820514</v>
      </c>
      <c r="Q823" t="b">
        <v>1</v>
      </c>
      <c r="R823" t="s">
        <v>8276</v>
      </c>
      <c r="S823" t="str">
        <f t="shared" si="50"/>
        <v>music</v>
      </c>
      <c r="T823" t="str">
        <f t="shared" si="51"/>
        <v>rock</v>
      </c>
    </row>
    <row r="824" spans="1:20" ht="28.5" x14ac:dyDescent="0.45">
      <c r="A824">
        <v>822</v>
      </c>
      <c r="B824" s="1" t="s">
        <v>823</v>
      </c>
      <c r="C824" s="1" t="s">
        <v>4932</v>
      </c>
      <c r="D824" s="3">
        <v>3000</v>
      </c>
      <c r="E824" s="3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s="7">
        <f t="shared" si="48"/>
        <v>41157.947337962964</v>
      </c>
      <c r="L824" s="7">
        <f t="shared" si="49"/>
        <v>41187.947337962964</v>
      </c>
      <c r="M824" t="b">
        <v>0</v>
      </c>
      <c r="N824">
        <v>69</v>
      </c>
      <c r="O824" s="22">
        <f>E824/D824*100</f>
        <v>119.16666666666667</v>
      </c>
      <c r="P824" s="4">
        <f>E824/N824</f>
        <v>51.811594202898547</v>
      </c>
      <c r="Q824" t="b">
        <v>1</v>
      </c>
      <c r="R824" t="s">
        <v>8276</v>
      </c>
      <c r="S824" t="str">
        <f t="shared" si="50"/>
        <v>music</v>
      </c>
      <c r="T824" t="str">
        <f t="shared" si="51"/>
        <v>rock</v>
      </c>
    </row>
    <row r="825" spans="1:20" ht="42.75" x14ac:dyDescent="0.45">
      <c r="A825">
        <v>823</v>
      </c>
      <c r="B825" s="1" t="s">
        <v>824</v>
      </c>
      <c r="C825" s="1" t="s">
        <v>4933</v>
      </c>
      <c r="D825" s="3">
        <v>800</v>
      </c>
      <c r="E825" s="3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s="7">
        <f t="shared" si="48"/>
        <v>42055.972824074073</v>
      </c>
      <c r="L825" s="7">
        <f t="shared" si="49"/>
        <v>42085.931157407409</v>
      </c>
      <c r="M825" t="b">
        <v>0</v>
      </c>
      <c r="N825">
        <v>33</v>
      </c>
      <c r="O825" s="22">
        <f>E825/D825*100</f>
        <v>179.5</v>
      </c>
      <c r="P825" s="4">
        <f>E825/N825</f>
        <v>43.515151515151516</v>
      </c>
      <c r="Q825" t="b">
        <v>1</v>
      </c>
      <c r="R825" t="s">
        <v>8276</v>
      </c>
      <c r="S825" t="str">
        <f t="shared" si="50"/>
        <v>music</v>
      </c>
      <c r="T825" t="str">
        <f t="shared" si="51"/>
        <v>rock</v>
      </c>
    </row>
    <row r="826" spans="1:20" ht="42.75" x14ac:dyDescent="0.45">
      <c r="A826">
        <v>824</v>
      </c>
      <c r="B826" s="1" t="s">
        <v>825</v>
      </c>
      <c r="C826" s="1" t="s">
        <v>4934</v>
      </c>
      <c r="D826" s="3">
        <v>1600</v>
      </c>
      <c r="E826" s="3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s="7">
        <f t="shared" si="48"/>
        <v>40250.242106481484</v>
      </c>
      <c r="L826" s="7">
        <f t="shared" si="49"/>
        <v>40286.290972222225</v>
      </c>
      <c r="M826" t="b">
        <v>0</v>
      </c>
      <c r="N826">
        <v>54</v>
      </c>
      <c r="O826" s="22">
        <f>E826/D826*100</f>
        <v>134.38124999999999</v>
      </c>
      <c r="P826" s="4">
        <f>E826/N826</f>
        <v>39.816666666666663</v>
      </c>
      <c r="Q826" t="b">
        <v>1</v>
      </c>
      <c r="R826" t="s">
        <v>8276</v>
      </c>
      <c r="S826" t="str">
        <f t="shared" si="50"/>
        <v>music</v>
      </c>
      <c r="T826" t="str">
        <f t="shared" si="51"/>
        <v>rock</v>
      </c>
    </row>
    <row r="827" spans="1:20" ht="28.5" x14ac:dyDescent="0.45">
      <c r="A827">
        <v>825</v>
      </c>
      <c r="B827" s="1" t="s">
        <v>826</v>
      </c>
      <c r="C827" s="1" t="s">
        <v>4935</v>
      </c>
      <c r="D827" s="3">
        <v>12500</v>
      </c>
      <c r="E827" s="3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s="7">
        <f t="shared" si="48"/>
        <v>41186.306527777779</v>
      </c>
      <c r="L827" s="7">
        <f t="shared" si="49"/>
        <v>41211.306527777779</v>
      </c>
      <c r="M827" t="b">
        <v>0</v>
      </c>
      <c r="N827">
        <v>99</v>
      </c>
      <c r="O827" s="22">
        <f>E827/D827*100</f>
        <v>100.43200000000002</v>
      </c>
      <c r="P827" s="4">
        <f>E827/N827</f>
        <v>126.8080808080808</v>
      </c>
      <c r="Q827" t="b">
        <v>1</v>
      </c>
      <c r="R827" t="s">
        <v>8276</v>
      </c>
      <c r="S827" t="str">
        <f t="shared" si="50"/>
        <v>music</v>
      </c>
      <c r="T827" t="str">
        <f t="shared" si="51"/>
        <v>rock</v>
      </c>
    </row>
    <row r="828" spans="1:20" ht="42.75" x14ac:dyDescent="0.45">
      <c r="A828">
        <v>826</v>
      </c>
      <c r="B828" s="1" t="s">
        <v>827</v>
      </c>
      <c r="C828" s="1" t="s">
        <v>4936</v>
      </c>
      <c r="D828" s="3">
        <v>5500</v>
      </c>
      <c r="E828" s="3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s="7">
        <f t="shared" si="48"/>
        <v>40973.038541666669</v>
      </c>
      <c r="L828" s="7">
        <f t="shared" si="49"/>
        <v>40993.996874999997</v>
      </c>
      <c r="M828" t="b">
        <v>0</v>
      </c>
      <c r="N828">
        <v>49</v>
      </c>
      <c r="O828" s="22">
        <f>E828/D828*100</f>
        <v>101.45454545454547</v>
      </c>
      <c r="P828" s="4">
        <f>E828/N828</f>
        <v>113.87755102040816</v>
      </c>
      <c r="Q828" t="b">
        <v>1</v>
      </c>
      <c r="R828" t="s">
        <v>8276</v>
      </c>
      <c r="S828" t="str">
        <f t="shared" si="50"/>
        <v>music</v>
      </c>
      <c r="T828" t="str">
        <f t="shared" si="51"/>
        <v>rock</v>
      </c>
    </row>
    <row r="829" spans="1:20" ht="42.75" x14ac:dyDescent="0.45">
      <c r="A829">
        <v>827</v>
      </c>
      <c r="B829" s="1" t="s">
        <v>828</v>
      </c>
      <c r="C829" s="1" t="s">
        <v>4937</v>
      </c>
      <c r="D829" s="3">
        <v>300</v>
      </c>
      <c r="E829" s="3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s="7">
        <f t="shared" si="48"/>
        <v>40927.473460648151</v>
      </c>
      <c r="L829" s="7">
        <f t="shared" si="49"/>
        <v>40953.825694444444</v>
      </c>
      <c r="M829" t="b">
        <v>0</v>
      </c>
      <c r="N829">
        <v>11</v>
      </c>
      <c r="O829" s="22">
        <f>E829/D829*100</f>
        <v>103.33333333333334</v>
      </c>
      <c r="P829" s="4">
        <f>E829/N829</f>
        <v>28.181818181818183</v>
      </c>
      <c r="Q829" t="b">
        <v>1</v>
      </c>
      <c r="R829" t="s">
        <v>8276</v>
      </c>
      <c r="S829" t="str">
        <f t="shared" si="50"/>
        <v>music</v>
      </c>
      <c r="T829" t="str">
        <f t="shared" si="51"/>
        <v>rock</v>
      </c>
    </row>
    <row r="830" spans="1:20" ht="42.75" x14ac:dyDescent="0.45">
      <c r="A830">
        <v>828</v>
      </c>
      <c r="B830" s="1" t="s">
        <v>829</v>
      </c>
      <c r="C830" s="1" t="s">
        <v>4938</v>
      </c>
      <c r="D830" s="3">
        <v>1300</v>
      </c>
      <c r="E830" s="3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s="7">
        <f t="shared" si="48"/>
        <v>41073.050717592596</v>
      </c>
      <c r="L830" s="7">
        <f t="shared" si="49"/>
        <v>41085.683333333334</v>
      </c>
      <c r="M830" t="b">
        <v>0</v>
      </c>
      <c r="N830">
        <v>38</v>
      </c>
      <c r="O830" s="22">
        <f>E830/D830*100</f>
        <v>107</v>
      </c>
      <c r="P830" s="4">
        <f>E830/N830</f>
        <v>36.60526315789474</v>
      </c>
      <c r="Q830" t="b">
        <v>1</v>
      </c>
      <c r="R830" t="s">
        <v>8276</v>
      </c>
      <c r="S830" t="str">
        <f t="shared" si="50"/>
        <v>music</v>
      </c>
      <c r="T830" t="str">
        <f t="shared" si="51"/>
        <v>rock</v>
      </c>
    </row>
    <row r="831" spans="1:20" ht="42.75" x14ac:dyDescent="0.45">
      <c r="A831">
        <v>829</v>
      </c>
      <c r="B831" s="1" t="s">
        <v>830</v>
      </c>
      <c r="C831" s="1" t="s">
        <v>4939</v>
      </c>
      <c r="D831" s="3">
        <v>500</v>
      </c>
      <c r="E831" s="3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s="7">
        <f t="shared" si="48"/>
        <v>42504.801388888889</v>
      </c>
      <c r="L831" s="7">
        <f t="shared" si="49"/>
        <v>42564.801388888889</v>
      </c>
      <c r="M831" t="b">
        <v>0</v>
      </c>
      <c r="N831">
        <v>16</v>
      </c>
      <c r="O831" s="22">
        <f>E831/D831*100</f>
        <v>104</v>
      </c>
      <c r="P831" s="4">
        <f>E831/N831</f>
        <v>32.5</v>
      </c>
      <c r="Q831" t="b">
        <v>1</v>
      </c>
      <c r="R831" t="s">
        <v>8276</v>
      </c>
      <c r="S831" t="str">
        <f t="shared" si="50"/>
        <v>music</v>
      </c>
      <c r="T831" t="str">
        <f t="shared" si="51"/>
        <v>rock</v>
      </c>
    </row>
    <row r="832" spans="1:20" ht="42.75" x14ac:dyDescent="0.45">
      <c r="A832">
        <v>830</v>
      </c>
      <c r="B832" s="1" t="s">
        <v>831</v>
      </c>
      <c r="C832" s="1" t="s">
        <v>4940</v>
      </c>
      <c r="D832" s="3">
        <v>1800</v>
      </c>
      <c r="E832" s="3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s="7">
        <f t="shared" si="48"/>
        <v>41325.525752314818</v>
      </c>
      <c r="L832" s="7">
        <f t="shared" si="49"/>
        <v>41355.484085648146</v>
      </c>
      <c r="M832" t="b">
        <v>0</v>
      </c>
      <c r="N832">
        <v>32</v>
      </c>
      <c r="O832" s="22">
        <f>E832/D832*100</f>
        <v>107.83333333333334</v>
      </c>
      <c r="P832" s="4">
        <f>E832/N832</f>
        <v>60.65625</v>
      </c>
      <c r="Q832" t="b">
        <v>1</v>
      </c>
      <c r="R832" t="s">
        <v>8276</v>
      </c>
      <c r="S832" t="str">
        <f t="shared" si="50"/>
        <v>music</v>
      </c>
      <c r="T832" t="str">
        <f t="shared" si="51"/>
        <v>rock</v>
      </c>
    </row>
    <row r="833" spans="1:20" ht="28.5" x14ac:dyDescent="0.45">
      <c r="A833">
        <v>831</v>
      </c>
      <c r="B833" s="1" t="s">
        <v>832</v>
      </c>
      <c r="C833" s="1" t="s">
        <v>4941</v>
      </c>
      <c r="D833" s="3">
        <v>1500</v>
      </c>
      <c r="E833" s="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s="7">
        <f t="shared" si="48"/>
        <v>40996.646921296298</v>
      </c>
      <c r="L833" s="7">
        <f t="shared" si="49"/>
        <v>41026.646921296298</v>
      </c>
      <c r="M833" t="b">
        <v>0</v>
      </c>
      <c r="N833">
        <v>20</v>
      </c>
      <c r="O833" s="22">
        <f>E833/D833*100</f>
        <v>233.33333333333334</v>
      </c>
      <c r="P833" s="4">
        <f>E833/N833</f>
        <v>175</v>
      </c>
      <c r="Q833" t="b">
        <v>1</v>
      </c>
      <c r="R833" t="s">
        <v>8276</v>
      </c>
      <c r="S833" t="str">
        <f t="shared" si="50"/>
        <v>music</v>
      </c>
      <c r="T833" t="str">
        <f t="shared" si="51"/>
        <v>rock</v>
      </c>
    </row>
    <row r="834" spans="1:20" ht="42.75" x14ac:dyDescent="0.45">
      <c r="A834">
        <v>832</v>
      </c>
      <c r="B834" s="1" t="s">
        <v>833</v>
      </c>
      <c r="C834" s="1" t="s">
        <v>4942</v>
      </c>
      <c r="D834" s="3">
        <v>15000</v>
      </c>
      <c r="E834" s="3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s="7">
        <f t="shared" si="48"/>
        <v>40869.675173611111</v>
      </c>
      <c r="L834" s="7">
        <f t="shared" si="49"/>
        <v>40929.342361111114</v>
      </c>
      <c r="M834" t="b">
        <v>0</v>
      </c>
      <c r="N834">
        <v>154</v>
      </c>
      <c r="O834" s="22">
        <f>E834/D834*100</f>
        <v>100.60706666666665</v>
      </c>
      <c r="P834" s="4">
        <f>E834/N834</f>
        <v>97.993896103896105</v>
      </c>
      <c r="Q834" t="b">
        <v>1</v>
      </c>
      <c r="R834" t="s">
        <v>8276</v>
      </c>
      <c r="S834" t="str">
        <f t="shared" si="50"/>
        <v>music</v>
      </c>
      <c r="T834" t="str">
        <f t="shared" si="51"/>
        <v>rock</v>
      </c>
    </row>
    <row r="835" spans="1:20" x14ac:dyDescent="0.45">
      <c r="A835">
        <v>833</v>
      </c>
      <c r="B835" s="1" t="s">
        <v>834</v>
      </c>
      <c r="C835" s="1" t="s">
        <v>4943</v>
      </c>
      <c r="D835" s="3">
        <v>6000</v>
      </c>
      <c r="E835" s="3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s="7">
        <f t="shared" ref="K835:K898" si="52">(((J835/60)/60)/24)+DATE(1970,1,1)</f>
        <v>41718.878182870372</v>
      </c>
      <c r="L835" s="7">
        <f t="shared" ref="L835:L898" si="53">(((I835/60)/60)/24)+DATE(1970,1,1)</f>
        <v>41748.878182870372</v>
      </c>
      <c r="M835" t="b">
        <v>0</v>
      </c>
      <c r="N835">
        <v>41</v>
      </c>
      <c r="O835" s="22">
        <f>E835/D835*100</f>
        <v>101.66666666666666</v>
      </c>
      <c r="P835" s="4">
        <f>E835/N835</f>
        <v>148.78048780487805</v>
      </c>
      <c r="Q835" t="b">
        <v>1</v>
      </c>
      <c r="R835" t="s">
        <v>8276</v>
      </c>
      <c r="S835" t="str">
        <f t="shared" ref="S835:S898" si="54">LEFT(R835,SEARCH("/",R835,1)-1)</f>
        <v>music</v>
      </c>
      <c r="T835" t="str">
        <f t="shared" ref="T835:T898" si="55">RIGHT(R835,LEN(R835) - FIND("/",R835))</f>
        <v>rock</v>
      </c>
    </row>
    <row r="836" spans="1:20" ht="42.75" x14ac:dyDescent="0.45">
      <c r="A836">
        <v>834</v>
      </c>
      <c r="B836" s="1" t="s">
        <v>835</v>
      </c>
      <c r="C836" s="1" t="s">
        <v>4944</v>
      </c>
      <c r="D836" s="3">
        <v>5500</v>
      </c>
      <c r="E836" s="3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s="7">
        <f t="shared" si="52"/>
        <v>41422.822824074072</v>
      </c>
      <c r="L836" s="7">
        <f t="shared" si="53"/>
        <v>41456.165972222225</v>
      </c>
      <c r="M836" t="b">
        <v>0</v>
      </c>
      <c r="N836">
        <v>75</v>
      </c>
      <c r="O836" s="22">
        <f>E836/D836*100</f>
        <v>131.0181818181818</v>
      </c>
      <c r="P836" s="4">
        <f>E836/N836</f>
        <v>96.08</v>
      </c>
      <c r="Q836" t="b">
        <v>1</v>
      </c>
      <c r="R836" t="s">
        <v>8276</v>
      </c>
      <c r="S836" t="str">
        <f t="shared" si="54"/>
        <v>music</v>
      </c>
      <c r="T836" t="str">
        <f t="shared" si="55"/>
        <v>rock</v>
      </c>
    </row>
    <row r="837" spans="1:20" ht="42.75" x14ac:dyDescent="0.45">
      <c r="A837">
        <v>835</v>
      </c>
      <c r="B837" s="1" t="s">
        <v>836</v>
      </c>
      <c r="C837" s="1" t="s">
        <v>4945</v>
      </c>
      <c r="D837" s="3">
        <v>2000</v>
      </c>
      <c r="E837" s="3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s="7">
        <f t="shared" si="52"/>
        <v>41005.45784722222</v>
      </c>
      <c r="L837" s="7">
        <f t="shared" si="53"/>
        <v>41048.125</v>
      </c>
      <c r="M837" t="b">
        <v>0</v>
      </c>
      <c r="N837">
        <v>40</v>
      </c>
      <c r="O837" s="22">
        <f>E837/D837*100</f>
        <v>117.25000000000001</v>
      </c>
      <c r="P837" s="4">
        <f>E837/N837</f>
        <v>58.625</v>
      </c>
      <c r="Q837" t="b">
        <v>1</v>
      </c>
      <c r="R837" t="s">
        <v>8276</v>
      </c>
      <c r="S837" t="str">
        <f t="shared" si="54"/>
        <v>music</v>
      </c>
      <c r="T837" t="str">
        <f t="shared" si="55"/>
        <v>rock</v>
      </c>
    </row>
    <row r="838" spans="1:20" x14ac:dyDescent="0.45">
      <c r="A838">
        <v>836</v>
      </c>
      <c r="B838" s="1" t="s">
        <v>837</v>
      </c>
      <c r="C838" s="1" t="s">
        <v>4946</v>
      </c>
      <c r="D838" s="3">
        <v>5000</v>
      </c>
      <c r="E838" s="3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s="7">
        <f t="shared" si="52"/>
        <v>41524.056921296295</v>
      </c>
      <c r="L838" s="7">
        <f t="shared" si="53"/>
        <v>41554.056921296295</v>
      </c>
      <c r="M838" t="b">
        <v>0</v>
      </c>
      <c r="N838">
        <v>46</v>
      </c>
      <c r="O838" s="22">
        <f>E838/D838*100</f>
        <v>100.93039999999999</v>
      </c>
      <c r="P838" s="4">
        <f>E838/N838</f>
        <v>109.70695652173914</v>
      </c>
      <c r="Q838" t="b">
        <v>1</v>
      </c>
      <c r="R838" t="s">
        <v>8276</v>
      </c>
      <c r="S838" t="str">
        <f t="shared" si="54"/>
        <v>music</v>
      </c>
      <c r="T838" t="str">
        <f t="shared" si="55"/>
        <v>rock</v>
      </c>
    </row>
    <row r="839" spans="1:20" ht="28.5" x14ac:dyDescent="0.45">
      <c r="A839">
        <v>837</v>
      </c>
      <c r="B839" s="1" t="s">
        <v>838</v>
      </c>
      <c r="C839" s="1" t="s">
        <v>4947</v>
      </c>
      <c r="D839" s="3">
        <v>2500</v>
      </c>
      <c r="E839" s="3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s="7">
        <f t="shared" si="52"/>
        <v>41730.998402777775</v>
      </c>
      <c r="L839" s="7">
        <f t="shared" si="53"/>
        <v>41760.998402777775</v>
      </c>
      <c r="M839" t="b">
        <v>0</v>
      </c>
      <c r="N839">
        <v>62</v>
      </c>
      <c r="O839" s="22">
        <f>E839/D839*100</f>
        <v>121.8</v>
      </c>
      <c r="P839" s="4">
        <f>E839/N839</f>
        <v>49.112903225806448</v>
      </c>
      <c r="Q839" t="b">
        <v>1</v>
      </c>
      <c r="R839" t="s">
        <v>8276</v>
      </c>
      <c r="S839" t="str">
        <f t="shared" si="54"/>
        <v>music</v>
      </c>
      <c r="T839" t="str">
        <f t="shared" si="55"/>
        <v>rock</v>
      </c>
    </row>
    <row r="840" spans="1:20" ht="42.75" x14ac:dyDescent="0.45">
      <c r="A840">
        <v>838</v>
      </c>
      <c r="B840" s="1" t="s">
        <v>839</v>
      </c>
      <c r="C840" s="1" t="s">
        <v>4948</v>
      </c>
      <c r="D840" s="3">
        <v>2000</v>
      </c>
      <c r="E840" s="3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s="7">
        <f t="shared" si="52"/>
        <v>40895.897974537038</v>
      </c>
      <c r="L840" s="7">
        <f t="shared" si="53"/>
        <v>40925.897974537038</v>
      </c>
      <c r="M840" t="b">
        <v>0</v>
      </c>
      <c r="N840">
        <v>61</v>
      </c>
      <c r="O840" s="22">
        <f>E840/D840*100</f>
        <v>145.4</v>
      </c>
      <c r="P840" s="4">
        <f>E840/N840</f>
        <v>47.672131147540981</v>
      </c>
      <c r="Q840" t="b">
        <v>1</v>
      </c>
      <c r="R840" t="s">
        <v>8276</v>
      </c>
      <c r="S840" t="str">
        <f t="shared" si="54"/>
        <v>music</v>
      </c>
      <c r="T840" t="str">
        <f t="shared" si="55"/>
        <v>rock</v>
      </c>
    </row>
    <row r="841" spans="1:20" ht="42.75" x14ac:dyDescent="0.45">
      <c r="A841">
        <v>839</v>
      </c>
      <c r="B841" s="1" t="s">
        <v>840</v>
      </c>
      <c r="C841" s="1" t="s">
        <v>4949</v>
      </c>
      <c r="D841" s="3">
        <v>5000</v>
      </c>
      <c r="E841" s="3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s="7">
        <f t="shared" si="52"/>
        <v>41144.763379629629</v>
      </c>
      <c r="L841" s="7">
        <f t="shared" si="53"/>
        <v>41174.763379629629</v>
      </c>
      <c r="M841" t="b">
        <v>0</v>
      </c>
      <c r="N841">
        <v>96</v>
      </c>
      <c r="O841" s="22">
        <f>E841/D841*100</f>
        <v>116.61660000000001</v>
      </c>
      <c r="P841" s="4">
        <f>E841/N841</f>
        <v>60.737812499999997</v>
      </c>
      <c r="Q841" t="b">
        <v>1</v>
      </c>
      <c r="R841" t="s">
        <v>8276</v>
      </c>
      <c r="S841" t="str">
        <f t="shared" si="54"/>
        <v>music</v>
      </c>
      <c r="T841" t="str">
        <f t="shared" si="55"/>
        <v>rock</v>
      </c>
    </row>
    <row r="842" spans="1:20" ht="42.75" x14ac:dyDescent="0.45">
      <c r="A842">
        <v>840</v>
      </c>
      <c r="B842" s="1" t="s">
        <v>841</v>
      </c>
      <c r="C842" s="1" t="s">
        <v>4950</v>
      </c>
      <c r="D842" s="3">
        <v>10000</v>
      </c>
      <c r="E842" s="3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s="7">
        <f t="shared" si="52"/>
        <v>42607.226701388892</v>
      </c>
      <c r="L842" s="7">
        <f t="shared" si="53"/>
        <v>42637.226701388892</v>
      </c>
      <c r="M842" t="b">
        <v>0</v>
      </c>
      <c r="N842">
        <v>190</v>
      </c>
      <c r="O842" s="22">
        <f>E842/D842*100</f>
        <v>120.4166</v>
      </c>
      <c r="P842" s="4">
        <f>E842/N842</f>
        <v>63.37715789473684</v>
      </c>
      <c r="Q842" t="b">
        <v>1</v>
      </c>
      <c r="R842" t="s">
        <v>8277</v>
      </c>
      <c r="S842" t="str">
        <f t="shared" si="54"/>
        <v>music</v>
      </c>
      <c r="T842" t="str">
        <f t="shared" si="55"/>
        <v>metal</v>
      </c>
    </row>
    <row r="843" spans="1:20" ht="42.75" x14ac:dyDescent="0.45">
      <c r="A843">
        <v>841</v>
      </c>
      <c r="B843" s="1" t="s">
        <v>842</v>
      </c>
      <c r="C843" s="1" t="s">
        <v>4951</v>
      </c>
      <c r="D843" s="3">
        <v>5000</v>
      </c>
      <c r="E843" s="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s="7">
        <f t="shared" si="52"/>
        <v>41923.838692129626</v>
      </c>
      <c r="L843" s="7">
        <f t="shared" si="53"/>
        <v>41953.88035879629</v>
      </c>
      <c r="M843" t="b">
        <v>1</v>
      </c>
      <c r="N843">
        <v>94</v>
      </c>
      <c r="O843" s="22">
        <f>E843/D843*100</f>
        <v>101.32000000000001</v>
      </c>
      <c r="P843" s="4">
        <f>E843/N843</f>
        <v>53.893617021276597</v>
      </c>
      <c r="Q843" t="b">
        <v>1</v>
      </c>
      <c r="R843" t="s">
        <v>8277</v>
      </c>
      <c r="S843" t="str">
        <f t="shared" si="54"/>
        <v>music</v>
      </c>
      <c r="T843" t="str">
        <f t="shared" si="55"/>
        <v>metal</v>
      </c>
    </row>
    <row r="844" spans="1:20" ht="42.75" x14ac:dyDescent="0.45">
      <c r="A844">
        <v>842</v>
      </c>
      <c r="B844" s="1" t="s">
        <v>843</v>
      </c>
      <c r="C844" s="1" t="s">
        <v>4952</v>
      </c>
      <c r="D844" s="3">
        <v>2500</v>
      </c>
      <c r="E844" s="3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s="7">
        <f t="shared" si="52"/>
        <v>41526.592395833337</v>
      </c>
      <c r="L844" s="7">
        <f t="shared" si="53"/>
        <v>41561.165972222225</v>
      </c>
      <c r="M844" t="b">
        <v>1</v>
      </c>
      <c r="N844">
        <v>39</v>
      </c>
      <c r="O844" s="22">
        <f>E844/D844*100</f>
        <v>104.32</v>
      </c>
      <c r="P844" s="4">
        <f>E844/N844</f>
        <v>66.871794871794876</v>
      </c>
      <c r="Q844" t="b">
        <v>1</v>
      </c>
      <c r="R844" t="s">
        <v>8277</v>
      </c>
      <c r="S844" t="str">
        <f t="shared" si="54"/>
        <v>music</v>
      </c>
      <c r="T844" t="str">
        <f t="shared" si="55"/>
        <v>metal</v>
      </c>
    </row>
    <row r="845" spans="1:20" ht="42.75" x14ac:dyDescent="0.45">
      <c r="A845">
        <v>843</v>
      </c>
      <c r="B845" s="1" t="s">
        <v>844</v>
      </c>
      <c r="C845" s="1" t="s">
        <v>4953</v>
      </c>
      <c r="D845" s="3">
        <v>3000</v>
      </c>
      <c r="E845" s="3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s="7">
        <f t="shared" si="52"/>
        <v>42695.257870370369</v>
      </c>
      <c r="L845" s="7">
        <f t="shared" si="53"/>
        <v>42712.333333333328</v>
      </c>
      <c r="M845" t="b">
        <v>0</v>
      </c>
      <c r="N845">
        <v>127</v>
      </c>
      <c r="O845" s="22">
        <f>E845/D845*100</f>
        <v>267.13333333333333</v>
      </c>
      <c r="P845" s="4">
        <f>E845/N845</f>
        <v>63.102362204724407</v>
      </c>
      <c r="Q845" t="b">
        <v>1</v>
      </c>
      <c r="R845" t="s">
        <v>8277</v>
      </c>
      <c r="S845" t="str">
        <f t="shared" si="54"/>
        <v>music</v>
      </c>
      <c r="T845" t="str">
        <f t="shared" si="55"/>
        <v>metal</v>
      </c>
    </row>
    <row r="846" spans="1:20" ht="42.75" x14ac:dyDescent="0.45">
      <c r="A846">
        <v>844</v>
      </c>
      <c r="B846" s="1" t="s">
        <v>845</v>
      </c>
      <c r="C846" s="1" t="s">
        <v>4954</v>
      </c>
      <c r="D846" s="3">
        <v>3000</v>
      </c>
      <c r="E846" s="3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s="7">
        <f t="shared" si="52"/>
        <v>41905.684629629628</v>
      </c>
      <c r="L846" s="7">
        <f t="shared" si="53"/>
        <v>41944.207638888889</v>
      </c>
      <c r="M846" t="b">
        <v>1</v>
      </c>
      <c r="N846">
        <v>159</v>
      </c>
      <c r="O846" s="22">
        <f>E846/D846*100</f>
        <v>194.13333333333333</v>
      </c>
      <c r="P846" s="4">
        <f>E846/N846</f>
        <v>36.628930817610062</v>
      </c>
      <c r="Q846" t="b">
        <v>1</v>
      </c>
      <c r="R846" t="s">
        <v>8277</v>
      </c>
      <c r="S846" t="str">
        <f t="shared" si="54"/>
        <v>music</v>
      </c>
      <c r="T846" t="str">
        <f t="shared" si="55"/>
        <v>metal</v>
      </c>
    </row>
    <row r="847" spans="1:20" ht="42.75" x14ac:dyDescent="0.45">
      <c r="A847">
        <v>845</v>
      </c>
      <c r="B847" s="1" t="s">
        <v>846</v>
      </c>
      <c r="C847" s="1" t="s">
        <v>4955</v>
      </c>
      <c r="D847" s="3">
        <v>5000</v>
      </c>
      <c r="E847" s="3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s="7">
        <f t="shared" si="52"/>
        <v>42578.205972222218</v>
      </c>
      <c r="L847" s="7">
        <f t="shared" si="53"/>
        <v>42618.165972222225</v>
      </c>
      <c r="M847" t="b">
        <v>0</v>
      </c>
      <c r="N847">
        <v>177</v>
      </c>
      <c r="O847" s="22">
        <f>E847/D847*100</f>
        <v>120.3802</v>
      </c>
      <c r="P847" s="4">
        <f>E847/N847</f>
        <v>34.005706214689269</v>
      </c>
      <c r="Q847" t="b">
        <v>1</v>
      </c>
      <c r="R847" t="s">
        <v>8277</v>
      </c>
      <c r="S847" t="str">
        <f t="shared" si="54"/>
        <v>music</v>
      </c>
      <c r="T847" t="str">
        <f t="shared" si="55"/>
        <v>metal</v>
      </c>
    </row>
    <row r="848" spans="1:20" ht="42.75" x14ac:dyDescent="0.45">
      <c r="A848">
        <v>846</v>
      </c>
      <c r="B848" s="1" t="s">
        <v>847</v>
      </c>
      <c r="C848" s="1" t="s">
        <v>4956</v>
      </c>
      <c r="D848" s="3">
        <v>1100</v>
      </c>
      <c r="E848" s="3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s="7">
        <f t="shared" si="52"/>
        <v>41694.391840277778</v>
      </c>
      <c r="L848" s="7">
        <f t="shared" si="53"/>
        <v>41708.583333333336</v>
      </c>
      <c r="M848" t="b">
        <v>0</v>
      </c>
      <c r="N848">
        <v>47</v>
      </c>
      <c r="O848" s="22">
        <f>E848/D848*100</f>
        <v>122.00090909090908</v>
      </c>
      <c r="P848" s="4">
        <f>E848/N848</f>
        <v>28.553404255319148</v>
      </c>
      <c r="Q848" t="b">
        <v>1</v>
      </c>
      <c r="R848" t="s">
        <v>8277</v>
      </c>
      <c r="S848" t="str">
        <f t="shared" si="54"/>
        <v>music</v>
      </c>
      <c r="T848" t="str">
        <f t="shared" si="55"/>
        <v>metal</v>
      </c>
    </row>
    <row r="849" spans="1:20" ht="28.5" x14ac:dyDescent="0.45">
      <c r="A849">
        <v>847</v>
      </c>
      <c r="B849" s="1" t="s">
        <v>848</v>
      </c>
      <c r="C849" s="1" t="s">
        <v>4957</v>
      </c>
      <c r="D849" s="3">
        <v>10</v>
      </c>
      <c r="E849" s="3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s="7">
        <f t="shared" si="52"/>
        <v>42165.79833333334</v>
      </c>
      <c r="L849" s="7">
        <f t="shared" si="53"/>
        <v>42195.79833333334</v>
      </c>
      <c r="M849" t="b">
        <v>0</v>
      </c>
      <c r="N849">
        <v>1</v>
      </c>
      <c r="O849" s="22">
        <f>E849/D849*100</f>
        <v>100</v>
      </c>
      <c r="P849" s="4">
        <f>E849/N849</f>
        <v>10</v>
      </c>
      <c r="Q849" t="b">
        <v>1</v>
      </c>
      <c r="R849" t="s">
        <v>8277</v>
      </c>
      <c r="S849" t="str">
        <f t="shared" si="54"/>
        <v>music</v>
      </c>
      <c r="T849" t="str">
        <f t="shared" si="55"/>
        <v>metal</v>
      </c>
    </row>
    <row r="850" spans="1:20" ht="42.75" x14ac:dyDescent="0.45">
      <c r="A850">
        <v>848</v>
      </c>
      <c r="B850" s="1" t="s">
        <v>849</v>
      </c>
      <c r="C850" s="1" t="s">
        <v>4958</v>
      </c>
      <c r="D850" s="3">
        <v>300</v>
      </c>
      <c r="E850" s="3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s="7">
        <f t="shared" si="52"/>
        <v>42078.792048611111</v>
      </c>
      <c r="L850" s="7">
        <f t="shared" si="53"/>
        <v>42108.792048611111</v>
      </c>
      <c r="M850" t="b">
        <v>0</v>
      </c>
      <c r="N850">
        <v>16</v>
      </c>
      <c r="O850" s="22">
        <f>E850/D850*100</f>
        <v>100</v>
      </c>
      <c r="P850" s="4">
        <f>E850/N850</f>
        <v>18.75</v>
      </c>
      <c r="Q850" t="b">
        <v>1</v>
      </c>
      <c r="R850" t="s">
        <v>8277</v>
      </c>
      <c r="S850" t="str">
        <f t="shared" si="54"/>
        <v>music</v>
      </c>
      <c r="T850" t="str">
        <f t="shared" si="55"/>
        <v>metal</v>
      </c>
    </row>
    <row r="851" spans="1:20" ht="57" x14ac:dyDescent="0.45">
      <c r="A851">
        <v>849</v>
      </c>
      <c r="B851" s="1" t="s">
        <v>850</v>
      </c>
      <c r="C851" s="1" t="s">
        <v>4959</v>
      </c>
      <c r="D851" s="3">
        <v>4000</v>
      </c>
      <c r="E851" s="3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s="7">
        <f t="shared" si="52"/>
        <v>42051.148888888885</v>
      </c>
      <c r="L851" s="7">
        <f t="shared" si="53"/>
        <v>42079.107222222221</v>
      </c>
      <c r="M851" t="b">
        <v>0</v>
      </c>
      <c r="N851">
        <v>115</v>
      </c>
      <c r="O851" s="22">
        <f>E851/D851*100</f>
        <v>119.9</v>
      </c>
      <c r="P851" s="4">
        <f>E851/N851</f>
        <v>41.704347826086959</v>
      </c>
      <c r="Q851" t="b">
        <v>1</v>
      </c>
      <c r="R851" t="s">
        <v>8277</v>
      </c>
      <c r="S851" t="str">
        <f t="shared" si="54"/>
        <v>music</v>
      </c>
      <c r="T851" t="str">
        <f t="shared" si="55"/>
        <v>metal</v>
      </c>
    </row>
    <row r="852" spans="1:20" ht="42.75" x14ac:dyDescent="0.45">
      <c r="A852">
        <v>850</v>
      </c>
      <c r="B852" s="1" t="s">
        <v>851</v>
      </c>
      <c r="C852" s="1" t="s">
        <v>4960</v>
      </c>
      <c r="D852" s="3">
        <v>4000</v>
      </c>
      <c r="E852" s="3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s="7">
        <f t="shared" si="52"/>
        <v>42452.827743055561</v>
      </c>
      <c r="L852" s="7">
        <f t="shared" si="53"/>
        <v>42485.207638888889</v>
      </c>
      <c r="M852" t="b">
        <v>0</v>
      </c>
      <c r="N852">
        <v>133</v>
      </c>
      <c r="O852" s="22">
        <f>E852/D852*100</f>
        <v>155.17499999999998</v>
      </c>
      <c r="P852" s="4">
        <f>E852/N852</f>
        <v>46.669172932330824</v>
      </c>
      <c r="Q852" t="b">
        <v>1</v>
      </c>
      <c r="R852" t="s">
        <v>8277</v>
      </c>
      <c r="S852" t="str">
        <f t="shared" si="54"/>
        <v>music</v>
      </c>
      <c r="T852" t="str">
        <f t="shared" si="55"/>
        <v>metal</v>
      </c>
    </row>
    <row r="853" spans="1:20" ht="42.75" x14ac:dyDescent="0.45">
      <c r="A853">
        <v>851</v>
      </c>
      <c r="B853" s="1" t="s">
        <v>852</v>
      </c>
      <c r="C853" s="1" t="s">
        <v>4961</v>
      </c>
      <c r="D853" s="3">
        <v>2000</v>
      </c>
      <c r="E853" s="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s="7">
        <f t="shared" si="52"/>
        <v>42522.880243055552</v>
      </c>
      <c r="L853" s="7">
        <f t="shared" si="53"/>
        <v>42582.822916666672</v>
      </c>
      <c r="M853" t="b">
        <v>0</v>
      </c>
      <c r="N853">
        <v>70</v>
      </c>
      <c r="O853" s="22">
        <f>E853/D853*100</f>
        <v>130.44999999999999</v>
      </c>
      <c r="P853" s="4">
        <f>E853/N853</f>
        <v>37.271428571428572</v>
      </c>
      <c r="Q853" t="b">
        <v>1</v>
      </c>
      <c r="R853" t="s">
        <v>8277</v>
      </c>
      <c r="S853" t="str">
        <f t="shared" si="54"/>
        <v>music</v>
      </c>
      <c r="T853" t="str">
        <f t="shared" si="55"/>
        <v>metal</v>
      </c>
    </row>
    <row r="854" spans="1:20" ht="28.5" x14ac:dyDescent="0.45">
      <c r="A854">
        <v>852</v>
      </c>
      <c r="B854" s="1" t="s">
        <v>853</v>
      </c>
      <c r="C854" s="1" t="s">
        <v>4962</v>
      </c>
      <c r="D854" s="3">
        <v>3500</v>
      </c>
      <c r="E854" s="3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s="7">
        <f t="shared" si="52"/>
        <v>42656.805497685185</v>
      </c>
      <c r="L854" s="7">
        <f t="shared" si="53"/>
        <v>42667.875</v>
      </c>
      <c r="M854" t="b">
        <v>0</v>
      </c>
      <c r="N854">
        <v>62</v>
      </c>
      <c r="O854" s="22">
        <f>E854/D854*100</f>
        <v>104.97142857142859</v>
      </c>
      <c r="P854" s="4">
        <f>E854/N854</f>
        <v>59.258064516129032</v>
      </c>
      <c r="Q854" t="b">
        <v>1</v>
      </c>
      <c r="R854" t="s">
        <v>8277</v>
      </c>
      <c r="S854" t="str">
        <f t="shared" si="54"/>
        <v>music</v>
      </c>
      <c r="T854" t="str">
        <f t="shared" si="55"/>
        <v>metal</v>
      </c>
    </row>
    <row r="855" spans="1:20" ht="42.75" x14ac:dyDescent="0.45">
      <c r="A855">
        <v>853</v>
      </c>
      <c r="B855" s="1" t="s">
        <v>854</v>
      </c>
      <c r="C855" s="1" t="s">
        <v>4963</v>
      </c>
      <c r="D855" s="3">
        <v>300</v>
      </c>
      <c r="E855" s="3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s="7">
        <f t="shared" si="52"/>
        <v>42021.832280092596</v>
      </c>
      <c r="L855" s="7">
        <f t="shared" si="53"/>
        <v>42051.832280092596</v>
      </c>
      <c r="M855" t="b">
        <v>0</v>
      </c>
      <c r="N855">
        <v>10</v>
      </c>
      <c r="O855" s="22">
        <f>E855/D855*100</f>
        <v>100</v>
      </c>
      <c r="P855" s="4">
        <f>E855/N855</f>
        <v>30</v>
      </c>
      <c r="Q855" t="b">
        <v>1</v>
      </c>
      <c r="R855" t="s">
        <v>8277</v>
      </c>
      <c r="S855" t="str">
        <f t="shared" si="54"/>
        <v>music</v>
      </c>
      <c r="T855" t="str">
        <f t="shared" si="55"/>
        <v>metal</v>
      </c>
    </row>
    <row r="856" spans="1:20" ht="42.75" x14ac:dyDescent="0.45">
      <c r="A856">
        <v>854</v>
      </c>
      <c r="B856" s="1" t="s">
        <v>855</v>
      </c>
      <c r="C856" s="1" t="s">
        <v>4964</v>
      </c>
      <c r="D856" s="3">
        <v>27800</v>
      </c>
      <c r="E856" s="3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s="7">
        <f t="shared" si="52"/>
        <v>42702.212337962963</v>
      </c>
      <c r="L856" s="7">
        <f t="shared" si="53"/>
        <v>42732.212337962963</v>
      </c>
      <c r="M856" t="b">
        <v>0</v>
      </c>
      <c r="N856">
        <v>499</v>
      </c>
      <c r="O856" s="22">
        <f>E856/D856*100</f>
        <v>118.2205035971223</v>
      </c>
      <c r="P856" s="4">
        <f>E856/N856</f>
        <v>65.8623246492986</v>
      </c>
      <c r="Q856" t="b">
        <v>1</v>
      </c>
      <c r="R856" t="s">
        <v>8277</v>
      </c>
      <c r="S856" t="str">
        <f t="shared" si="54"/>
        <v>music</v>
      </c>
      <c r="T856" t="str">
        <f t="shared" si="55"/>
        <v>metal</v>
      </c>
    </row>
    <row r="857" spans="1:20" ht="28.5" x14ac:dyDescent="0.45">
      <c r="A857">
        <v>855</v>
      </c>
      <c r="B857" s="1" t="s">
        <v>856</v>
      </c>
      <c r="C857" s="1" t="s">
        <v>4965</v>
      </c>
      <c r="D857" s="3">
        <v>1450</v>
      </c>
      <c r="E857" s="3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s="7">
        <f t="shared" si="52"/>
        <v>42545.125196759262</v>
      </c>
      <c r="L857" s="7">
        <f t="shared" si="53"/>
        <v>42575.125196759262</v>
      </c>
      <c r="M857" t="b">
        <v>0</v>
      </c>
      <c r="N857">
        <v>47</v>
      </c>
      <c r="O857" s="22">
        <f>E857/D857*100</f>
        <v>103.44827586206897</v>
      </c>
      <c r="P857" s="4">
        <f>E857/N857</f>
        <v>31.914893617021278</v>
      </c>
      <c r="Q857" t="b">
        <v>1</v>
      </c>
      <c r="R857" t="s">
        <v>8277</v>
      </c>
      <c r="S857" t="str">
        <f t="shared" si="54"/>
        <v>music</v>
      </c>
      <c r="T857" t="str">
        <f t="shared" si="55"/>
        <v>metal</v>
      </c>
    </row>
    <row r="858" spans="1:20" ht="42.75" x14ac:dyDescent="0.45">
      <c r="A858">
        <v>856</v>
      </c>
      <c r="B858" s="1" t="s">
        <v>857</v>
      </c>
      <c r="C858" s="1" t="s">
        <v>4966</v>
      </c>
      <c r="D858" s="3">
        <v>250</v>
      </c>
      <c r="E858" s="3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s="7">
        <f t="shared" si="52"/>
        <v>42609.311990740738</v>
      </c>
      <c r="L858" s="7">
        <f t="shared" si="53"/>
        <v>42668.791666666672</v>
      </c>
      <c r="M858" t="b">
        <v>0</v>
      </c>
      <c r="N858">
        <v>28</v>
      </c>
      <c r="O858" s="22">
        <f>E858/D858*100</f>
        <v>218.00000000000003</v>
      </c>
      <c r="P858" s="4">
        <f>E858/N858</f>
        <v>19.464285714285715</v>
      </c>
      <c r="Q858" t="b">
        <v>1</v>
      </c>
      <c r="R858" t="s">
        <v>8277</v>
      </c>
      <c r="S858" t="str">
        <f t="shared" si="54"/>
        <v>music</v>
      </c>
      <c r="T858" t="str">
        <f t="shared" si="55"/>
        <v>metal</v>
      </c>
    </row>
    <row r="859" spans="1:20" ht="28.5" x14ac:dyDescent="0.45">
      <c r="A859">
        <v>857</v>
      </c>
      <c r="B859" s="1" t="s">
        <v>858</v>
      </c>
      <c r="C859" s="1" t="s">
        <v>4967</v>
      </c>
      <c r="D859" s="3">
        <v>1200</v>
      </c>
      <c r="E859" s="3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s="7">
        <f t="shared" si="52"/>
        <v>42291.581377314811</v>
      </c>
      <c r="L859" s="7">
        <f t="shared" si="53"/>
        <v>42333.623043981483</v>
      </c>
      <c r="M859" t="b">
        <v>0</v>
      </c>
      <c r="N859">
        <v>24</v>
      </c>
      <c r="O859" s="22">
        <f>E859/D859*100</f>
        <v>100</v>
      </c>
      <c r="P859" s="4">
        <f>E859/N859</f>
        <v>50</v>
      </c>
      <c r="Q859" t="b">
        <v>1</v>
      </c>
      <c r="R859" t="s">
        <v>8277</v>
      </c>
      <c r="S859" t="str">
        <f t="shared" si="54"/>
        <v>music</v>
      </c>
      <c r="T859" t="str">
        <f t="shared" si="55"/>
        <v>metal</v>
      </c>
    </row>
    <row r="860" spans="1:20" ht="42.75" x14ac:dyDescent="0.45">
      <c r="A860">
        <v>858</v>
      </c>
      <c r="B860" s="1" t="s">
        <v>859</v>
      </c>
      <c r="C860" s="1" t="s">
        <v>4968</v>
      </c>
      <c r="D860" s="3">
        <v>1200</v>
      </c>
      <c r="E860" s="3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s="7">
        <f t="shared" si="52"/>
        <v>42079.745578703703</v>
      </c>
      <c r="L860" s="7">
        <f t="shared" si="53"/>
        <v>42109.957638888889</v>
      </c>
      <c r="M860" t="b">
        <v>0</v>
      </c>
      <c r="N860">
        <v>76</v>
      </c>
      <c r="O860" s="22">
        <f>E860/D860*100</f>
        <v>144.00583333333333</v>
      </c>
      <c r="P860" s="4">
        <f>E860/N860</f>
        <v>22.737763157894737</v>
      </c>
      <c r="Q860" t="b">
        <v>1</v>
      </c>
      <c r="R860" t="s">
        <v>8277</v>
      </c>
      <c r="S860" t="str">
        <f t="shared" si="54"/>
        <v>music</v>
      </c>
      <c r="T860" t="str">
        <f t="shared" si="55"/>
        <v>metal</v>
      </c>
    </row>
    <row r="861" spans="1:20" ht="42.75" x14ac:dyDescent="0.45">
      <c r="A861">
        <v>859</v>
      </c>
      <c r="B861" s="1" t="s">
        <v>860</v>
      </c>
      <c r="C861" s="1" t="s">
        <v>4969</v>
      </c>
      <c r="D861" s="3">
        <v>4000</v>
      </c>
      <c r="E861" s="3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s="7">
        <f t="shared" si="52"/>
        <v>42128.820231481484</v>
      </c>
      <c r="L861" s="7">
        <f t="shared" si="53"/>
        <v>42159</v>
      </c>
      <c r="M861" t="b">
        <v>0</v>
      </c>
      <c r="N861">
        <v>98</v>
      </c>
      <c r="O861" s="22">
        <f>E861/D861*100</f>
        <v>104.67500000000001</v>
      </c>
      <c r="P861" s="4">
        <f>E861/N861</f>
        <v>42.724489795918366</v>
      </c>
      <c r="Q861" t="b">
        <v>1</v>
      </c>
      <c r="R861" t="s">
        <v>8277</v>
      </c>
      <c r="S861" t="str">
        <f t="shared" si="54"/>
        <v>music</v>
      </c>
      <c r="T861" t="str">
        <f t="shared" si="55"/>
        <v>metal</v>
      </c>
    </row>
    <row r="862" spans="1:20" ht="42.75" x14ac:dyDescent="0.45">
      <c r="A862">
        <v>860</v>
      </c>
      <c r="B862" s="1" t="s">
        <v>861</v>
      </c>
      <c r="C862" s="1" t="s">
        <v>4970</v>
      </c>
      <c r="D862" s="3">
        <v>14000</v>
      </c>
      <c r="E862" s="3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s="7">
        <f t="shared" si="52"/>
        <v>41570.482789351852</v>
      </c>
      <c r="L862" s="7">
        <f t="shared" si="53"/>
        <v>41600.524456018517</v>
      </c>
      <c r="M862" t="b">
        <v>0</v>
      </c>
      <c r="N862">
        <v>48</v>
      </c>
      <c r="O862" s="22">
        <f>E862/D862*100</f>
        <v>18.142857142857142</v>
      </c>
      <c r="P862" s="4">
        <f>E862/N862</f>
        <v>52.916666666666664</v>
      </c>
      <c r="Q862" t="b">
        <v>0</v>
      </c>
      <c r="R862" t="s">
        <v>8278</v>
      </c>
      <c r="S862" t="str">
        <f t="shared" si="54"/>
        <v>music</v>
      </c>
      <c r="T862" t="str">
        <f t="shared" si="55"/>
        <v>jazz</v>
      </c>
    </row>
    <row r="863" spans="1:20" ht="42.75" x14ac:dyDescent="0.45">
      <c r="A863">
        <v>861</v>
      </c>
      <c r="B863" s="1" t="s">
        <v>862</v>
      </c>
      <c r="C863" s="1" t="s">
        <v>4971</v>
      </c>
      <c r="D863" s="3">
        <v>4500</v>
      </c>
      <c r="E863" s="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s="7">
        <f t="shared" si="52"/>
        <v>42599.965324074074</v>
      </c>
      <c r="L863" s="7">
        <f t="shared" si="53"/>
        <v>42629.965324074074</v>
      </c>
      <c r="M863" t="b">
        <v>0</v>
      </c>
      <c r="N863">
        <v>2</v>
      </c>
      <c r="O863" s="22">
        <f>E863/D863*100</f>
        <v>2.2444444444444445</v>
      </c>
      <c r="P863" s="4">
        <f>E863/N863</f>
        <v>50.5</v>
      </c>
      <c r="Q863" t="b">
        <v>0</v>
      </c>
      <c r="R863" t="s">
        <v>8278</v>
      </c>
      <c r="S863" t="str">
        <f t="shared" si="54"/>
        <v>music</v>
      </c>
      <c r="T863" t="str">
        <f t="shared" si="55"/>
        <v>jazz</v>
      </c>
    </row>
    <row r="864" spans="1:20" ht="42.75" x14ac:dyDescent="0.45">
      <c r="A864">
        <v>862</v>
      </c>
      <c r="B864" s="1" t="s">
        <v>863</v>
      </c>
      <c r="C864" s="1" t="s">
        <v>4972</v>
      </c>
      <c r="D864" s="3">
        <v>50000</v>
      </c>
      <c r="E864" s="3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s="7">
        <f t="shared" si="52"/>
        <v>41559.5549537037</v>
      </c>
      <c r="L864" s="7">
        <f t="shared" si="53"/>
        <v>41589.596620370372</v>
      </c>
      <c r="M864" t="b">
        <v>0</v>
      </c>
      <c r="N864">
        <v>4</v>
      </c>
      <c r="O864" s="22">
        <f>E864/D864*100</f>
        <v>0.33999999999999997</v>
      </c>
      <c r="P864" s="4">
        <f>E864/N864</f>
        <v>42.5</v>
      </c>
      <c r="Q864" t="b">
        <v>0</v>
      </c>
      <c r="R864" t="s">
        <v>8278</v>
      </c>
      <c r="S864" t="str">
        <f t="shared" si="54"/>
        <v>music</v>
      </c>
      <c r="T864" t="str">
        <f t="shared" si="55"/>
        <v>jazz</v>
      </c>
    </row>
    <row r="865" spans="1:20" ht="42.75" x14ac:dyDescent="0.45">
      <c r="A865">
        <v>863</v>
      </c>
      <c r="B865" s="1" t="s">
        <v>864</v>
      </c>
      <c r="C865" s="1" t="s">
        <v>4973</v>
      </c>
      <c r="D865" s="3">
        <v>2000</v>
      </c>
      <c r="E865" s="3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s="7">
        <f t="shared" si="52"/>
        <v>40921.117662037039</v>
      </c>
      <c r="L865" s="7">
        <f t="shared" si="53"/>
        <v>40951.117662037039</v>
      </c>
      <c r="M865" t="b">
        <v>0</v>
      </c>
      <c r="N865">
        <v>5</v>
      </c>
      <c r="O865" s="22">
        <f>E865/D865*100</f>
        <v>4.5</v>
      </c>
      <c r="P865" s="4">
        <f>E865/N865</f>
        <v>18</v>
      </c>
      <c r="Q865" t="b">
        <v>0</v>
      </c>
      <c r="R865" t="s">
        <v>8278</v>
      </c>
      <c r="S865" t="str">
        <f t="shared" si="54"/>
        <v>music</v>
      </c>
      <c r="T865" t="str">
        <f t="shared" si="55"/>
        <v>jazz</v>
      </c>
    </row>
    <row r="866" spans="1:20" ht="42.75" x14ac:dyDescent="0.45">
      <c r="A866">
        <v>864</v>
      </c>
      <c r="B866" s="1" t="s">
        <v>865</v>
      </c>
      <c r="C866" s="1" t="s">
        <v>4974</v>
      </c>
      <c r="D866" s="3">
        <v>6500</v>
      </c>
      <c r="E866" s="3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s="7">
        <f t="shared" si="52"/>
        <v>41541.106921296298</v>
      </c>
      <c r="L866" s="7">
        <f t="shared" si="53"/>
        <v>41563.415972222225</v>
      </c>
      <c r="M866" t="b">
        <v>0</v>
      </c>
      <c r="N866">
        <v>79</v>
      </c>
      <c r="O866" s="22">
        <f>E866/D866*100</f>
        <v>41.53846153846154</v>
      </c>
      <c r="P866" s="4">
        <f>E866/N866</f>
        <v>34.177215189873415</v>
      </c>
      <c r="Q866" t="b">
        <v>0</v>
      </c>
      <c r="R866" t="s">
        <v>8278</v>
      </c>
      <c r="S866" t="str">
        <f t="shared" si="54"/>
        <v>music</v>
      </c>
      <c r="T866" t="str">
        <f t="shared" si="55"/>
        <v>jazz</v>
      </c>
    </row>
    <row r="867" spans="1:20" ht="42.75" x14ac:dyDescent="0.45">
      <c r="A867">
        <v>865</v>
      </c>
      <c r="B867" s="1" t="s">
        <v>866</v>
      </c>
      <c r="C867" s="1" t="s">
        <v>4975</v>
      </c>
      <c r="D867" s="3">
        <v>2200</v>
      </c>
      <c r="E867" s="3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s="7">
        <f t="shared" si="52"/>
        <v>41230.77311342593</v>
      </c>
      <c r="L867" s="7">
        <f t="shared" si="53"/>
        <v>41290.77311342593</v>
      </c>
      <c r="M867" t="b">
        <v>0</v>
      </c>
      <c r="N867">
        <v>2</v>
      </c>
      <c r="O867" s="22">
        <f>E867/D867*100</f>
        <v>2.0454545454545454</v>
      </c>
      <c r="P867" s="4">
        <f>E867/N867</f>
        <v>22.5</v>
      </c>
      <c r="Q867" t="b">
        <v>0</v>
      </c>
      <c r="R867" t="s">
        <v>8278</v>
      </c>
      <c r="S867" t="str">
        <f t="shared" si="54"/>
        <v>music</v>
      </c>
      <c r="T867" t="str">
        <f t="shared" si="55"/>
        <v>jazz</v>
      </c>
    </row>
    <row r="868" spans="1:20" ht="42.75" x14ac:dyDescent="0.45">
      <c r="A868">
        <v>866</v>
      </c>
      <c r="B868" s="1" t="s">
        <v>867</v>
      </c>
      <c r="C868" s="1" t="s">
        <v>4976</v>
      </c>
      <c r="D868" s="3">
        <v>3500</v>
      </c>
      <c r="E868" s="3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s="7">
        <f t="shared" si="52"/>
        <v>42025.637939814813</v>
      </c>
      <c r="L868" s="7">
        <f t="shared" si="53"/>
        <v>42063.631944444445</v>
      </c>
      <c r="M868" t="b">
        <v>0</v>
      </c>
      <c r="N868">
        <v>11</v>
      </c>
      <c r="O868" s="22">
        <f>E868/D868*100</f>
        <v>18.285714285714285</v>
      </c>
      <c r="P868" s="4">
        <f>E868/N868</f>
        <v>58.18181818181818</v>
      </c>
      <c r="Q868" t="b">
        <v>0</v>
      </c>
      <c r="R868" t="s">
        <v>8278</v>
      </c>
      <c r="S868" t="str">
        <f t="shared" si="54"/>
        <v>music</v>
      </c>
      <c r="T868" t="str">
        <f t="shared" si="55"/>
        <v>jazz</v>
      </c>
    </row>
    <row r="869" spans="1:20" ht="42.75" x14ac:dyDescent="0.45">
      <c r="A869">
        <v>867</v>
      </c>
      <c r="B869" s="1" t="s">
        <v>868</v>
      </c>
      <c r="C869" s="1" t="s">
        <v>4977</v>
      </c>
      <c r="D869" s="3">
        <v>5000</v>
      </c>
      <c r="E869" s="3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s="7">
        <f t="shared" si="52"/>
        <v>40088.105393518519</v>
      </c>
      <c r="L869" s="7">
        <f t="shared" si="53"/>
        <v>40148.207638888889</v>
      </c>
      <c r="M869" t="b">
        <v>0</v>
      </c>
      <c r="N869">
        <v>11</v>
      </c>
      <c r="O869" s="22">
        <f>E869/D869*100</f>
        <v>24.02</v>
      </c>
      <c r="P869" s="4">
        <f>E869/N869</f>
        <v>109.18181818181819</v>
      </c>
      <c r="Q869" t="b">
        <v>0</v>
      </c>
      <c r="R869" t="s">
        <v>8278</v>
      </c>
      <c r="S869" t="str">
        <f t="shared" si="54"/>
        <v>music</v>
      </c>
      <c r="T869" t="str">
        <f t="shared" si="55"/>
        <v>jazz</v>
      </c>
    </row>
    <row r="870" spans="1:20" ht="57" x14ac:dyDescent="0.45">
      <c r="A870">
        <v>868</v>
      </c>
      <c r="B870" s="1" t="s">
        <v>869</v>
      </c>
      <c r="C870" s="1" t="s">
        <v>4978</v>
      </c>
      <c r="D870" s="3">
        <v>45000</v>
      </c>
      <c r="E870" s="3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s="7">
        <f t="shared" si="52"/>
        <v>41616.027754629627</v>
      </c>
      <c r="L870" s="7">
        <f t="shared" si="53"/>
        <v>41646.027754629627</v>
      </c>
      <c r="M870" t="b">
        <v>0</v>
      </c>
      <c r="N870">
        <v>1</v>
      </c>
      <c r="O870" s="22">
        <f>E870/D870*100</f>
        <v>0.1111111111111111</v>
      </c>
      <c r="P870" s="4">
        <f>E870/N870</f>
        <v>50</v>
      </c>
      <c r="Q870" t="b">
        <v>0</v>
      </c>
      <c r="R870" t="s">
        <v>8278</v>
      </c>
      <c r="S870" t="str">
        <f t="shared" si="54"/>
        <v>music</v>
      </c>
      <c r="T870" t="str">
        <f t="shared" si="55"/>
        <v>jazz</v>
      </c>
    </row>
    <row r="871" spans="1:20" ht="57" x14ac:dyDescent="0.45">
      <c r="A871">
        <v>869</v>
      </c>
      <c r="B871" s="1" t="s">
        <v>870</v>
      </c>
      <c r="C871" s="1" t="s">
        <v>4979</v>
      </c>
      <c r="D871" s="3">
        <v>8800</v>
      </c>
      <c r="E871" s="3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s="7">
        <f t="shared" si="52"/>
        <v>41342.845567129632</v>
      </c>
      <c r="L871" s="7">
        <f t="shared" si="53"/>
        <v>41372.803900462961</v>
      </c>
      <c r="M871" t="b">
        <v>0</v>
      </c>
      <c r="N871">
        <v>3</v>
      </c>
      <c r="O871" s="22">
        <f>E871/D871*100</f>
        <v>11.818181818181818</v>
      </c>
      <c r="P871" s="4">
        <f>E871/N871</f>
        <v>346.66666666666669</v>
      </c>
      <c r="Q871" t="b">
        <v>0</v>
      </c>
      <c r="R871" t="s">
        <v>8278</v>
      </c>
      <c r="S871" t="str">
        <f t="shared" si="54"/>
        <v>music</v>
      </c>
      <c r="T871" t="str">
        <f t="shared" si="55"/>
        <v>jazz</v>
      </c>
    </row>
    <row r="872" spans="1:20" ht="42.75" x14ac:dyDescent="0.45">
      <c r="A872">
        <v>870</v>
      </c>
      <c r="B872" s="1" t="s">
        <v>871</v>
      </c>
      <c r="C872" s="1" t="s">
        <v>4980</v>
      </c>
      <c r="D872" s="3">
        <v>20000</v>
      </c>
      <c r="E872" s="3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s="7">
        <f t="shared" si="52"/>
        <v>41488.022256944445</v>
      </c>
      <c r="L872" s="7">
        <f t="shared" si="53"/>
        <v>41518.022256944445</v>
      </c>
      <c r="M872" t="b">
        <v>0</v>
      </c>
      <c r="N872">
        <v>5</v>
      </c>
      <c r="O872" s="22">
        <f>E872/D872*100</f>
        <v>0.31</v>
      </c>
      <c r="P872" s="4">
        <f>E872/N872</f>
        <v>12.4</v>
      </c>
      <c r="Q872" t="b">
        <v>0</v>
      </c>
      <c r="R872" t="s">
        <v>8278</v>
      </c>
      <c r="S872" t="str">
        <f t="shared" si="54"/>
        <v>music</v>
      </c>
      <c r="T872" t="str">
        <f t="shared" si="55"/>
        <v>jazz</v>
      </c>
    </row>
    <row r="873" spans="1:20" ht="42.75" x14ac:dyDescent="0.45">
      <c r="A873">
        <v>871</v>
      </c>
      <c r="B873" s="1" t="s">
        <v>872</v>
      </c>
      <c r="C873" s="1" t="s">
        <v>4981</v>
      </c>
      <c r="D873" s="3">
        <v>6000</v>
      </c>
      <c r="E873" s="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s="7">
        <f t="shared" si="52"/>
        <v>41577.561284722222</v>
      </c>
      <c r="L873" s="7">
        <f t="shared" si="53"/>
        <v>41607.602951388886</v>
      </c>
      <c r="M873" t="b">
        <v>0</v>
      </c>
      <c r="N873">
        <v>12</v>
      </c>
      <c r="O873" s="22">
        <f>E873/D873*100</f>
        <v>5.416666666666667</v>
      </c>
      <c r="P873" s="4">
        <f>E873/N873</f>
        <v>27.083333333333332</v>
      </c>
      <c r="Q873" t="b">
        <v>0</v>
      </c>
      <c r="R873" t="s">
        <v>8278</v>
      </c>
      <c r="S873" t="str">
        <f t="shared" si="54"/>
        <v>music</v>
      </c>
      <c r="T873" t="str">
        <f t="shared" si="55"/>
        <v>jazz</v>
      </c>
    </row>
    <row r="874" spans="1:20" ht="42.75" x14ac:dyDescent="0.45">
      <c r="A874">
        <v>872</v>
      </c>
      <c r="B874" s="1" t="s">
        <v>873</v>
      </c>
      <c r="C874" s="1" t="s">
        <v>4982</v>
      </c>
      <c r="D874" s="3">
        <v>8000</v>
      </c>
      <c r="E874" s="3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s="7">
        <f t="shared" si="52"/>
        <v>40567.825543981482</v>
      </c>
      <c r="L874" s="7">
        <f t="shared" si="53"/>
        <v>40612.825543981482</v>
      </c>
      <c r="M874" t="b">
        <v>0</v>
      </c>
      <c r="N874">
        <v>2</v>
      </c>
      <c r="O874" s="22">
        <f>E874/D874*100</f>
        <v>0.8125</v>
      </c>
      <c r="P874" s="4">
        <f>E874/N874</f>
        <v>32.5</v>
      </c>
      <c r="Q874" t="b">
        <v>0</v>
      </c>
      <c r="R874" t="s">
        <v>8278</v>
      </c>
      <c r="S874" t="str">
        <f t="shared" si="54"/>
        <v>music</v>
      </c>
      <c r="T874" t="str">
        <f t="shared" si="55"/>
        <v>jazz</v>
      </c>
    </row>
    <row r="875" spans="1:20" ht="28.5" x14ac:dyDescent="0.45">
      <c r="A875">
        <v>873</v>
      </c>
      <c r="B875" s="1" t="s">
        <v>874</v>
      </c>
      <c r="C875" s="1" t="s">
        <v>4983</v>
      </c>
      <c r="D875" s="3">
        <v>3500</v>
      </c>
      <c r="E875" s="3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s="7">
        <f t="shared" si="52"/>
        <v>41184.167129629634</v>
      </c>
      <c r="L875" s="7">
        <f t="shared" si="53"/>
        <v>41224.208796296298</v>
      </c>
      <c r="M875" t="b">
        <v>0</v>
      </c>
      <c r="N875">
        <v>5</v>
      </c>
      <c r="O875" s="22">
        <f>E875/D875*100</f>
        <v>1.2857142857142856</v>
      </c>
      <c r="P875" s="4">
        <f>E875/N875</f>
        <v>9</v>
      </c>
      <c r="Q875" t="b">
        <v>0</v>
      </c>
      <c r="R875" t="s">
        <v>8278</v>
      </c>
      <c r="S875" t="str">
        <f t="shared" si="54"/>
        <v>music</v>
      </c>
      <c r="T875" t="str">
        <f t="shared" si="55"/>
        <v>jazz</v>
      </c>
    </row>
    <row r="876" spans="1:20" ht="57" x14ac:dyDescent="0.45">
      <c r="A876">
        <v>874</v>
      </c>
      <c r="B876" s="1" t="s">
        <v>875</v>
      </c>
      <c r="C876" s="1" t="s">
        <v>4984</v>
      </c>
      <c r="D876" s="3">
        <v>3000</v>
      </c>
      <c r="E876" s="3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s="7">
        <f t="shared" si="52"/>
        <v>41368.583726851852</v>
      </c>
      <c r="L876" s="7">
        <f t="shared" si="53"/>
        <v>41398.583726851852</v>
      </c>
      <c r="M876" t="b">
        <v>0</v>
      </c>
      <c r="N876">
        <v>21</v>
      </c>
      <c r="O876" s="22">
        <f>E876/D876*100</f>
        <v>24.333333333333336</v>
      </c>
      <c r="P876" s="4">
        <f>E876/N876</f>
        <v>34.761904761904759</v>
      </c>
      <c r="Q876" t="b">
        <v>0</v>
      </c>
      <c r="R876" t="s">
        <v>8278</v>
      </c>
      <c r="S876" t="str">
        <f t="shared" si="54"/>
        <v>music</v>
      </c>
      <c r="T876" t="str">
        <f t="shared" si="55"/>
        <v>jazz</v>
      </c>
    </row>
    <row r="877" spans="1:20" ht="57" x14ac:dyDescent="0.45">
      <c r="A877">
        <v>875</v>
      </c>
      <c r="B877" s="1" t="s">
        <v>876</v>
      </c>
      <c r="C877" s="1" t="s">
        <v>4985</v>
      </c>
      <c r="D877" s="3">
        <v>5000</v>
      </c>
      <c r="E877" s="3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s="7">
        <f t="shared" si="52"/>
        <v>42248.723738425921</v>
      </c>
      <c r="L877" s="7">
        <f t="shared" si="53"/>
        <v>42268.723738425921</v>
      </c>
      <c r="M877" t="b">
        <v>0</v>
      </c>
      <c r="N877">
        <v>0</v>
      </c>
      <c r="O877" s="22">
        <f>E877/D877*100</f>
        <v>0</v>
      </c>
      <c r="P877" s="4" t="e">
        <f>E877/N877</f>
        <v>#DIV/0!</v>
      </c>
      <c r="Q877" t="b">
        <v>0</v>
      </c>
      <c r="R877" t="s">
        <v>8278</v>
      </c>
      <c r="S877" t="str">
        <f t="shared" si="54"/>
        <v>music</v>
      </c>
      <c r="T877" t="str">
        <f t="shared" si="55"/>
        <v>jazz</v>
      </c>
    </row>
    <row r="878" spans="1:20" ht="28.5" x14ac:dyDescent="0.45">
      <c r="A878">
        <v>876</v>
      </c>
      <c r="B878" s="1" t="s">
        <v>877</v>
      </c>
      <c r="C878" s="1" t="s">
        <v>4986</v>
      </c>
      <c r="D878" s="3">
        <v>3152</v>
      </c>
      <c r="E878" s="3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s="7">
        <f t="shared" si="52"/>
        <v>41276.496840277774</v>
      </c>
      <c r="L878" s="7">
        <f t="shared" si="53"/>
        <v>41309.496840277774</v>
      </c>
      <c r="M878" t="b">
        <v>0</v>
      </c>
      <c r="N878">
        <v>45</v>
      </c>
      <c r="O878" s="22">
        <f>E878/D878*100</f>
        <v>40.799492385786799</v>
      </c>
      <c r="P878" s="4">
        <f>E878/N878</f>
        <v>28.577777777777779</v>
      </c>
      <c r="Q878" t="b">
        <v>0</v>
      </c>
      <c r="R878" t="s">
        <v>8278</v>
      </c>
      <c r="S878" t="str">
        <f t="shared" si="54"/>
        <v>music</v>
      </c>
      <c r="T878" t="str">
        <f t="shared" si="55"/>
        <v>jazz</v>
      </c>
    </row>
    <row r="879" spans="1:20" ht="42.75" x14ac:dyDescent="0.45">
      <c r="A879">
        <v>877</v>
      </c>
      <c r="B879" s="1" t="s">
        <v>878</v>
      </c>
      <c r="C879" s="1" t="s">
        <v>4987</v>
      </c>
      <c r="D879" s="3">
        <v>2000</v>
      </c>
      <c r="E879" s="3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s="7">
        <f t="shared" si="52"/>
        <v>41597.788888888892</v>
      </c>
      <c r="L879" s="7">
        <f t="shared" si="53"/>
        <v>41627.788888888892</v>
      </c>
      <c r="M879" t="b">
        <v>0</v>
      </c>
      <c r="N879">
        <v>29</v>
      </c>
      <c r="O879" s="22">
        <f>E879/D879*100</f>
        <v>67.55</v>
      </c>
      <c r="P879" s="4">
        <f>E879/N879</f>
        <v>46.586206896551722</v>
      </c>
      <c r="Q879" t="b">
        <v>0</v>
      </c>
      <c r="R879" t="s">
        <v>8278</v>
      </c>
      <c r="S879" t="str">
        <f t="shared" si="54"/>
        <v>music</v>
      </c>
      <c r="T879" t="str">
        <f t="shared" si="55"/>
        <v>jazz</v>
      </c>
    </row>
    <row r="880" spans="1:20" ht="42.75" x14ac:dyDescent="0.45">
      <c r="A880">
        <v>878</v>
      </c>
      <c r="B880" s="1" t="s">
        <v>879</v>
      </c>
      <c r="C880" s="1" t="s">
        <v>4988</v>
      </c>
      <c r="D880" s="3">
        <v>5000</v>
      </c>
      <c r="E880" s="3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s="7">
        <f t="shared" si="52"/>
        <v>40505.232916666668</v>
      </c>
      <c r="L880" s="7">
        <f t="shared" si="53"/>
        <v>40535.232916666668</v>
      </c>
      <c r="M880" t="b">
        <v>0</v>
      </c>
      <c r="N880">
        <v>2</v>
      </c>
      <c r="O880" s="22">
        <f>E880/D880*100</f>
        <v>1.3</v>
      </c>
      <c r="P880" s="4">
        <f>E880/N880</f>
        <v>32.5</v>
      </c>
      <c r="Q880" t="b">
        <v>0</v>
      </c>
      <c r="R880" t="s">
        <v>8278</v>
      </c>
      <c r="S880" t="str">
        <f t="shared" si="54"/>
        <v>music</v>
      </c>
      <c r="T880" t="str">
        <f t="shared" si="55"/>
        <v>jazz</v>
      </c>
    </row>
    <row r="881" spans="1:20" ht="42.75" x14ac:dyDescent="0.45">
      <c r="A881">
        <v>879</v>
      </c>
      <c r="B881" s="1" t="s">
        <v>880</v>
      </c>
      <c r="C881" s="1" t="s">
        <v>4989</v>
      </c>
      <c r="D881" s="3">
        <v>2100</v>
      </c>
      <c r="E881" s="3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s="7">
        <f t="shared" si="52"/>
        <v>41037.829918981479</v>
      </c>
      <c r="L881" s="7">
        <f t="shared" si="53"/>
        <v>41058.829918981479</v>
      </c>
      <c r="M881" t="b">
        <v>0</v>
      </c>
      <c r="N881">
        <v>30</v>
      </c>
      <c r="O881" s="22">
        <f>E881/D881*100</f>
        <v>30.666666666666664</v>
      </c>
      <c r="P881" s="4">
        <f>E881/N881</f>
        <v>21.466666666666665</v>
      </c>
      <c r="Q881" t="b">
        <v>0</v>
      </c>
      <c r="R881" t="s">
        <v>8278</v>
      </c>
      <c r="S881" t="str">
        <f t="shared" si="54"/>
        <v>music</v>
      </c>
      <c r="T881" t="str">
        <f t="shared" si="55"/>
        <v>jazz</v>
      </c>
    </row>
    <row r="882" spans="1:20" ht="42.75" x14ac:dyDescent="0.45">
      <c r="A882">
        <v>880</v>
      </c>
      <c r="B882" s="1" t="s">
        <v>881</v>
      </c>
      <c r="C882" s="1" t="s">
        <v>4990</v>
      </c>
      <c r="D882" s="3">
        <v>3780</v>
      </c>
      <c r="E882" s="3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s="7">
        <f t="shared" si="52"/>
        <v>41179.32104166667</v>
      </c>
      <c r="L882" s="7">
        <f t="shared" si="53"/>
        <v>41212.32104166667</v>
      </c>
      <c r="M882" t="b">
        <v>0</v>
      </c>
      <c r="N882">
        <v>8</v>
      </c>
      <c r="O882" s="22">
        <f>E882/D882*100</f>
        <v>2.9894179894179893</v>
      </c>
      <c r="P882" s="4">
        <f>E882/N882</f>
        <v>14.125</v>
      </c>
      <c r="Q882" t="b">
        <v>0</v>
      </c>
      <c r="R882" t="s">
        <v>8279</v>
      </c>
      <c r="S882" t="str">
        <f t="shared" si="54"/>
        <v>music</v>
      </c>
      <c r="T882" t="str">
        <f t="shared" si="55"/>
        <v>indie rock</v>
      </c>
    </row>
    <row r="883" spans="1:20" ht="42.75" x14ac:dyDescent="0.45">
      <c r="A883">
        <v>881</v>
      </c>
      <c r="B883" s="1" t="s">
        <v>882</v>
      </c>
      <c r="C883" s="1" t="s">
        <v>4991</v>
      </c>
      <c r="D883" s="3">
        <v>3750</v>
      </c>
      <c r="E883" s="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s="7">
        <f t="shared" si="52"/>
        <v>40877.25099537037</v>
      </c>
      <c r="L883" s="7">
        <f t="shared" si="53"/>
        <v>40922.25099537037</v>
      </c>
      <c r="M883" t="b">
        <v>0</v>
      </c>
      <c r="N883">
        <v>1</v>
      </c>
      <c r="O883" s="22">
        <f>E883/D883*100</f>
        <v>0.8</v>
      </c>
      <c r="P883" s="4">
        <f>E883/N883</f>
        <v>30</v>
      </c>
      <c r="Q883" t="b">
        <v>0</v>
      </c>
      <c r="R883" t="s">
        <v>8279</v>
      </c>
      <c r="S883" t="str">
        <f t="shared" si="54"/>
        <v>music</v>
      </c>
      <c r="T883" t="str">
        <f t="shared" si="55"/>
        <v>indie rock</v>
      </c>
    </row>
    <row r="884" spans="1:20" ht="42.75" x14ac:dyDescent="0.45">
      <c r="A884">
        <v>882</v>
      </c>
      <c r="B884" s="1" t="s">
        <v>883</v>
      </c>
      <c r="C884" s="1" t="s">
        <v>4992</v>
      </c>
      <c r="D884" s="3">
        <v>1500</v>
      </c>
      <c r="E884" s="3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s="7">
        <f t="shared" si="52"/>
        <v>40759.860532407409</v>
      </c>
      <c r="L884" s="7">
        <f t="shared" si="53"/>
        <v>40792.860532407409</v>
      </c>
      <c r="M884" t="b">
        <v>0</v>
      </c>
      <c r="N884">
        <v>14</v>
      </c>
      <c r="O884" s="22">
        <f>E884/D884*100</f>
        <v>20.133333333333333</v>
      </c>
      <c r="P884" s="4">
        <f>E884/N884</f>
        <v>21.571428571428573</v>
      </c>
      <c r="Q884" t="b">
        <v>0</v>
      </c>
      <c r="R884" t="s">
        <v>8279</v>
      </c>
      <c r="S884" t="str">
        <f t="shared" si="54"/>
        <v>music</v>
      </c>
      <c r="T884" t="str">
        <f t="shared" si="55"/>
        <v>indie rock</v>
      </c>
    </row>
    <row r="885" spans="1:20" ht="42.75" x14ac:dyDescent="0.45">
      <c r="A885">
        <v>883</v>
      </c>
      <c r="B885" s="1" t="s">
        <v>884</v>
      </c>
      <c r="C885" s="1" t="s">
        <v>4993</v>
      </c>
      <c r="D885" s="3">
        <v>5000</v>
      </c>
      <c r="E885" s="3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s="7">
        <f t="shared" si="52"/>
        <v>42371.935590277775</v>
      </c>
      <c r="L885" s="7">
        <f t="shared" si="53"/>
        <v>42431.935590277775</v>
      </c>
      <c r="M885" t="b">
        <v>0</v>
      </c>
      <c r="N885">
        <v>24</v>
      </c>
      <c r="O885" s="22">
        <f>E885/D885*100</f>
        <v>40.020000000000003</v>
      </c>
      <c r="P885" s="4">
        <f>E885/N885</f>
        <v>83.375</v>
      </c>
      <c r="Q885" t="b">
        <v>0</v>
      </c>
      <c r="R885" t="s">
        <v>8279</v>
      </c>
      <c r="S885" t="str">
        <f t="shared" si="54"/>
        <v>music</v>
      </c>
      <c r="T885" t="str">
        <f t="shared" si="55"/>
        <v>indie rock</v>
      </c>
    </row>
    <row r="886" spans="1:20" ht="42.75" x14ac:dyDescent="0.45">
      <c r="A886">
        <v>884</v>
      </c>
      <c r="B886" s="1" t="s">
        <v>885</v>
      </c>
      <c r="C886" s="1" t="s">
        <v>4994</v>
      </c>
      <c r="D886" s="3">
        <v>2000</v>
      </c>
      <c r="E886" s="3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s="7">
        <f t="shared" si="52"/>
        <v>40981.802615740737</v>
      </c>
      <c r="L886" s="7">
        <f t="shared" si="53"/>
        <v>41041.104861111111</v>
      </c>
      <c r="M886" t="b">
        <v>0</v>
      </c>
      <c r="N886">
        <v>2</v>
      </c>
      <c r="O886" s="22">
        <f>E886/D886*100</f>
        <v>1</v>
      </c>
      <c r="P886" s="4">
        <f>E886/N886</f>
        <v>10</v>
      </c>
      <c r="Q886" t="b">
        <v>0</v>
      </c>
      <c r="R886" t="s">
        <v>8279</v>
      </c>
      <c r="S886" t="str">
        <f t="shared" si="54"/>
        <v>music</v>
      </c>
      <c r="T886" t="str">
        <f t="shared" si="55"/>
        <v>indie rock</v>
      </c>
    </row>
    <row r="887" spans="1:20" ht="42.75" x14ac:dyDescent="0.45">
      <c r="A887">
        <v>885</v>
      </c>
      <c r="B887" s="1" t="s">
        <v>886</v>
      </c>
      <c r="C887" s="1" t="s">
        <v>4995</v>
      </c>
      <c r="D887" s="3">
        <v>1000</v>
      </c>
      <c r="E887" s="3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s="7">
        <f t="shared" si="52"/>
        <v>42713.941099537042</v>
      </c>
      <c r="L887" s="7">
        <f t="shared" si="53"/>
        <v>42734.941099537042</v>
      </c>
      <c r="M887" t="b">
        <v>0</v>
      </c>
      <c r="N887">
        <v>21</v>
      </c>
      <c r="O887" s="22">
        <f>E887/D887*100</f>
        <v>75</v>
      </c>
      <c r="P887" s="4">
        <f>E887/N887</f>
        <v>35.714285714285715</v>
      </c>
      <c r="Q887" t="b">
        <v>0</v>
      </c>
      <c r="R887" t="s">
        <v>8279</v>
      </c>
      <c r="S887" t="str">
        <f t="shared" si="54"/>
        <v>music</v>
      </c>
      <c r="T887" t="str">
        <f t="shared" si="55"/>
        <v>indie rock</v>
      </c>
    </row>
    <row r="888" spans="1:20" ht="42.75" x14ac:dyDescent="0.45">
      <c r="A888">
        <v>886</v>
      </c>
      <c r="B888" s="1" t="s">
        <v>887</v>
      </c>
      <c r="C888" s="1" t="s">
        <v>4996</v>
      </c>
      <c r="D888" s="3">
        <v>500</v>
      </c>
      <c r="E888" s="3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s="7">
        <f t="shared" si="52"/>
        <v>42603.870520833334</v>
      </c>
      <c r="L888" s="7">
        <f t="shared" si="53"/>
        <v>42628.870520833334</v>
      </c>
      <c r="M888" t="b">
        <v>0</v>
      </c>
      <c r="N888">
        <v>7</v>
      </c>
      <c r="O888" s="22">
        <f>E888/D888*100</f>
        <v>41</v>
      </c>
      <c r="P888" s="4">
        <f>E888/N888</f>
        <v>29.285714285714285</v>
      </c>
      <c r="Q888" t="b">
        <v>0</v>
      </c>
      <c r="R888" t="s">
        <v>8279</v>
      </c>
      <c r="S888" t="str">
        <f t="shared" si="54"/>
        <v>music</v>
      </c>
      <c r="T888" t="str">
        <f t="shared" si="55"/>
        <v>indie rock</v>
      </c>
    </row>
    <row r="889" spans="1:20" ht="42.75" x14ac:dyDescent="0.45">
      <c r="A889">
        <v>887</v>
      </c>
      <c r="B889" s="1" t="s">
        <v>888</v>
      </c>
      <c r="C889" s="1" t="s">
        <v>4997</v>
      </c>
      <c r="D889" s="3">
        <v>1000</v>
      </c>
      <c r="E889" s="3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s="7">
        <f t="shared" si="52"/>
        <v>41026.958969907406</v>
      </c>
      <c r="L889" s="7">
        <f t="shared" si="53"/>
        <v>41056.958969907406</v>
      </c>
      <c r="M889" t="b">
        <v>0</v>
      </c>
      <c r="N889">
        <v>0</v>
      </c>
      <c r="O889" s="22">
        <f>E889/D889*100</f>
        <v>0</v>
      </c>
      <c r="P889" s="4" t="e">
        <f>E889/N889</f>
        <v>#DIV/0!</v>
      </c>
      <c r="Q889" t="b">
        <v>0</v>
      </c>
      <c r="R889" t="s">
        <v>8279</v>
      </c>
      <c r="S889" t="str">
        <f t="shared" si="54"/>
        <v>music</v>
      </c>
      <c r="T889" t="str">
        <f t="shared" si="55"/>
        <v>indie rock</v>
      </c>
    </row>
    <row r="890" spans="1:20" ht="57" x14ac:dyDescent="0.45">
      <c r="A890">
        <v>888</v>
      </c>
      <c r="B890" s="1" t="s">
        <v>889</v>
      </c>
      <c r="C890" s="1" t="s">
        <v>4998</v>
      </c>
      <c r="D890" s="3">
        <v>1000</v>
      </c>
      <c r="E890" s="3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s="7">
        <f t="shared" si="52"/>
        <v>40751.753298611111</v>
      </c>
      <c r="L890" s="7">
        <f t="shared" si="53"/>
        <v>40787.25</v>
      </c>
      <c r="M890" t="b">
        <v>0</v>
      </c>
      <c r="N890">
        <v>4</v>
      </c>
      <c r="O890" s="22">
        <f>E890/D890*100</f>
        <v>7.1999999999999993</v>
      </c>
      <c r="P890" s="4">
        <f>E890/N890</f>
        <v>18</v>
      </c>
      <c r="Q890" t="b">
        <v>0</v>
      </c>
      <c r="R890" t="s">
        <v>8279</v>
      </c>
      <c r="S890" t="str">
        <f t="shared" si="54"/>
        <v>music</v>
      </c>
      <c r="T890" t="str">
        <f t="shared" si="55"/>
        <v>indie rock</v>
      </c>
    </row>
    <row r="891" spans="1:20" ht="42.75" x14ac:dyDescent="0.45">
      <c r="A891">
        <v>889</v>
      </c>
      <c r="B891" s="1" t="s">
        <v>890</v>
      </c>
      <c r="C891" s="1" t="s">
        <v>4999</v>
      </c>
      <c r="D891" s="3">
        <v>25000</v>
      </c>
      <c r="E891" s="3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s="7">
        <f t="shared" si="52"/>
        <v>41887.784062500003</v>
      </c>
      <c r="L891" s="7">
        <f t="shared" si="53"/>
        <v>41917.784062500003</v>
      </c>
      <c r="M891" t="b">
        <v>0</v>
      </c>
      <c r="N891">
        <v>32</v>
      </c>
      <c r="O891" s="22">
        <f>E891/D891*100</f>
        <v>9.4412800000000008</v>
      </c>
      <c r="P891" s="4">
        <f>E891/N891</f>
        <v>73.760000000000005</v>
      </c>
      <c r="Q891" t="b">
        <v>0</v>
      </c>
      <c r="R891" t="s">
        <v>8279</v>
      </c>
      <c r="S891" t="str">
        <f t="shared" si="54"/>
        <v>music</v>
      </c>
      <c r="T891" t="str">
        <f t="shared" si="55"/>
        <v>indie rock</v>
      </c>
    </row>
    <row r="892" spans="1:20" ht="42.75" x14ac:dyDescent="0.45">
      <c r="A892">
        <v>890</v>
      </c>
      <c r="B892" s="1" t="s">
        <v>891</v>
      </c>
      <c r="C892" s="1" t="s">
        <v>5000</v>
      </c>
      <c r="D892" s="3">
        <v>3000</v>
      </c>
      <c r="E892" s="3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s="7">
        <f t="shared" si="52"/>
        <v>41569.698831018519</v>
      </c>
      <c r="L892" s="7">
        <f t="shared" si="53"/>
        <v>41599.740497685183</v>
      </c>
      <c r="M892" t="b">
        <v>0</v>
      </c>
      <c r="N892">
        <v>4</v>
      </c>
      <c r="O892" s="22">
        <f>E892/D892*100</f>
        <v>4.1666666666666661</v>
      </c>
      <c r="P892" s="4">
        <f>E892/N892</f>
        <v>31.25</v>
      </c>
      <c r="Q892" t="b">
        <v>0</v>
      </c>
      <c r="R892" t="s">
        <v>8279</v>
      </c>
      <c r="S892" t="str">
        <f t="shared" si="54"/>
        <v>music</v>
      </c>
      <c r="T892" t="str">
        <f t="shared" si="55"/>
        <v>indie rock</v>
      </c>
    </row>
    <row r="893" spans="1:20" ht="42.75" x14ac:dyDescent="0.45">
      <c r="A893">
        <v>891</v>
      </c>
      <c r="B893" s="1" t="s">
        <v>892</v>
      </c>
      <c r="C893" s="1" t="s">
        <v>5001</v>
      </c>
      <c r="D893" s="3">
        <v>8000</v>
      </c>
      <c r="E893" s="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s="7">
        <f t="shared" si="52"/>
        <v>41842.031597222223</v>
      </c>
      <c r="L893" s="7">
        <f t="shared" si="53"/>
        <v>41872.031597222223</v>
      </c>
      <c r="M893" t="b">
        <v>0</v>
      </c>
      <c r="N893">
        <v>9</v>
      </c>
      <c r="O893" s="22">
        <f>E893/D893*100</f>
        <v>3.25</v>
      </c>
      <c r="P893" s="4">
        <f>E893/N893</f>
        <v>28.888888888888889</v>
      </c>
      <c r="Q893" t="b">
        <v>0</v>
      </c>
      <c r="R893" t="s">
        <v>8279</v>
      </c>
      <c r="S893" t="str">
        <f t="shared" si="54"/>
        <v>music</v>
      </c>
      <c r="T893" t="str">
        <f t="shared" si="55"/>
        <v>indie rock</v>
      </c>
    </row>
    <row r="894" spans="1:20" ht="42.75" x14ac:dyDescent="0.45">
      <c r="A894">
        <v>892</v>
      </c>
      <c r="B894" s="1" t="s">
        <v>893</v>
      </c>
      <c r="C894" s="1" t="s">
        <v>5002</v>
      </c>
      <c r="D894" s="3">
        <v>6000</v>
      </c>
      <c r="E894" s="3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s="7">
        <f t="shared" si="52"/>
        <v>40304.20003472222</v>
      </c>
      <c r="L894" s="7">
        <f t="shared" si="53"/>
        <v>40391.166666666664</v>
      </c>
      <c r="M894" t="b">
        <v>0</v>
      </c>
      <c r="N894">
        <v>17</v>
      </c>
      <c r="O894" s="22">
        <f>E894/D894*100</f>
        <v>40.75</v>
      </c>
      <c r="P894" s="4">
        <f>E894/N894</f>
        <v>143.8235294117647</v>
      </c>
      <c r="Q894" t="b">
        <v>0</v>
      </c>
      <c r="R894" t="s">
        <v>8279</v>
      </c>
      <c r="S894" t="str">
        <f t="shared" si="54"/>
        <v>music</v>
      </c>
      <c r="T894" t="str">
        <f t="shared" si="55"/>
        <v>indie rock</v>
      </c>
    </row>
    <row r="895" spans="1:20" ht="42.75" x14ac:dyDescent="0.45">
      <c r="A895">
        <v>893</v>
      </c>
      <c r="B895" s="1" t="s">
        <v>894</v>
      </c>
      <c r="C895" s="1" t="s">
        <v>5003</v>
      </c>
      <c r="D895" s="3">
        <v>2000</v>
      </c>
      <c r="E895" s="3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s="7">
        <f t="shared" si="52"/>
        <v>42065.897719907407</v>
      </c>
      <c r="L895" s="7">
        <f t="shared" si="53"/>
        <v>42095.856053240743</v>
      </c>
      <c r="M895" t="b">
        <v>0</v>
      </c>
      <c r="N895">
        <v>5</v>
      </c>
      <c r="O895" s="22">
        <f>E895/D895*100</f>
        <v>10</v>
      </c>
      <c r="P895" s="4">
        <f>E895/N895</f>
        <v>40</v>
      </c>
      <c r="Q895" t="b">
        <v>0</v>
      </c>
      <c r="R895" t="s">
        <v>8279</v>
      </c>
      <c r="S895" t="str">
        <f t="shared" si="54"/>
        <v>music</v>
      </c>
      <c r="T895" t="str">
        <f t="shared" si="55"/>
        <v>indie rock</v>
      </c>
    </row>
    <row r="896" spans="1:20" ht="42.75" x14ac:dyDescent="0.45">
      <c r="A896">
        <v>894</v>
      </c>
      <c r="B896" s="1" t="s">
        <v>895</v>
      </c>
      <c r="C896" s="1" t="s">
        <v>5004</v>
      </c>
      <c r="D896" s="3">
        <v>20000</v>
      </c>
      <c r="E896" s="3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s="7">
        <f t="shared" si="52"/>
        <v>42496.981597222228</v>
      </c>
      <c r="L896" s="7">
        <f t="shared" si="53"/>
        <v>42526.981597222228</v>
      </c>
      <c r="M896" t="b">
        <v>0</v>
      </c>
      <c r="N896">
        <v>53</v>
      </c>
      <c r="O896" s="22">
        <f>E896/D896*100</f>
        <v>39.17</v>
      </c>
      <c r="P896" s="4">
        <f>E896/N896</f>
        <v>147.81132075471697</v>
      </c>
      <c r="Q896" t="b">
        <v>0</v>
      </c>
      <c r="R896" t="s">
        <v>8279</v>
      </c>
      <c r="S896" t="str">
        <f t="shared" si="54"/>
        <v>music</v>
      </c>
      <c r="T896" t="str">
        <f t="shared" si="55"/>
        <v>indie rock</v>
      </c>
    </row>
    <row r="897" spans="1:20" ht="42.75" x14ac:dyDescent="0.45">
      <c r="A897">
        <v>895</v>
      </c>
      <c r="B897" s="1" t="s">
        <v>896</v>
      </c>
      <c r="C897" s="1" t="s">
        <v>5005</v>
      </c>
      <c r="D897" s="3">
        <v>8000</v>
      </c>
      <c r="E897" s="3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s="7">
        <f t="shared" si="52"/>
        <v>40431.127650462964</v>
      </c>
      <c r="L897" s="7">
        <f t="shared" si="53"/>
        <v>40476.127650462964</v>
      </c>
      <c r="M897" t="b">
        <v>0</v>
      </c>
      <c r="N897">
        <v>7</v>
      </c>
      <c r="O897" s="22">
        <f>E897/D897*100</f>
        <v>2.4375</v>
      </c>
      <c r="P897" s="4">
        <f>E897/N897</f>
        <v>27.857142857142858</v>
      </c>
      <c r="Q897" t="b">
        <v>0</v>
      </c>
      <c r="R897" t="s">
        <v>8279</v>
      </c>
      <c r="S897" t="str">
        <f t="shared" si="54"/>
        <v>music</v>
      </c>
      <c r="T897" t="str">
        <f t="shared" si="55"/>
        <v>indie rock</v>
      </c>
    </row>
    <row r="898" spans="1:20" ht="42.75" x14ac:dyDescent="0.45">
      <c r="A898">
        <v>896</v>
      </c>
      <c r="B898" s="1" t="s">
        <v>897</v>
      </c>
      <c r="C898" s="1" t="s">
        <v>5006</v>
      </c>
      <c r="D898" s="3">
        <v>8000</v>
      </c>
      <c r="E898" s="3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s="7">
        <f t="shared" si="52"/>
        <v>42218.872986111113</v>
      </c>
      <c r="L898" s="7">
        <f t="shared" si="53"/>
        <v>42244.166666666672</v>
      </c>
      <c r="M898" t="b">
        <v>0</v>
      </c>
      <c r="N898">
        <v>72</v>
      </c>
      <c r="O898" s="22">
        <f>E898/D898*100</f>
        <v>40</v>
      </c>
      <c r="P898" s="4">
        <f>E898/N898</f>
        <v>44.444444444444443</v>
      </c>
      <c r="Q898" t="b">
        <v>0</v>
      </c>
      <c r="R898" t="s">
        <v>8279</v>
      </c>
      <c r="S898" t="str">
        <f t="shared" si="54"/>
        <v>music</v>
      </c>
      <c r="T898" t="str">
        <f t="shared" si="55"/>
        <v>indie rock</v>
      </c>
    </row>
    <row r="899" spans="1:20" ht="42.75" x14ac:dyDescent="0.45">
      <c r="A899">
        <v>897</v>
      </c>
      <c r="B899" s="1" t="s">
        <v>898</v>
      </c>
      <c r="C899" s="1" t="s">
        <v>5007</v>
      </c>
      <c r="D899" s="3">
        <v>3000</v>
      </c>
      <c r="E899" s="3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s="7">
        <f t="shared" ref="K899:K962" si="56">(((J899/60)/60)/24)+DATE(1970,1,1)</f>
        <v>41211.688750000001</v>
      </c>
      <c r="L899" s="7">
        <f t="shared" ref="L899:L962" si="57">(((I899/60)/60)/24)+DATE(1970,1,1)</f>
        <v>41241.730416666665</v>
      </c>
      <c r="M899" t="b">
        <v>0</v>
      </c>
      <c r="N899">
        <v>0</v>
      </c>
      <c r="O899" s="22">
        <f>E899/D899*100</f>
        <v>0</v>
      </c>
      <c r="P899" s="4" t="e">
        <f>E899/N899</f>
        <v>#DIV/0!</v>
      </c>
      <c r="Q899" t="b">
        <v>0</v>
      </c>
      <c r="R899" t="s">
        <v>8279</v>
      </c>
      <c r="S899" t="str">
        <f t="shared" ref="S899:S962" si="58">LEFT(R899,SEARCH("/",R899,1)-1)</f>
        <v>music</v>
      </c>
      <c r="T899" t="str">
        <f t="shared" ref="T899:T962" si="59">RIGHT(R899,LEN(R899) - FIND("/",R899))</f>
        <v>indie rock</v>
      </c>
    </row>
    <row r="900" spans="1:20" ht="42.75" x14ac:dyDescent="0.45">
      <c r="A900">
        <v>898</v>
      </c>
      <c r="B900" s="1" t="s">
        <v>899</v>
      </c>
      <c r="C900" s="1" t="s">
        <v>5008</v>
      </c>
      <c r="D900" s="3">
        <v>2500</v>
      </c>
      <c r="E900" s="3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s="7">
        <f t="shared" si="56"/>
        <v>40878.758217592593</v>
      </c>
      <c r="L900" s="7">
        <f t="shared" si="57"/>
        <v>40923.758217592593</v>
      </c>
      <c r="M900" t="b">
        <v>0</v>
      </c>
      <c r="N900">
        <v>2</v>
      </c>
      <c r="O900" s="22">
        <f>E900/D900*100</f>
        <v>2.8000000000000003</v>
      </c>
      <c r="P900" s="4">
        <f>E900/N900</f>
        <v>35</v>
      </c>
      <c r="Q900" t="b">
        <v>0</v>
      </c>
      <c r="R900" t="s">
        <v>8279</v>
      </c>
      <c r="S900" t="str">
        <f t="shared" si="58"/>
        <v>music</v>
      </c>
      <c r="T900" t="str">
        <f t="shared" si="59"/>
        <v>indie rock</v>
      </c>
    </row>
    <row r="901" spans="1:20" ht="42.75" x14ac:dyDescent="0.45">
      <c r="A901">
        <v>899</v>
      </c>
      <c r="B901" s="1" t="s">
        <v>900</v>
      </c>
      <c r="C901" s="1" t="s">
        <v>5009</v>
      </c>
      <c r="D901" s="3">
        <v>750</v>
      </c>
      <c r="E901" s="3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s="7">
        <f t="shared" si="56"/>
        <v>40646.099097222221</v>
      </c>
      <c r="L901" s="7">
        <f t="shared" si="57"/>
        <v>40691.099097222221</v>
      </c>
      <c r="M901" t="b">
        <v>0</v>
      </c>
      <c r="N901">
        <v>8</v>
      </c>
      <c r="O901" s="22">
        <f>E901/D901*100</f>
        <v>37.333333333333336</v>
      </c>
      <c r="P901" s="4">
        <f>E901/N901</f>
        <v>35</v>
      </c>
      <c r="Q901" t="b">
        <v>0</v>
      </c>
      <c r="R901" t="s">
        <v>8279</v>
      </c>
      <c r="S901" t="str">
        <f t="shared" si="58"/>
        <v>music</v>
      </c>
      <c r="T901" t="str">
        <f t="shared" si="59"/>
        <v>indie rock</v>
      </c>
    </row>
    <row r="902" spans="1:20" ht="28.5" x14ac:dyDescent="0.45">
      <c r="A902">
        <v>900</v>
      </c>
      <c r="B902" s="1" t="s">
        <v>901</v>
      </c>
      <c r="C902" s="1" t="s">
        <v>5010</v>
      </c>
      <c r="D902" s="3">
        <v>5000</v>
      </c>
      <c r="E902" s="3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s="7">
        <f t="shared" si="56"/>
        <v>42429.84956018519</v>
      </c>
      <c r="L902" s="7">
        <f t="shared" si="57"/>
        <v>42459.807893518519</v>
      </c>
      <c r="M902" t="b">
        <v>0</v>
      </c>
      <c r="N902">
        <v>2</v>
      </c>
      <c r="O902" s="22">
        <f>E902/D902*100</f>
        <v>0.42</v>
      </c>
      <c r="P902" s="4">
        <f>E902/N902</f>
        <v>10.5</v>
      </c>
      <c r="Q902" t="b">
        <v>0</v>
      </c>
      <c r="R902" t="s">
        <v>8278</v>
      </c>
      <c r="S902" t="str">
        <f t="shared" si="58"/>
        <v>music</v>
      </c>
      <c r="T902" t="str">
        <f t="shared" si="59"/>
        <v>jazz</v>
      </c>
    </row>
    <row r="903" spans="1:20" ht="57" x14ac:dyDescent="0.45">
      <c r="A903">
        <v>901</v>
      </c>
      <c r="B903" s="1" t="s">
        <v>902</v>
      </c>
      <c r="C903" s="1" t="s">
        <v>5011</v>
      </c>
      <c r="D903" s="3">
        <v>6500</v>
      </c>
      <c r="E903" s="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s="7">
        <f t="shared" si="56"/>
        <v>40291.81150462963</v>
      </c>
      <c r="L903" s="7">
        <f t="shared" si="57"/>
        <v>40337.799305555556</v>
      </c>
      <c r="M903" t="b">
        <v>0</v>
      </c>
      <c r="N903">
        <v>0</v>
      </c>
      <c r="O903" s="22">
        <f>E903/D903*100</f>
        <v>0</v>
      </c>
      <c r="P903" s="4" t="e">
        <f>E903/N903</f>
        <v>#DIV/0!</v>
      </c>
      <c r="Q903" t="b">
        <v>0</v>
      </c>
      <c r="R903" t="s">
        <v>8278</v>
      </c>
      <c r="S903" t="str">
        <f t="shared" si="58"/>
        <v>music</v>
      </c>
      <c r="T903" t="str">
        <f t="shared" si="59"/>
        <v>jazz</v>
      </c>
    </row>
    <row r="904" spans="1:20" ht="57" x14ac:dyDescent="0.45">
      <c r="A904">
        <v>902</v>
      </c>
      <c r="B904" s="1" t="s">
        <v>903</v>
      </c>
      <c r="C904" s="1" t="s">
        <v>5012</v>
      </c>
      <c r="D904" s="3">
        <v>30000</v>
      </c>
      <c r="E904" s="3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s="7">
        <f t="shared" si="56"/>
        <v>41829.965532407405</v>
      </c>
      <c r="L904" s="7">
        <f t="shared" si="57"/>
        <v>41881.645833333336</v>
      </c>
      <c r="M904" t="b">
        <v>0</v>
      </c>
      <c r="N904">
        <v>3</v>
      </c>
      <c r="O904" s="22">
        <f>E904/D904*100</f>
        <v>0.3</v>
      </c>
      <c r="P904" s="4">
        <f>E904/N904</f>
        <v>30</v>
      </c>
      <c r="Q904" t="b">
        <v>0</v>
      </c>
      <c r="R904" t="s">
        <v>8278</v>
      </c>
      <c r="S904" t="str">
        <f t="shared" si="58"/>
        <v>music</v>
      </c>
      <c r="T904" t="str">
        <f t="shared" si="59"/>
        <v>jazz</v>
      </c>
    </row>
    <row r="905" spans="1:20" ht="42.75" x14ac:dyDescent="0.45">
      <c r="A905">
        <v>903</v>
      </c>
      <c r="B905" s="1" t="s">
        <v>904</v>
      </c>
      <c r="C905" s="1" t="s">
        <v>5013</v>
      </c>
      <c r="D905" s="3">
        <v>5000</v>
      </c>
      <c r="E905" s="3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s="7">
        <f t="shared" si="56"/>
        <v>41149.796064814815</v>
      </c>
      <c r="L905" s="7">
        <f t="shared" si="57"/>
        <v>41175.100694444445</v>
      </c>
      <c r="M905" t="b">
        <v>0</v>
      </c>
      <c r="N905">
        <v>4</v>
      </c>
      <c r="O905" s="22">
        <f>E905/D905*100</f>
        <v>3.2</v>
      </c>
      <c r="P905" s="4">
        <f>E905/N905</f>
        <v>40</v>
      </c>
      <c r="Q905" t="b">
        <v>0</v>
      </c>
      <c r="R905" t="s">
        <v>8278</v>
      </c>
      <c r="S905" t="str">
        <f t="shared" si="58"/>
        <v>music</v>
      </c>
      <c r="T905" t="str">
        <f t="shared" si="59"/>
        <v>jazz</v>
      </c>
    </row>
    <row r="906" spans="1:20" ht="42.75" x14ac:dyDescent="0.45">
      <c r="A906">
        <v>904</v>
      </c>
      <c r="B906" s="1" t="s">
        <v>905</v>
      </c>
      <c r="C906" s="1" t="s">
        <v>5014</v>
      </c>
      <c r="D906" s="3">
        <v>50000</v>
      </c>
      <c r="E906" s="3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s="7">
        <f t="shared" si="56"/>
        <v>42342.080289351856</v>
      </c>
      <c r="L906" s="7">
        <f t="shared" si="57"/>
        <v>42372.080289351856</v>
      </c>
      <c r="M906" t="b">
        <v>0</v>
      </c>
      <c r="N906">
        <v>3</v>
      </c>
      <c r="O906" s="22">
        <f>E906/D906*100</f>
        <v>0.30199999999999999</v>
      </c>
      <c r="P906" s="4">
        <f>E906/N906</f>
        <v>50.333333333333336</v>
      </c>
      <c r="Q906" t="b">
        <v>0</v>
      </c>
      <c r="R906" t="s">
        <v>8278</v>
      </c>
      <c r="S906" t="str">
        <f t="shared" si="58"/>
        <v>music</v>
      </c>
      <c r="T906" t="str">
        <f t="shared" si="59"/>
        <v>jazz</v>
      </c>
    </row>
    <row r="907" spans="1:20" ht="42.75" x14ac:dyDescent="0.45">
      <c r="A907">
        <v>905</v>
      </c>
      <c r="B907" s="1" t="s">
        <v>906</v>
      </c>
      <c r="C907" s="1" t="s">
        <v>5015</v>
      </c>
      <c r="D907" s="3">
        <v>6500</v>
      </c>
      <c r="E907" s="3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s="7">
        <f t="shared" si="56"/>
        <v>40507.239884259259</v>
      </c>
      <c r="L907" s="7">
        <f t="shared" si="57"/>
        <v>40567.239884259259</v>
      </c>
      <c r="M907" t="b">
        <v>0</v>
      </c>
      <c r="N907">
        <v>6</v>
      </c>
      <c r="O907" s="22">
        <f>E907/D907*100</f>
        <v>3.0153846153846153</v>
      </c>
      <c r="P907" s="4">
        <f>E907/N907</f>
        <v>32.666666666666664</v>
      </c>
      <c r="Q907" t="b">
        <v>0</v>
      </c>
      <c r="R907" t="s">
        <v>8278</v>
      </c>
      <c r="S907" t="str">
        <f t="shared" si="58"/>
        <v>music</v>
      </c>
      <c r="T907" t="str">
        <f t="shared" si="59"/>
        <v>jazz</v>
      </c>
    </row>
    <row r="908" spans="1:20" ht="28.5" x14ac:dyDescent="0.45">
      <c r="A908">
        <v>906</v>
      </c>
      <c r="B908" s="1" t="s">
        <v>907</v>
      </c>
      <c r="C908" s="1" t="s">
        <v>5016</v>
      </c>
      <c r="D908" s="3">
        <v>15000</v>
      </c>
      <c r="E908" s="3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s="7">
        <f t="shared" si="56"/>
        <v>41681.189699074072</v>
      </c>
      <c r="L908" s="7">
        <f t="shared" si="57"/>
        <v>41711.148032407407</v>
      </c>
      <c r="M908" t="b">
        <v>0</v>
      </c>
      <c r="N908">
        <v>0</v>
      </c>
      <c r="O908" s="22">
        <f>E908/D908*100</f>
        <v>0</v>
      </c>
      <c r="P908" s="4" t="e">
        <f>E908/N908</f>
        <v>#DIV/0!</v>
      </c>
      <c r="Q908" t="b">
        <v>0</v>
      </c>
      <c r="R908" t="s">
        <v>8278</v>
      </c>
      <c r="S908" t="str">
        <f t="shared" si="58"/>
        <v>music</v>
      </c>
      <c r="T908" t="str">
        <f t="shared" si="59"/>
        <v>jazz</v>
      </c>
    </row>
    <row r="909" spans="1:20" ht="28.5" x14ac:dyDescent="0.45">
      <c r="A909">
        <v>907</v>
      </c>
      <c r="B909" s="1" t="s">
        <v>908</v>
      </c>
      <c r="C909" s="1" t="s">
        <v>5017</v>
      </c>
      <c r="D909" s="3">
        <v>2900</v>
      </c>
      <c r="E909" s="3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s="7">
        <f t="shared" si="56"/>
        <v>40767.192395833335</v>
      </c>
      <c r="L909" s="7">
        <f t="shared" si="57"/>
        <v>40797.192395833335</v>
      </c>
      <c r="M909" t="b">
        <v>0</v>
      </c>
      <c r="N909">
        <v>0</v>
      </c>
      <c r="O909" s="22">
        <f>E909/D909*100</f>
        <v>0</v>
      </c>
      <c r="P909" s="4" t="e">
        <f>E909/N909</f>
        <v>#DIV/0!</v>
      </c>
      <c r="Q909" t="b">
        <v>0</v>
      </c>
      <c r="R909" t="s">
        <v>8278</v>
      </c>
      <c r="S909" t="str">
        <f t="shared" si="58"/>
        <v>music</v>
      </c>
      <c r="T909" t="str">
        <f t="shared" si="59"/>
        <v>jazz</v>
      </c>
    </row>
    <row r="910" spans="1:20" ht="42.75" x14ac:dyDescent="0.45">
      <c r="A910">
        <v>908</v>
      </c>
      <c r="B910" s="1" t="s">
        <v>909</v>
      </c>
      <c r="C910" s="1" t="s">
        <v>5018</v>
      </c>
      <c r="D910" s="3">
        <v>2500</v>
      </c>
      <c r="E910" s="3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s="7">
        <f t="shared" si="56"/>
        <v>40340.801562499997</v>
      </c>
      <c r="L910" s="7">
        <f t="shared" si="57"/>
        <v>40386.207638888889</v>
      </c>
      <c r="M910" t="b">
        <v>0</v>
      </c>
      <c r="N910">
        <v>0</v>
      </c>
      <c r="O910" s="22">
        <f>E910/D910*100</f>
        <v>0</v>
      </c>
      <c r="P910" s="4" t="e">
        <f>E910/N910</f>
        <v>#DIV/0!</v>
      </c>
      <c r="Q910" t="b">
        <v>0</v>
      </c>
      <c r="R910" t="s">
        <v>8278</v>
      </c>
      <c r="S910" t="str">
        <f t="shared" si="58"/>
        <v>music</v>
      </c>
      <c r="T910" t="str">
        <f t="shared" si="59"/>
        <v>jazz</v>
      </c>
    </row>
    <row r="911" spans="1:20" ht="57" x14ac:dyDescent="0.45">
      <c r="A911">
        <v>909</v>
      </c>
      <c r="B911" s="1" t="s">
        <v>910</v>
      </c>
      <c r="C911" s="1" t="s">
        <v>5019</v>
      </c>
      <c r="D911" s="3">
        <v>16000</v>
      </c>
      <c r="E911" s="3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s="7">
        <f t="shared" si="56"/>
        <v>41081.69027777778</v>
      </c>
      <c r="L911" s="7">
        <f t="shared" si="57"/>
        <v>41113.166666666664</v>
      </c>
      <c r="M911" t="b">
        <v>0</v>
      </c>
      <c r="N911">
        <v>8</v>
      </c>
      <c r="O911" s="22">
        <f>E911/D911*100</f>
        <v>3.25</v>
      </c>
      <c r="P911" s="4">
        <f>E911/N911</f>
        <v>65</v>
      </c>
      <c r="Q911" t="b">
        <v>0</v>
      </c>
      <c r="R911" t="s">
        <v>8278</v>
      </c>
      <c r="S911" t="str">
        <f t="shared" si="58"/>
        <v>music</v>
      </c>
      <c r="T911" t="str">
        <f t="shared" si="59"/>
        <v>jazz</v>
      </c>
    </row>
    <row r="912" spans="1:20" ht="42.75" x14ac:dyDescent="0.45">
      <c r="A912">
        <v>910</v>
      </c>
      <c r="B912" s="1" t="s">
        <v>911</v>
      </c>
      <c r="C912" s="1" t="s">
        <v>5020</v>
      </c>
      <c r="D912" s="3">
        <v>550</v>
      </c>
      <c r="E912" s="3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s="7">
        <f t="shared" si="56"/>
        <v>42737.545358796298</v>
      </c>
      <c r="L912" s="7">
        <f t="shared" si="57"/>
        <v>42797.545358796298</v>
      </c>
      <c r="M912" t="b">
        <v>0</v>
      </c>
      <c r="N912">
        <v>5</v>
      </c>
      <c r="O912" s="22">
        <f>E912/D912*100</f>
        <v>22.363636363636363</v>
      </c>
      <c r="P912" s="4">
        <f>E912/N912</f>
        <v>24.6</v>
      </c>
      <c r="Q912" t="b">
        <v>0</v>
      </c>
      <c r="R912" t="s">
        <v>8278</v>
      </c>
      <c r="S912" t="str">
        <f t="shared" si="58"/>
        <v>music</v>
      </c>
      <c r="T912" t="str">
        <f t="shared" si="59"/>
        <v>jazz</v>
      </c>
    </row>
    <row r="913" spans="1:20" ht="42.75" x14ac:dyDescent="0.45">
      <c r="A913">
        <v>911</v>
      </c>
      <c r="B913" s="1" t="s">
        <v>912</v>
      </c>
      <c r="C913" s="1" t="s">
        <v>5021</v>
      </c>
      <c r="D913" s="3">
        <v>100000</v>
      </c>
      <c r="E913" s="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s="7">
        <f t="shared" si="56"/>
        <v>41642.005150462966</v>
      </c>
      <c r="L913" s="7">
        <f t="shared" si="57"/>
        <v>41663.005150462966</v>
      </c>
      <c r="M913" t="b">
        <v>0</v>
      </c>
      <c r="N913">
        <v>0</v>
      </c>
      <c r="O913" s="22">
        <f>E913/D913*100</f>
        <v>0</v>
      </c>
      <c r="P913" s="4" t="e">
        <f>E913/N913</f>
        <v>#DIV/0!</v>
      </c>
      <c r="Q913" t="b">
        <v>0</v>
      </c>
      <c r="R913" t="s">
        <v>8278</v>
      </c>
      <c r="S913" t="str">
        <f t="shared" si="58"/>
        <v>music</v>
      </c>
      <c r="T913" t="str">
        <f t="shared" si="59"/>
        <v>jazz</v>
      </c>
    </row>
    <row r="914" spans="1:20" ht="42.75" x14ac:dyDescent="0.45">
      <c r="A914">
        <v>912</v>
      </c>
      <c r="B914" s="1" t="s">
        <v>913</v>
      </c>
      <c r="C914" s="1" t="s">
        <v>5022</v>
      </c>
      <c r="D914" s="3">
        <v>3500</v>
      </c>
      <c r="E914" s="3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s="7">
        <f t="shared" si="56"/>
        <v>41194.109340277777</v>
      </c>
      <c r="L914" s="7">
        <f t="shared" si="57"/>
        <v>41254.151006944441</v>
      </c>
      <c r="M914" t="b">
        <v>0</v>
      </c>
      <c r="N914">
        <v>2</v>
      </c>
      <c r="O914" s="22">
        <f>E914/D914*100</f>
        <v>0.85714285714285721</v>
      </c>
      <c r="P914" s="4">
        <f>E914/N914</f>
        <v>15</v>
      </c>
      <c r="Q914" t="b">
        <v>0</v>
      </c>
      <c r="R914" t="s">
        <v>8278</v>
      </c>
      <c r="S914" t="str">
        <f t="shared" si="58"/>
        <v>music</v>
      </c>
      <c r="T914" t="str">
        <f t="shared" si="59"/>
        <v>jazz</v>
      </c>
    </row>
    <row r="915" spans="1:20" ht="42.75" x14ac:dyDescent="0.45">
      <c r="A915">
        <v>913</v>
      </c>
      <c r="B915" s="1" t="s">
        <v>914</v>
      </c>
      <c r="C915" s="1" t="s">
        <v>5023</v>
      </c>
      <c r="D915" s="3">
        <v>30000</v>
      </c>
      <c r="E915" s="3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s="7">
        <f t="shared" si="56"/>
        <v>41004.139108796298</v>
      </c>
      <c r="L915" s="7">
        <f t="shared" si="57"/>
        <v>41034.139108796298</v>
      </c>
      <c r="M915" t="b">
        <v>0</v>
      </c>
      <c r="N915">
        <v>24</v>
      </c>
      <c r="O915" s="22">
        <f>E915/D915*100</f>
        <v>6.6066666666666665</v>
      </c>
      <c r="P915" s="4">
        <f>E915/N915</f>
        <v>82.583333333333329</v>
      </c>
      <c r="Q915" t="b">
        <v>0</v>
      </c>
      <c r="R915" t="s">
        <v>8278</v>
      </c>
      <c r="S915" t="str">
        <f t="shared" si="58"/>
        <v>music</v>
      </c>
      <c r="T915" t="str">
        <f t="shared" si="59"/>
        <v>jazz</v>
      </c>
    </row>
    <row r="916" spans="1:20" ht="42.75" x14ac:dyDescent="0.45">
      <c r="A916">
        <v>914</v>
      </c>
      <c r="B916" s="1" t="s">
        <v>915</v>
      </c>
      <c r="C916" s="1" t="s">
        <v>5024</v>
      </c>
      <c r="D916" s="3">
        <v>1500</v>
      </c>
      <c r="E916" s="3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s="7">
        <f t="shared" si="56"/>
        <v>41116.763275462967</v>
      </c>
      <c r="L916" s="7">
        <f t="shared" si="57"/>
        <v>41146.763275462967</v>
      </c>
      <c r="M916" t="b">
        <v>0</v>
      </c>
      <c r="N916">
        <v>0</v>
      </c>
      <c r="O916" s="22">
        <f>E916/D916*100</f>
        <v>0</v>
      </c>
      <c r="P916" s="4" t="e">
        <f>E916/N916</f>
        <v>#DIV/0!</v>
      </c>
      <c r="Q916" t="b">
        <v>0</v>
      </c>
      <c r="R916" t="s">
        <v>8278</v>
      </c>
      <c r="S916" t="str">
        <f t="shared" si="58"/>
        <v>music</v>
      </c>
      <c r="T916" t="str">
        <f t="shared" si="59"/>
        <v>jazz</v>
      </c>
    </row>
    <row r="917" spans="1:20" ht="42.75" x14ac:dyDescent="0.45">
      <c r="A917">
        <v>915</v>
      </c>
      <c r="B917" s="1" t="s">
        <v>916</v>
      </c>
      <c r="C917" s="1" t="s">
        <v>5025</v>
      </c>
      <c r="D917" s="3">
        <v>6500</v>
      </c>
      <c r="E917" s="3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s="7">
        <f t="shared" si="56"/>
        <v>40937.679560185185</v>
      </c>
      <c r="L917" s="7">
        <f t="shared" si="57"/>
        <v>40969.207638888889</v>
      </c>
      <c r="M917" t="b">
        <v>0</v>
      </c>
      <c r="N917">
        <v>9</v>
      </c>
      <c r="O917" s="22">
        <f>E917/D917*100</f>
        <v>5.7692307692307692</v>
      </c>
      <c r="P917" s="4">
        <f>E917/N917</f>
        <v>41.666666666666664</v>
      </c>
      <c r="Q917" t="b">
        <v>0</v>
      </c>
      <c r="R917" t="s">
        <v>8278</v>
      </c>
      <c r="S917" t="str">
        <f t="shared" si="58"/>
        <v>music</v>
      </c>
      <c r="T917" t="str">
        <f t="shared" si="59"/>
        <v>jazz</v>
      </c>
    </row>
    <row r="918" spans="1:20" ht="42.75" x14ac:dyDescent="0.45">
      <c r="A918">
        <v>916</v>
      </c>
      <c r="B918" s="1" t="s">
        <v>917</v>
      </c>
      <c r="C918" s="1" t="s">
        <v>5026</v>
      </c>
      <c r="D918" s="3">
        <v>3300</v>
      </c>
      <c r="E918" s="3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s="7">
        <f t="shared" si="56"/>
        <v>40434.853402777779</v>
      </c>
      <c r="L918" s="7">
        <f t="shared" si="57"/>
        <v>40473.208333333336</v>
      </c>
      <c r="M918" t="b">
        <v>0</v>
      </c>
      <c r="N918">
        <v>0</v>
      </c>
      <c r="O918" s="22">
        <f>E918/D918*100</f>
        <v>0</v>
      </c>
      <c r="P918" s="4" t="e">
        <f>E918/N918</f>
        <v>#DIV/0!</v>
      </c>
      <c r="Q918" t="b">
        <v>0</v>
      </c>
      <c r="R918" t="s">
        <v>8278</v>
      </c>
      <c r="S918" t="str">
        <f t="shared" si="58"/>
        <v>music</v>
      </c>
      <c r="T918" t="str">
        <f t="shared" si="59"/>
        <v>jazz</v>
      </c>
    </row>
    <row r="919" spans="1:20" ht="42.75" x14ac:dyDescent="0.45">
      <c r="A919">
        <v>917</v>
      </c>
      <c r="B919" s="1" t="s">
        <v>918</v>
      </c>
      <c r="C919" s="1" t="s">
        <v>5027</v>
      </c>
      <c r="D919" s="3">
        <v>5000</v>
      </c>
      <c r="E919" s="3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s="7">
        <f t="shared" si="56"/>
        <v>41802.94363425926</v>
      </c>
      <c r="L919" s="7">
        <f t="shared" si="57"/>
        <v>41834.104166666664</v>
      </c>
      <c r="M919" t="b">
        <v>0</v>
      </c>
      <c r="N919">
        <v>1</v>
      </c>
      <c r="O919" s="22">
        <f>E919/D919*100</f>
        <v>0.6</v>
      </c>
      <c r="P919" s="4">
        <f>E919/N919</f>
        <v>30</v>
      </c>
      <c r="Q919" t="b">
        <v>0</v>
      </c>
      <c r="R919" t="s">
        <v>8278</v>
      </c>
      <c r="S919" t="str">
        <f t="shared" si="58"/>
        <v>music</v>
      </c>
      <c r="T919" t="str">
        <f t="shared" si="59"/>
        <v>jazz</v>
      </c>
    </row>
    <row r="920" spans="1:20" ht="42.75" x14ac:dyDescent="0.45">
      <c r="A920">
        <v>918</v>
      </c>
      <c r="B920" s="1" t="s">
        <v>919</v>
      </c>
      <c r="C920" s="1" t="s">
        <v>5028</v>
      </c>
      <c r="D920" s="3">
        <v>3900</v>
      </c>
      <c r="E920" s="3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s="7">
        <f t="shared" si="56"/>
        <v>41944.916215277779</v>
      </c>
      <c r="L920" s="7">
        <f t="shared" si="57"/>
        <v>41974.957881944443</v>
      </c>
      <c r="M920" t="b">
        <v>0</v>
      </c>
      <c r="N920">
        <v>10</v>
      </c>
      <c r="O920" s="22">
        <f>E920/D920*100</f>
        <v>5.0256410256410255</v>
      </c>
      <c r="P920" s="4">
        <f>E920/N920</f>
        <v>19.600000000000001</v>
      </c>
      <c r="Q920" t="b">
        <v>0</v>
      </c>
      <c r="R920" t="s">
        <v>8278</v>
      </c>
      <c r="S920" t="str">
        <f t="shared" si="58"/>
        <v>music</v>
      </c>
      <c r="T920" t="str">
        <f t="shared" si="59"/>
        <v>jazz</v>
      </c>
    </row>
    <row r="921" spans="1:20" x14ac:dyDescent="0.45">
      <c r="A921">
        <v>919</v>
      </c>
      <c r="B921" s="1" t="s">
        <v>920</v>
      </c>
      <c r="C921" s="1" t="s">
        <v>5029</v>
      </c>
      <c r="D921" s="3">
        <v>20000</v>
      </c>
      <c r="E921" s="3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s="7">
        <f t="shared" si="56"/>
        <v>41227.641724537039</v>
      </c>
      <c r="L921" s="7">
        <f t="shared" si="57"/>
        <v>41262.641724537039</v>
      </c>
      <c r="M921" t="b">
        <v>0</v>
      </c>
      <c r="N921">
        <v>1</v>
      </c>
      <c r="O921" s="22">
        <f>E921/D921*100</f>
        <v>0.5</v>
      </c>
      <c r="P921" s="4">
        <f>E921/N921</f>
        <v>100</v>
      </c>
      <c r="Q921" t="b">
        <v>0</v>
      </c>
      <c r="R921" t="s">
        <v>8278</v>
      </c>
      <c r="S921" t="str">
        <f t="shared" si="58"/>
        <v>music</v>
      </c>
      <c r="T921" t="str">
        <f t="shared" si="59"/>
        <v>jazz</v>
      </c>
    </row>
    <row r="922" spans="1:20" ht="42.75" x14ac:dyDescent="0.45">
      <c r="A922">
        <v>920</v>
      </c>
      <c r="B922" s="1" t="s">
        <v>921</v>
      </c>
      <c r="C922" s="1" t="s">
        <v>5030</v>
      </c>
      <c r="D922" s="3">
        <v>5500</v>
      </c>
      <c r="E922" s="3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s="7">
        <f t="shared" si="56"/>
        <v>41562.67155092593</v>
      </c>
      <c r="L922" s="7">
        <f t="shared" si="57"/>
        <v>41592.713217592594</v>
      </c>
      <c r="M922" t="b">
        <v>0</v>
      </c>
      <c r="N922">
        <v>0</v>
      </c>
      <c r="O922" s="22">
        <f>E922/D922*100</f>
        <v>0</v>
      </c>
      <c r="P922" s="4" t="e">
        <f>E922/N922</f>
        <v>#DIV/0!</v>
      </c>
      <c r="Q922" t="b">
        <v>0</v>
      </c>
      <c r="R922" t="s">
        <v>8278</v>
      </c>
      <c r="S922" t="str">
        <f t="shared" si="58"/>
        <v>music</v>
      </c>
      <c r="T922" t="str">
        <f t="shared" si="59"/>
        <v>jazz</v>
      </c>
    </row>
    <row r="923" spans="1:20" ht="42.75" x14ac:dyDescent="0.45">
      <c r="A923">
        <v>921</v>
      </c>
      <c r="B923" s="1" t="s">
        <v>922</v>
      </c>
      <c r="C923" s="1" t="s">
        <v>5031</v>
      </c>
      <c r="D923" s="3">
        <v>15000</v>
      </c>
      <c r="E923" s="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s="7">
        <f t="shared" si="56"/>
        <v>40847.171018518515</v>
      </c>
      <c r="L923" s="7">
        <f t="shared" si="57"/>
        <v>40889.212685185186</v>
      </c>
      <c r="M923" t="b">
        <v>0</v>
      </c>
      <c r="N923">
        <v>20</v>
      </c>
      <c r="O923" s="22">
        <f>E923/D923*100</f>
        <v>30.9</v>
      </c>
      <c r="P923" s="4">
        <f>E923/N923</f>
        <v>231.75</v>
      </c>
      <c r="Q923" t="b">
        <v>0</v>
      </c>
      <c r="R923" t="s">
        <v>8278</v>
      </c>
      <c r="S923" t="str">
        <f t="shared" si="58"/>
        <v>music</v>
      </c>
      <c r="T923" t="str">
        <f t="shared" si="59"/>
        <v>jazz</v>
      </c>
    </row>
    <row r="924" spans="1:20" ht="42.75" x14ac:dyDescent="0.45">
      <c r="A924">
        <v>922</v>
      </c>
      <c r="B924" s="1" t="s">
        <v>923</v>
      </c>
      <c r="C924" s="1" t="s">
        <v>5032</v>
      </c>
      <c r="D924" s="3">
        <v>27000</v>
      </c>
      <c r="E924" s="3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s="7">
        <f t="shared" si="56"/>
        <v>41878.530011574076</v>
      </c>
      <c r="L924" s="7">
        <f t="shared" si="57"/>
        <v>41913.530011574076</v>
      </c>
      <c r="M924" t="b">
        <v>0</v>
      </c>
      <c r="N924">
        <v>30</v>
      </c>
      <c r="O924" s="22">
        <f>E924/D924*100</f>
        <v>21.037037037037038</v>
      </c>
      <c r="P924" s="4">
        <f>E924/N924</f>
        <v>189.33333333333334</v>
      </c>
      <c r="Q924" t="b">
        <v>0</v>
      </c>
      <c r="R924" t="s">
        <v>8278</v>
      </c>
      <c r="S924" t="str">
        <f t="shared" si="58"/>
        <v>music</v>
      </c>
      <c r="T924" t="str">
        <f t="shared" si="59"/>
        <v>jazz</v>
      </c>
    </row>
    <row r="925" spans="1:20" ht="42.75" x14ac:dyDescent="0.45">
      <c r="A925">
        <v>923</v>
      </c>
      <c r="B925" s="1" t="s">
        <v>924</v>
      </c>
      <c r="C925" s="1" t="s">
        <v>5033</v>
      </c>
      <c r="D925" s="3">
        <v>15000</v>
      </c>
      <c r="E925" s="3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s="7">
        <f t="shared" si="56"/>
        <v>41934.959756944445</v>
      </c>
      <c r="L925" s="7">
        <f t="shared" si="57"/>
        <v>41965.001423611116</v>
      </c>
      <c r="M925" t="b">
        <v>0</v>
      </c>
      <c r="N925">
        <v>6</v>
      </c>
      <c r="O925" s="22">
        <f>E925/D925*100</f>
        <v>2.1999999999999997</v>
      </c>
      <c r="P925" s="4">
        <f>E925/N925</f>
        <v>55</v>
      </c>
      <c r="Q925" t="b">
        <v>0</v>
      </c>
      <c r="R925" t="s">
        <v>8278</v>
      </c>
      <c r="S925" t="str">
        <f t="shared" si="58"/>
        <v>music</v>
      </c>
      <c r="T925" t="str">
        <f t="shared" si="59"/>
        <v>jazz</v>
      </c>
    </row>
    <row r="926" spans="1:20" ht="42.75" x14ac:dyDescent="0.45">
      <c r="A926">
        <v>924</v>
      </c>
      <c r="B926" s="1" t="s">
        <v>925</v>
      </c>
      <c r="C926" s="1" t="s">
        <v>5034</v>
      </c>
      <c r="D926" s="3">
        <v>3000</v>
      </c>
      <c r="E926" s="3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s="7">
        <f t="shared" si="56"/>
        <v>41288.942928240744</v>
      </c>
      <c r="L926" s="7">
        <f t="shared" si="57"/>
        <v>41318.942928240744</v>
      </c>
      <c r="M926" t="b">
        <v>0</v>
      </c>
      <c r="N926">
        <v>15</v>
      </c>
      <c r="O926" s="22">
        <f>E926/D926*100</f>
        <v>10.9</v>
      </c>
      <c r="P926" s="4">
        <f>E926/N926</f>
        <v>21.8</v>
      </c>
      <c r="Q926" t="b">
        <v>0</v>
      </c>
      <c r="R926" t="s">
        <v>8278</v>
      </c>
      <c r="S926" t="str">
        <f t="shared" si="58"/>
        <v>music</v>
      </c>
      <c r="T926" t="str">
        <f t="shared" si="59"/>
        <v>jazz</v>
      </c>
    </row>
    <row r="927" spans="1:20" ht="42.75" x14ac:dyDescent="0.45">
      <c r="A927">
        <v>925</v>
      </c>
      <c r="B927" s="1" t="s">
        <v>926</v>
      </c>
      <c r="C927" s="1" t="s">
        <v>5035</v>
      </c>
      <c r="D927" s="3">
        <v>6000</v>
      </c>
      <c r="E927" s="3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s="7">
        <f t="shared" si="56"/>
        <v>41575.880914351852</v>
      </c>
      <c r="L927" s="7">
        <f t="shared" si="57"/>
        <v>41605.922581018516</v>
      </c>
      <c r="M927" t="b">
        <v>0</v>
      </c>
      <c r="N927">
        <v>5</v>
      </c>
      <c r="O927" s="22">
        <f>E927/D927*100</f>
        <v>2.666666666666667</v>
      </c>
      <c r="P927" s="4">
        <f>E927/N927</f>
        <v>32</v>
      </c>
      <c r="Q927" t="b">
        <v>0</v>
      </c>
      <c r="R927" t="s">
        <v>8278</v>
      </c>
      <c r="S927" t="str">
        <f t="shared" si="58"/>
        <v>music</v>
      </c>
      <c r="T927" t="str">
        <f t="shared" si="59"/>
        <v>jazz</v>
      </c>
    </row>
    <row r="928" spans="1:20" ht="57" x14ac:dyDescent="0.45">
      <c r="A928">
        <v>926</v>
      </c>
      <c r="B928" s="1" t="s">
        <v>927</v>
      </c>
      <c r="C928" s="1" t="s">
        <v>5036</v>
      </c>
      <c r="D928" s="3">
        <v>7000</v>
      </c>
      <c r="E928" s="3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s="7">
        <f t="shared" si="56"/>
        <v>40338.02002314815</v>
      </c>
      <c r="L928" s="7">
        <f t="shared" si="57"/>
        <v>40367.944444444445</v>
      </c>
      <c r="M928" t="b">
        <v>0</v>
      </c>
      <c r="N928">
        <v>0</v>
      </c>
      <c r="O928" s="22">
        <f>E928/D928*100</f>
        <v>0</v>
      </c>
      <c r="P928" s="4" t="e">
        <f>E928/N928</f>
        <v>#DIV/0!</v>
      </c>
      <c r="Q928" t="b">
        <v>0</v>
      </c>
      <c r="R928" t="s">
        <v>8278</v>
      </c>
      <c r="S928" t="str">
        <f t="shared" si="58"/>
        <v>music</v>
      </c>
      <c r="T928" t="str">
        <f t="shared" si="59"/>
        <v>jazz</v>
      </c>
    </row>
    <row r="929" spans="1:20" ht="28.5" x14ac:dyDescent="0.45">
      <c r="A929">
        <v>927</v>
      </c>
      <c r="B929" s="1" t="s">
        <v>928</v>
      </c>
      <c r="C929" s="1" t="s">
        <v>5037</v>
      </c>
      <c r="D929" s="3">
        <v>20000</v>
      </c>
      <c r="E929" s="3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s="7">
        <f t="shared" si="56"/>
        <v>41013.822858796295</v>
      </c>
      <c r="L929" s="7">
        <f t="shared" si="57"/>
        <v>41043.822858796295</v>
      </c>
      <c r="M929" t="b">
        <v>0</v>
      </c>
      <c r="N929">
        <v>0</v>
      </c>
      <c r="O929" s="22">
        <f>E929/D929*100</f>
        <v>0</v>
      </c>
      <c r="P929" s="4" t="e">
        <f>E929/N929</f>
        <v>#DIV/0!</v>
      </c>
      <c r="Q929" t="b">
        <v>0</v>
      </c>
      <c r="R929" t="s">
        <v>8278</v>
      </c>
      <c r="S929" t="str">
        <f t="shared" si="58"/>
        <v>music</v>
      </c>
      <c r="T929" t="str">
        <f t="shared" si="59"/>
        <v>jazz</v>
      </c>
    </row>
    <row r="930" spans="1:20" ht="42.75" x14ac:dyDescent="0.45">
      <c r="A930">
        <v>928</v>
      </c>
      <c r="B930" s="1" t="s">
        <v>929</v>
      </c>
      <c r="C930" s="1" t="s">
        <v>5038</v>
      </c>
      <c r="D930" s="3">
        <v>14500</v>
      </c>
      <c r="E930" s="3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s="7">
        <f t="shared" si="56"/>
        <v>41180.86241898148</v>
      </c>
      <c r="L930" s="7">
        <f t="shared" si="57"/>
        <v>41231</v>
      </c>
      <c r="M930" t="b">
        <v>0</v>
      </c>
      <c r="N930">
        <v>28</v>
      </c>
      <c r="O930" s="22">
        <f>E930/D930*100</f>
        <v>10.86206896551724</v>
      </c>
      <c r="P930" s="4">
        <f>E930/N930</f>
        <v>56.25</v>
      </c>
      <c r="Q930" t="b">
        <v>0</v>
      </c>
      <c r="R930" t="s">
        <v>8278</v>
      </c>
      <c r="S930" t="str">
        <f t="shared" si="58"/>
        <v>music</v>
      </c>
      <c r="T930" t="str">
        <f t="shared" si="59"/>
        <v>jazz</v>
      </c>
    </row>
    <row r="931" spans="1:20" ht="42.75" x14ac:dyDescent="0.45">
      <c r="A931">
        <v>929</v>
      </c>
      <c r="B931" s="1" t="s">
        <v>930</v>
      </c>
      <c r="C931" s="1" t="s">
        <v>5039</v>
      </c>
      <c r="D931" s="3">
        <v>500</v>
      </c>
      <c r="E931" s="3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s="7">
        <f t="shared" si="56"/>
        <v>40978.238067129627</v>
      </c>
      <c r="L931" s="7">
        <f t="shared" si="57"/>
        <v>41008.196400462963</v>
      </c>
      <c r="M931" t="b">
        <v>0</v>
      </c>
      <c r="N931">
        <v>0</v>
      </c>
      <c r="O931" s="22">
        <f>E931/D931*100</f>
        <v>0</v>
      </c>
      <c r="P931" s="4" t="e">
        <f>E931/N931</f>
        <v>#DIV/0!</v>
      </c>
      <c r="Q931" t="b">
        <v>0</v>
      </c>
      <c r="R931" t="s">
        <v>8278</v>
      </c>
      <c r="S931" t="str">
        <f t="shared" si="58"/>
        <v>music</v>
      </c>
      <c r="T931" t="str">
        <f t="shared" si="59"/>
        <v>jazz</v>
      </c>
    </row>
    <row r="932" spans="1:20" ht="57" x14ac:dyDescent="0.45">
      <c r="A932">
        <v>930</v>
      </c>
      <c r="B932" s="1" t="s">
        <v>931</v>
      </c>
      <c r="C932" s="1" t="s">
        <v>5040</v>
      </c>
      <c r="D932" s="3">
        <v>900</v>
      </c>
      <c r="E932" s="3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s="7">
        <f t="shared" si="56"/>
        <v>40312.915578703702</v>
      </c>
      <c r="L932" s="7">
        <f t="shared" si="57"/>
        <v>40354.897222222222</v>
      </c>
      <c r="M932" t="b">
        <v>0</v>
      </c>
      <c r="N932">
        <v>5</v>
      </c>
      <c r="O932" s="22">
        <f>E932/D932*100</f>
        <v>38.333333333333336</v>
      </c>
      <c r="P932" s="4">
        <f>E932/N932</f>
        <v>69</v>
      </c>
      <c r="Q932" t="b">
        <v>0</v>
      </c>
      <c r="R932" t="s">
        <v>8278</v>
      </c>
      <c r="S932" t="str">
        <f t="shared" si="58"/>
        <v>music</v>
      </c>
      <c r="T932" t="str">
        <f t="shared" si="59"/>
        <v>jazz</v>
      </c>
    </row>
    <row r="933" spans="1:20" ht="42.75" x14ac:dyDescent="0.45">
      <c r="A933">
        <v>931</v>
      </c>
      <c r="B933" s="1" t="s">
        <v>932</v>
      </c>
      <c r="C933" s="1" t="s">
        <v>5041</v>
      </c>
      <c r="D933" s="3">
        <v>2000</v>
      </c>
      <c r="E933" s="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s="7">
        <f t="shared" si="56"/>
        <v>41680.359976851854</v>
      </c>
      <c r="L933" s="7">
        <f t="shared" si="57"/>
        <v>41714.916666666664</v>
      </c>
      <c r="M933" t="b">
        <v>0</v>
      </c>
      <c r="N933">
        <v>7</v>
      </c>
      <c r="O933" s="22">
        <f>E933/D933*100</f>
        <v>6.5500000000000007</v>
      </c>
      <c r="P933" s="4">
        <f>E933/N933</f>
        <v>18.714285714285715</v>
      </c>
      <c r="Q933" t="b">
        <v>0</v>
      </c>
      <c r="R933" t="s">
        <v>8278</v>
      </c>
      <c r="S933" t="str">
        <f t="shared" si="58"/>
        <v>music</v>
      </c>
      <c r="T933" t="str">
        <f t="shared" si="59"/>
        <v>jazz</v>
      </c>
    </row>
    <row r="934" spans="1:20" ht="28.5" x14ac:dyDescent="0.45">
      <c r="A934">
        <v>932</v>
      </c>
      <c r="B934" s="1" t="s">
        <v>933</v>
      </c>
      <c r="C934" s="1" t="s">
        <v>5042</v>
      </c>
      <c r="D934" s="3">
        <v>9500</v>
      </c>
      <c r="E934" s="3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s="7">
        <f t="shared" si="56"/>
        <v>41310.969270833331</v>
      </c>
      <c r="L934" s="7">
        <f t="shared" si="57"/>
        <v>41355.927604166667</v>
      </c>
      <c r="M934" t="b">
        <v>0</v>
      </c>
      <c r="N934">
        <v>30</v>
      </c>
      <c r="O934" s="22">
        <f>E934/D934*100</f>
        <v>14.536842105263158</v>
      </c>
      <c r="P934" s="4">
        <f>E934/N934</f>
        <v>46.033333333333331</v>
      </c>
      <c r="Q934" t="b">
        <v>0</v>
      </c>
      <c r="R934" t="s">
        <v>8278</v>
      </c>
      <c r="S934" t="str">
        <f t="shared" si="58"/>
        <v>music</v>
      </c>
      <c r="T934" t="str">
        <f t="shared" si="59"/>
        <v>jazz</v>
      </c>
    </row>
    <row r="935" spans="1:20" ht="42.75" x14ac:dyDescent="0.45">
      <c r="A935">
        <v>933</v>
      </c>
      <c r="B935" s="1" t="s">
        <v>934</v>
      </c>
      <c r="C935" s="1" t="s">
        <v>5043</v>
      </c>
      <c r="D935" s="3">
        <v>2000</v>
      </c>
      <c r="E935" s="3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s="7">
        <f t="shared" si="56"/>
        <v>41711.169085648151</v>
      </c>
      <c r="L935" s="7">
        <f t="shared" si="57"/>
        <v>41771.169085648151</v>
      </c>
      <c r="M935" t="b">
        <v>0</v>
      </c>
      <c r="N935">
        <v>2</v>
      </c>
      <c r="O935" s="22">
        <f>E935/D935*100</f>
        <v>6</v>
      </c>
      <c r="P935" s="4">
        <f>E935/N935</f>
        <v>60</v>
      </c>
      <c r="Q935" t="b">
        <v>0</v>
      </c>
      <c r="R935" t="s">
        <v>8278</v>
      </c>
      <c r="S935" t="str">
        <f t="shared" si="58"/>
        <v>music</v>
      </c>
      <c r="T935" t="str">
        <f t="shared" si="59"/>
        <v>jazz</v>
      </c>
    </row>
    <row r="936" spans="1:20" ht="42.75" x14ac:dyDescent="0.45">
      <c r="A936">
        <v>934</v>
      </c>
      <c r="B936" s="1" t="s">
        <v>935</v>
      </c>
      <c r="C936" s="1" t="s">
        <v>5044</v>
      </c>
      <c r="D936" s="3">
        <v>5000</v>
      </c>
      <c r="E936" s="3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s="7">
        <f t="shared" si="56"/>
        <v>41733.737083333333</v>
      </c>
      <c r="L936" s="7">
        <f t="shared" si="57"/>
        <v>41763.25</v>
      </c>
      <c r="M936" t="b">
        <v>0</v>
      </c>
      <c r="N936">
        <v>30</v>
      </c>
      <c r="O936" s="22">
        <f>E936/D936*100</f>
        <v>30.4</v>
      </c>
      <c r="P936" s="4">
        <f>E936/N936</f>
        <v>50.666666666666664</v>
      </c>
      <c r="Q936" t="b">
        <v>0</v>
      </c>
      <c r="R936" t="s">
        <v>8278</v>
      </c>
      <c r="S936" t="str">
        <f t="shared" si="58"/>
        <v>music</v>
      </c>
      <c r="T936" t="str">
        <f t="shared" si="59"/>
        <v>jazz</v>
      </c>
    </row>
    <row r="937" spans="1:20" ht="42.75" x14ac:dyDescent="0.45">
      <c r="A937">
        <v>935</v>
      </c>
      <c r="B937" s="1" t="s">
        <v>936</v>
      </c>
      <c r="C937" s="1" t="s">
        <v>5045</v>
      </c>
      <c r="D937" s="3">
        <v>3500</v>
      </c>
      <c r="E937" s="3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s="7">
        <f t="shared" si="56"/>
        <v>42368.333668981482</v>
      </c>
      <c r="L937" s="7">
        <f t="shared" si="57"/>
        <v>42398.333668981482</v>
      </c>
      <c r="M937" t="b">
        <v>0</v>
      </c>
      <c r="N937">
        <v>2</v>
      </c>
      <c r="O937" s="22">
        <f>E937/D937*100</f>
        <v>1.4285714285714286</v>
      </c>
      <c r="P937" s="4">
        <f>E937/N937</f>
        <v>25</v>
      </c>
      <c r="Q937" t="b">
        <v>0</v>
      </c>
      <c r="R937" t="s">
        <v>8278</v>
      </c>
      <c r="S937" t="str">
        <f t="shared" si="58"/>
        <v>music</v>
      </c>
      <c r="T937" t="str">
        <f t="shared" si="59"/>
        <v>jazz</v>
      </c>
    </row>
    <row r="938" spans="1:20" ht="42.75" x14ac:dyDescent="0.45">
      <c r="A938">
        <v>936</v>
      </c>
      <c r="B938" s="1" t="s">
        <v>937</v>
      </c>
      <c r="C938" s="1" t="s">
        <v>5046</v>
      </c>
      <c r="D938" s="3">
        <v>1400</v>
      </c>
      <c r="E938" s="3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s="7">
        <f t="shared" si="56"/>
        <v>40883.024178240739</v>
      </c>
      <c r="L938" s="7">
        <f t="shared" si="57"/>
        <v>40926.833333333336</v>
      </c>
      <c r="M938" t="b">
        <v>0</v>
      </c>
      <c r="N938">
        <v>0</v>
      </c>
      <c r="O938" s="22">
        <f>E938/D938*100</f>
        <v>0</v>
      </c>
      <c r="P938" s="4" t="e">
        <f>E938/N938</f>
        <v>#DIV/0!</v>
      </c>
      <c r="Q938" t="b">
        <v>0</v>
      </c>
      <c r="R938" t="s">
        <v>8278</v>
      </c>
      <c r="S938" t="str">
        <f t="shared" si="58"/>
        <v>music</v>
      </c>
      <c r="T938" t="str">
        <f t="shared" si="59"/>
        <v>jazz</v>
      </c>
    </row>
    <row r="939" spans="1:20" ht="42.75" x14ac:dyDescent="0.45">
      <c r="A939">
        <v>937</v>
      </c>
      <c r="B939" s="1" t="s">
        <v>938</v>
      </c>
      <c r="C939" s="1" t="s">
        <v>5047</v>
      </c>
      <c r="D939" s="3">
        <v>3500</v>
      </c>
      <c r="E939" s="3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s="7">
        <f t="shared" si="56"/>
        <v>41551.798113425924</v>
      </c>
      <c r="L939" s="7">
        <f t="shared" si="57"/>
        <v>41581.839780092596</v>
      </c>
      <c r="M939" t="b">
        <v>0</v>
      </c>
      <c r="N939">
        <v>2</v>
      </c>
      <c r="O939" s="22">
        <f>E939/D939*100</f>
        <v>1.1428571428571428</v>
      </c>
      <c r="P939" s="4">
        <f>E939/N939</f>
        <v>20</v>
      </c>
      <c r="Q939" t="b">
        <v>0</v>
      </c>
      <c r="R939" t="s">
        <v>8278</v>
      </c>
      <c r="S939" t="str">
        <f t="shared" si="58"/>
        <v>music</v>
      </c>
      <c r="T939" t="str">
        <f t="shared" si="59"/>
        <v>jazz</v>
      </c>
    </row>
    <row r="940" spans="1:20" ht="42.75" x14ac:dyDescent="0.45">
      <c r="A940">
        <v>938</v>
      </c>
      <c r="B940" s="1" t="s">
        <v>939</v>
      </c>
      <c r="C940" s="1" t="s">
        <v>5048</v>
      </c>
      <c r="D940" s="3">
        <v>7000</v>
      </c>
      <c r="E940" s="3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s="7">
        <f t="shared" si="56"/>
        <v>41124.479722222226</v>
      </c>
      <c r="L940" s="7">
        <f t="shared" si="57"/>
        <v>41154.479722222226</v>
      </c>
      <c r="M940" t="b">
        <v>0</v>
      </c>
      <c r="N940">
        <v>1</v>
      </c>
      <c r="O940" s="22">
        <f>E940/D940*100</f>
        <v>0.35714285714285715</v>
      </c>
      <c r="P940" s="4">
        <f>E940/N940</f>
        <v>25</v>
      </c>
      <c r="Q940" t="b">
        <v>0</v>
      </c>
      <c r="R940" t="s">
        <v>8278</v>
      </c>
      <c r="S940" t="str">
        <f t="shared" si="58"/>
        <v>music</v>
      </c>
      <c r="T940" t="str">
        <f t="shared" si="59"/>
        <v>jazz</v>
      </c>
    </row>
    <row r="941" spans="1:20" ht="42.75" x14ac:dyDescent="0.45">
      <c r="A941">
        <v>939</v>
      </c>
      <c r="B941" s="1" t="s">
        <v>940</v>
      </c>
      <c r="C941" s="1" t="s">
        <v>5049</v>
      </c>
      <c r="D941" s="3">
        <v>2750</v>
      </c>
      <c r="E941" s="3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s="7">
        <f t="shared" si="56"/>
        <v>41416.763171296298</v>
      </c>
      <c r="L941" s="7">
        <f t="shared" si="57"/>
        <v>41455.831944444442</v>
      </c>
      <c r="M941" t="b">
        <v>0</v>
      </c>
      <c r="N941">
        <v>2</v>
      </c>
      <c r="O941" s="22">
        <f>E941/D941*100</f>
        <v>1.4545454545454546</v>
      </c>
      <c r="P941" s="4">
        <f>E941/N941</f>
        <v>20</v>
      </c>
      <c r="Q941" t="b">
        <v>0</v>
      </c>
      <c r="R941" t="s">
        <v>8278</v>
      </c>
      <c r="S941" t="str">
        <f t="shared" si="58"/>
        <v>music</v>
      </c>
      <c r="T941" t="str">
        <f t="shared" si="59"/>
        <v>jazz</v>
      </c>
    </row>
    <row r="942" spans="1:20" ht="42.75" x14ac:dyDescent="0.45">
      <c r="A942">
        <v>940</v>
      </c>
      <c r="B942" s="1" t="s">
        <v>941</v>
      </c>
      <c r="C942" s="1" t="s">
        <v>5050</v>
      </c>
      <c r="D942" s="3">
        <v>9000</v>
      </c>
      <c r="E942" s="3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s="7">
        <f t="shared" si="56"/>
        <v>42182.008402777778</v>
      </c>
      <c r="L942" s="7">
        <f t="shared" si="57"/>
        <v>42227.008402777778</v>
      </c>
      <c r="M942" t="b">
        <v>0</v>
      </c>
      <c r="N942">
        <v>14</v>
      </c>
      <c r="O942" s="22">
        <f>E942/D942*100</f>
        <v>17.155555555555555</v>
      </c>
      <c r="P942" s="4">
        <f>E942/N942</f>
        <v>110.28571428571429</v>
      </c>
      <c r="Q942" t="b">
        <v>0</v>
      </c>
      <c r="R942" t="s">
        <v>8273</v>
      </c>
      <c r="S942" t="str">
        <f t="shared" si="58"/>
        <v>technology</v>
      </c>
      <c r="T942" t="str">
        <f t="shared" si="59"/>
        <v>wearables</v>
      </c>
    </row>
    <row r="943" spans="1:20" ht="57" x14ac:dyDescent="0.45">
      <c r="A943">
        <v>941</v>
      </c>
      <c r="B943" s="1" t="s">
        <v>942</v>
      </c>
      <c r="C943" s="1" t="s">
        <v>5051</v>
      </c>
      <c r="D943" s="3">
        <v>50000</v>
      </c>
      <c r="E943" s="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s="7">
        <f t="shared" si="56"/>
        <v>42746.096585648149</v>
      </c>
      <c r="L943" s="7">
        <f t="shared" si="57"/>
        <v>42776.096585648149</v>
      </c>
      <c r="M943" t="b">
        <v>0</v>
      </c>
      <c r="N943">
        <v>31</v>
      </c>
      <c r="O943" s="22">
        <f>E943/D943*100</f>
        <v>2.3220000000000001</v>
      </c>
      <c r="P943" s="4">
        <f>E943/N943</f>
        <v>37.451612903225808</v>
      </c>
      <c r="Q943" t="b">
        <v>0</v>
      </c>
      <c r="R943" t="s">
        <v>8273</v>
      </c>
      <c r="S943" t="str">
        <f t="shared" si="58"/>
        <v>technology</v>
      </c>
      <c r="T943" t="str">
        <f t="shared" si="59"/>
        <v>wearables</v>
      </c>
    </row>
    <row r="944" spans="1:20" ht="42.75" x14ac:dyDescent="0.45">
      <c r="A944">
        <v>942</v>
      </c>
      <c r="B944" s="1" t="s">
        <v>943</v>
      </c>
      <c r="C944" s="1" t="s">
        <v>5052</v>
      </c>
      <c r="D944" s="3">
        <v>7500</v>
      </c>
      <c r="E944" s="3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s="7">
        <f t="shared" si="56"/>
        <v>42382.843287037031</v>
      </c>
      <c r="L944" s="7">
        <f t="shared" si="57"/>
        <v>42418.843287037031</v>
      </c>
      <c r="M944" t="b">
        <v>0</v>
      </c>
      <c r="N944">
        <v>16</v>
      </c>
      <c r="O944" s="22">
        <f>E944/D944*100</f>
        <v>8.9066666666666663</v>
      </c>
      <c r="P944" s="4">
        <f>E944/N944</f>
        <v>41.75</v>
      </c>
      <c r="Q944" t="b">
        <v>0</v>
      </c>
      <c r="R944" t="s">
        <v>8273</v>
      </c>
      <c r="S944" t="str">
        <f t="shared" si="58"/>
        <v>technology</v>
      </c>
      <c r="T944" t="str">
        <f t="shared" si="59"/>
        <v>wearables</v>
      </c>
    </row>
    <row r="945" spans="1:20" ht="28.5" x14ac:dyDescent="0.45">
      <c r="A945">
        <v>943</v>
      </c>
      <c r="B945" s="1" t="s">
        <v>944</v>
      </c>
      <c r="C945" s="1" t="s">
        <v>5053</v>
      </c>
      <c r="D945" s="3">
        <v>3000</v>
      </c>
      <c r="E945" s="3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s="7">
        <f t="shared" si="56"/>
        <v>42673.66788194445</v>
      </c>
      <c r="L945" s="7">
        <f t="shared" si="57"/>
        <v>42703.709548611107</v>
      </c>
      <c r="M945" t="b">
        <v>0</v>
      </c>
      <c r="N945">
        <v>12</v>
      </c>
      <c r="O945" s="22">
        <f>E945/D945*100</f>
        <v>9.6333333333333346</v>
      </c>
      <c r="P945" s="4">
        <f>E945/N945</f>
        <v>24.083333333333332</v>
      </c>
      <c r="Q945" t="b">
        <v>0</v>
      </c>
      <c r="R945" t="s">
        <v>8273</v>
      </c>
      <c r="S945" t="str">
        <f t="shared" si="58"/>
        <v>technology</v>
      </c>
      <c r="T945" t="str">
        <f t="shared" si="59"/>
        <v>wearables</v>
      </c>
    </row>
    <row r="946" spans="1:20" ht="42.75" x14ac:dyDescent="0.45">
      <c r="A946">
        <v>944</v>
      </c>
      <c r="B946" s="1" t="s">
        <v>945</v>
      </c>
      <c r="C946" s="1" t="s">
        <v>5054</v>
      </c>
      <c r="D946" s="3">
        <v>50000</v>
      </c>
      <c r="E946" s="3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s="7">
        <f t="shared" si="56"/>
        <v>42444.583912037036</v>
      </c>
      <c r="L946" s="7">
        <f t="shared" si="57"/>
        <v>42478.583333333328</v>
      </c>
      <c r="M946" t="b">
        <v>0</v>
      </c>
      <c r="N946">
        <v>96</v>
      </c>
      <c r="O946" s="22">
        <f>E946/D946*100</f>
        <v>13.325999999999999</v>
      </c>
      <c r="P946" s="4">
        <f>E946/N946</f>
        <v>69.40625</v>
      </c>
      <c r="Q946" t="b">
        <v>0</v>
      </c>
      <c r="R946" t="s">
        <v>8273</v>
      </c>
      <c r="S946" t="str">
        <f t="shared" si="58"/>
        <v>technology</v>
      </c>
      <c r="T946" t="str">
        <f t="shared" si="59"/>
        <v>wearables</v>
      </c>
    </row>
    <row r="947" spans="1:20" ht="42.75" x14ac:dyDescent="0.45">
      <c r="A947">
        <v>945</v>
      </c>
      <c r="B947" s="1" t="s">
        <v>946</v>
      </c>
      <c r="C947" s="1" t="s">
        <v>5055</v>
      </c>
      <c r="D947" s="3">
        <v>100000</v>
      </c>
      <c r="E947" s="3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s="7">
        <f t="shared" si="56"/>
        <v>42732.872986111113</v>
      </c>
      <c r="L947" s="7">
        <f t="shared" si="57"/>
        <v>42784.999305555553</v>
      </c>
      <c r="M947" t="b">
        <v>0</v>
      </c>
      <c r="N947">
        <v>16</v>
      </c>
      <c r="O947" s="22">
        <f>E947/D947*100</f>
        <v>2.484</v>
      </c>
      <c r="P947" s="4">
        <f>E947/N947</f>
        <v>155.25</v>
      </c>
      <c r="Q947" t="b">
        <v>0</v>
      </c>
      <c r="R947" t="s">
        <v>8273</v>
      </c>
      <c r="S947" t="str">
        <f t="shared" si="58"/>
        <v>technology</v>
      </c>
      <c r="T947" t="str">
        <f t="shared" si="59"/>
        <v>wearables</v>
      </c>
    </row>
    <row r="948" spans="1:20" ht="28.5" x14ac:dyDescent="0.45">
      <c r="A948">
        <v>946</v>
      </c>
      <c r="B948" s="1" t="s">
        <v>947</v>
      </c>
      <c r="C948" s="1" t="s">
        <v>5056</v>
      </c>
      <c r="D948" s="3">
        <v>15000</v>
      </c>
      <c r="E948" s="3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s="7">
        <f t="shared" si="56"/>
        <v>42592.750555555554</v>
      </c>
      <c r="L948" s="7">
        <f t="shared" si="57"/>
        <v>42622.750555555554</v>
      </c>
      <c r="M948" t="b">
        <v>0</v>
      </c>
      <c r="N948">
        <v>5</v>
      </c>
      <c r="O948" s="22">
        <f>E948/D948*100</f>
        <v>1.9066666666666665</v>
      </c>
      <c r="P948" s="4">
        <f>E948/N948</f>
        <v>57.2</v>
      </c>
      <c r="Q948" t="b">
        <v>0</v>
      </c>
      <c r="R948" t="s">
        <v>8273</v>
      </c>
      <c r="S948" t="str">
        <f t="shared" si="58"/>
        <v>technology</v>
      </c>
      <c r="T948" t="str">
        <f t="shared" si="59"/>
        <v>wearables</v>
      </c>
    </row>
    <row r="949" spans="1:20" ht="42.75" x14ac:dyDescent="0.45">
      <c r="A949">
        <v>947</v>
      </c>
      <c r="B949" s="1" t="s">
        <v>948</v>
      </c>
      <c r="C949" s="1" t="s">
        <v>5057</v>
      </c>
      <c r="D949" s="3">
        <v>850</v>
      </c>
      <c r="E949" s="3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s="7">
        <f t="shared" si="56"/>
        <v>42491.781319444446</v>
      </c>
      <c r="L949" s="7">
        <f t="shared" si="57"/>
        <v>42551.781319444446</v>
      </c>
      <c r="M949" t="b">
        <v>0</v>
      </c>
      <c r="N949">
        <v>0</v>
      </c>
      <c r="O949" s="22">
        <f>E949/D949*100</f>
        <v>0</v>
      </c>
      <c r="P949" s="4" t="e">
        <f>E949/N949</f>
        <v>#DIV/0!</v>
      </c>
      <c r="Q949" t="b">
        <v>0</v>
      </c>
      <c r="R949" t="s">
        <v>8273</v>
      </c>
      <c r="S949" t="str">
        <f t="shared" si="58"/>
        <v>technology</v>
      </c>
      <c r="T949" t="str">
        <f t="shared" si="59"/>
        <v>wearables</v>
      </c>
    </row>
    <row r="950" spans="1:20" ht="57" x14ac:dyDescent="0.45">
      <c r="A950">
        <v>948</v>
      </c>
      <c r="B950" s="1" t="s">
        <v>949</v>
      </c>
      <c r="C950" s="1" t="s">
        <v>5058</v>
      </c>
      <c r="D950" s="3">
        <v>4000</v>
      </c>
      <c r="E950" s="3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s="7">
        <f t="shared" si="56"/>
        <v>42411.828287037039</v>
      </c>
      <c r="L950" s="7">
        <f t="shared" si="57"/>
        <v>42441.828287037039</v>
      </c>
      <c r="M950" t="b">
        <v>0</v>
      </c>
      <c r="N950">
        <v>8</v>
      </c>
      <c r="O950" s="22">
        <f>E950/D950*100</f>
        <v>12</v>
      </c>
      <c r="P950" s="4">
        <f>E950/N950</f>
        <v>60</v>
      </c>
      <c r="Q950" t="b">
        <v>0</v>
      </c>
      <c r="R950" t="s">
        <v>8273</v>
      </c>
      <c r="S950" t="str">
        <f t="shared" si="58"/>
        <v>technology</v>
      </c>
      <c r="T950" t="str">
        <f t="shared" si="59"/>
        <v>wearables</v>
      </c>
    </row>
    <row r="951" spans="1:20" ht="42.75" x14ac:dyDescent="0.45">
      <c r="A951">
        <v>949</v>
      </c>
      <c r="B951" s="1" t="s">
        <v>950</v>
      </c>
      <c r="C951" s="1" t="s">
        <v>5059</v>
      </c>
      <c r="D951" s="3">
        <v>20000</v>
      </c>
      <c r="E951" s="3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s="7">
        <f t="shared" si="56"/>
        <v>42361.043703703705</v>
      </c>
      <c r="L951" s="7">
        <f t="shared" si="57"/>
        <v>42421.043703703705</v>
      </c>
      <c r="M951" t="b">
        <v>0</v>
      </c>
      <c r="N951">
        <v>7</v>
      </c>
      <c r="O951" s="22">
        <f>E951/D951*100</f>
        <v>1.365</v>
      </c>
      <c r="P951" s="4">
        <f>E951/N951</f>
        <v>39</v>
      </c>
      <c r="Q951" t="b">
        <v>0</v>
      </c>
      <c r="R951" t="s">
        <v>8273</v>
      </c>
      <c r="S951" t="str">
        <f t="shared" si="58"/>
        <v>technology</v>
      </c>
      <c r="T951" t="str">
        <f t="shared" si="59"/>
        <v>wearables</v>
      </c>
    </row>
    <row r="952" spans="1:20" ht="42.75" x14ac:dyDescent="0.45">
      <c r="A952">
        <v>950</v>
      </c>
      <c r="B952" s="1" t="s">
        <v>951</v>
      </c>
      <c r="C952" s="1" t="s">
        <v>5060</v>
      </c>
      <c r="D952" s="3">
        <v>5000</v>
      </c>
      <c r="E952" s="3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s="7">
        <f t="shared" si="56"/>
        <v>42356.750706018516</v>
      </c>
      <c r="L952" s="7">
        <f t="shared" si="57"/>
        <v>42386.750706018516</v>
      </c>
      <c r="M952" t="b">
        <v>0</v>
      </c>
      <c r="N952">
        <v>24</v>
      </c>
      <c r="O952" s="22">
        <f>E952/D952*100</f>
        <v>28.04</v>
      </c>
      <c r="P952" s="4">
        <f>E952/N952</f>
        <v>58.416666666666664</v>
      </c>
      <c r="Q952" t="b">
        <v>0</v>
      </c>
      <c r="R952" t="s">
        <v>8273</v>
      </c>
      <c r="S952" t="str">
        <f t="shared" si="58"/>
        <v>technology</v>
      </c>
      <c r="T952" t="str">
        <f t="shared" si="59"/>
        <v>wearables</v>
      </c>
    </row>
    <row r="953" spans="1:20" x14ac:dyDescent="0.45">
      <c r="A953">
        <v>951</v>
      </c>
      <c r="B953" s="1" t="s">
        <v>952</v>
      </c>
      <c r="C953" s="1" t="s">
        <v>5061</v>
      </c>
      <c r="D953" s="3">
        <v>50000</v>
      </c>
      <c r="E953" s="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s="7">
        <f t="shared" si="56"/>
        <v>42480.653611111105</v>
      </c>
      <c r="L953" s="7">
        <f t="shared" si="57"/>
        <v>42525.653611111105</v>
      </c>
      <c r="M953" t="b">
        <v>0</v>
      </c>
      <c r="N953">
        <v>121</v>
      </c>
      <c r="O953" s="22">
        <f>E953/D953*100</f>
        <v>38.39</v>
      </c>
      <c r="P953" s="4">
        <f>E953/N953</f>
        <v>158.63636363636363</v>
      </c>
      <c r="Q953" t="b">
        <v>0</v>
      </c>
      <c r="R953" t="s">
        <v>8273</v>
      </c>
      <c r="S953" t="str">
        <f t="shared" si="58"/>
        <v>technology</v>
      </c>
      <c r="T953" t="str">
        <f t="shared" si="59"/>
        <v>wearables</v>
      </c>
    </row>
    <row r="954" spans="1:20" ht="28.5" x14ac:dyDescent="0.45">
      <c r="A954">
        <v>952</v>
      </c>
      <c r="B954" s="1" t="s">
        <v>953</v>
      </c>
      <c r="C954" s="1" t="s">
        <v>5062</v>
      </c>
      <c r="D954" s="3">
        <v>49000</v>
      </c>
      <c r="E954" s="3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s="7">
        <f t="shared" si="56"/>
        <v>42662.613564814819</v>
      </c>
      <c r="L954" s="7">
        <f t="shared" si="57"/>
        <v>42692.655231481483</v>
      </c>
      <c r="M954" t="b">
        <v>0</v>
      </c>
      <c r="N954">
        <v>196</v>
      </c>
      <c r="O954" s="22">
        <f>E954/D954*100</f>
        <v>39.942857142857143</v>
      </c>
      <c r="P954" s="4">
        <f>E954/N954</f>
        <v>99.857142857142861</v>
      </c>
      <c r="Q954" t="b">
        <v>0</v>
      </c>
      <c r="R954" t="s">
        <v>8273</v>
      </c>
      <c r="S954" t="str">
        <f t="shared" si="58"/>
        <v>technology</v>
      </c>
      <c r="T954" t="str">
        <f t="shared" si="59"/>
        <v>wearables</v>
      </c>
    </row>
    <row r="955" spans="1:20" ht="42.75" x14ac:dyDescent="0.45">
      <c r="A955">
        <v>953</v>
      </c>
      <c r="B955" s="1" t="s">
        <v>954</v>
      </c>
      <c r="C955" s="1" t="s">
        <v>5063</v>
      </c>
      <c r="D955" s="3">
        <v>15000</v>
      </c>
      <c r="E955" s="3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s="7">
        <f t="shared" si="56"/>
        <v>41999.164340277777</v>
      </c>
      <c r="L955" s="7">
        <f t="shared" si="57"/>
        <v>42029.164340277777</v>
      </c>
      <c r="M955" t="b">
        <v>0</v>
      </c>
      <c r="N955">
        <v>5</v>
      </c>
      <c r="O955" s="22">
        <f>E955/D955*100</f>
        <v>0.84</v>
      </c>
      <c r="P955" s="4">
        <f>E955/N955</f>
        <v>25.2</v>
      </c>
      <c r="Q955" t="b">
        <v>0</v>
      </c>
      <c r="R955" t="s">
        <v>8273</v>
      </c>
      <c r="S955" t="str">
        <f t="shared" si="58"/>
        <v>technology</v>
      </c>
      <c r="T955" t="str">
        <f t="shared" si="59"/>
        <v>wearables</v>
      </c>
    </row>
    <row r="956" spans="1:20" ht="42.75" x14ac:dyDescent="0.45">
      <c r="A956">
        <v>954</v>
      </c>
      <c r="B956" s="1" t="s">
        <v>955</v>
      </c>
      <c r="C956" s="1" t="s">
        <v>5064</v>
      </c>
      <c r="D956" s="3">
        <v>15000</v>
      </c>
      <c r="E956" s="3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s="7">
        <f t="shared" si="56"/>
        <v>42194.833784722221</v>
      </c>
      <c r="L956" s="7">
        <f t="shared" si="57"/>
        <v>42236.833784722221</v>
      </c>
      <c r="M956" t="b">
        <v>0</v>
      </c>
      <c r="N956">
        <v>73</v>
      </c>
      <c r="O956" s="22">
        <f>E956/D956*100</f>
        <v>43.406666666666666</v>
      </c>
      <c r="P956" s="4">
        <f>E956/N956</f>
        <v>89.191780821917803</v>
      </c>
      <c r="Q956" t="b">
        <v>0</v>
      </c>
      <c r="R956" t="s">
        <v>8273</v>
      </c>
      <c r="S956" t="str">
        <f t="shared" si="58"/>
        <v>technology</v>
      </c>
      <c r="T956" t="str">
        <f t="shared" si="59"/>
        <v>wearables</v>
      </c>
    </row>
    <row r="957" spans="1:20" ht="42.75" x14ac:dyDescent="0.45">
      <c r="A957">
        <v>955</v>
      </c>
      <c r="B957" s="1" t="s">
        <v>956</v>
      </c>
      <c r="C957" s="1" t="s">
        <v>5065</v>
      </c>
      <c r="D957" s="3">
        <v>300000</v>
      </c>
      <c r="E957" s="3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s="7">
        <f t="shared" si="56"/>
        <v>42586.295138888891</v>
      </c>
      <c r="L957" s="7">
        <f t="shared" si="57"/>
        <v>42626.295138888891</v>
      </c>
      <c r="M957" t="b">
        <v>0</v>
      </c>
      <c r="N957">
        <v>93</v>
      </c>
      <c r="O957" s="22">
        <f>E957/D957*100</f>
        <v>5.6613333333333333</v>
      </c>
      <c r="P957" s="4">
        <f>E957/N957</f>
        <v>182.6236559139785</v>
      </c>
      <c r="Q957" t="b">
        <v>0</v>
      </c>
      <c r="R957" t="s">
        <v>8273</v>
      </c>
      <c r="S957" t="str">
        <f t="shared" si="58"/>
        <v>technology</v>
      </c>
      <c r="T957" t="str">
        <f t="shared" si="59"/>
        <v>wearables</v>
      </c>
    </row>
    <row r="958" spans="1:20" ht="57" x14ac:dyDescent="0.45">
      <c r="A958">
        <v>956</v>
      </c>
      <c r="B958" s="1" t="s">
        <v>957</v>
      </c>
      <c r="C958" s="1" t="s">
        <v>5066</v>
      </c>
      <c r="D958" s="3">
        <v>50000</v>
      </c>
      <c r="E958" s="3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s="7">
        <f t="shared" si="56"/>
        <v>42060.913877314815</v>
      </c>
      <c r="L958" s="7">
        <f t="shared" si="57"/>
        <v>42120.872210648144</v>
      </c>
      <c r="M958" t="b">
        <v>0</v>
      </c>
      <c r="N958">
        <v>17</v>
      </c>
      <c r="O958" s="22">
        <f>E958/D958*100</f>
        <v>1.722</v>
      </c>
      <c r="P958" s="4">
        <f>E958/N958</f>
        <v>50.647058823529413</v>
      </c>
      <c r="Q958" t="b">
        <v>0</v>
      </c>
      <c r="R958" t="s">
        <v>8273</v>
      </c>
      <c r="S958" t="str">
        <f t="shared" si="58"/>
        <v>technology</v>
      </c>
      <c r="T958" t="str">
        <f t="shared" si="59"/>
        <v>wearables</v>
      </c>
    </row>
    <row r="959" spans="1:20" ht="28.5" x14ac:dyDescent="0.45">
      <c r="A959">
        <v>957</v>
      </c>
      <c r="B959" s="1" t="s">
        <v>958</v>
      </c>
      <c r="C959" s="1" t="s">
        <v>5067</v>
      </c>
      <c r="D959" s="3">
        <v>12000</v>
      </c>
      <c r="E959" s="3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s="7">
        <f t="shared" si="56"/>
        <v>42660.552465277782</v>
      </c>
      <c r="L959" s="7">
        <f t="shared" si="57"/>
        <v>42691.594131944439</v>
      </c>
      <c r="M959" t="b">
        <v>0</v>
      </c>
      <c r="N959">
        <v>7</v>
      </c>
      <c r="O959" s="22">
        <f>E959/D959*100</f>
        <v>1.9416666666666664</v>
      </c>
      <c r="P959" s="4">
        <f>E959/N959</f>
        <v>33.285714285714285</v>
      </c>
      <c r="Q959" t="b">
        <v>0</v>
      </c>
      <c r="R959" t="s">
        <v>8273</v>
      </c>
      <c r="S959" t="str">
        <f t="shared" si="58"/>
        <v>technology</v>
      </c>
      <c r="T959" t="str">
        <f t="shared" si="59"/>
        <v>wearables</v>
      </c>
    </row>
    <row r="960" spans="1:20" ht="42.75" x14ac:dyDescent="0.45">
      <c r="A960">
        <v>958</v>
      </c>
      <c r="B960" s="1" t="s">
        <v>959</v>
      </c>
      <c r="C960" s="1" t="s">
        <v>5068</v>
      </c>
      <c r="D960" s="3">
        <v>7777</v>
      </c>
      <c r="E960" s="3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s="7">
        <f t="shared" si="56"/>
        <v>42082.802812499998</v>
      </c>
      <c r="L960" s="7">
        <f t="shared" si="57"/>
        <v>42104.207638888889</v>
      </c>
      <c r="M960" t="b">
        <v>0</v>
      </c>
      <c r="N960">
        <v>17</v>
      </c>
      <c r="O960" s="22">
        <f>E960/D960*100</f>
        <v>11.328275684711327</v>
      </c>
      <c r="P960" s="4">
        <f>E960/N960</f>
        <v>51.823529411764703</v>
      </c>
      <c r="Q960" t="b">
        <v>0</v>
      </c>
      <c r="R960" t="s">
        <v>8273</v>
      </c>
      <c r="S960" t="str">
        <f t="shared" si="58"/>
        <v>technology</v>
      </c>
      <c r="T960" t="str">
        <f t="shared" si="59"/>
        <v>wearables</v>
      </c>
    </row>
    <row r="961" spans="1:20" ht="42.75" x14ac:dyDescent="0.45">
      <c r="A961">
        <v>959</v>
      </c>
      <c r="B961" s="1" t="s">
        <v>960</v>
      </c>
      <c r="C961" s="1" t="s">
        <v>5069</v>
      </c>
      <c r="D961" s="3">
        <v>50000</v>
      </c>
      <c r="E961" s="3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s="7">
        <f t="shared" si="56"/>
        <v>41993.174363425926</v>
      </c>
      <c r="L961" s="7">
        <f t="shared" si="57"/>
        <v>42023.174363425926</v>
      </c>
      <c r="M961" t="b">
        <v>0</v>
      </c>
      <c r="N961">
        <v>171</v>
      </c>
      <c r="O961" s="22">
        <f>E961/D961*100</f>
        <v>38.86</v>
      </c>
      <c r="P961" s="4">
        <f>E961/N961</f>
        <v>113.62573099415205</v>
      </c>
      <c r="Q961" t="b">
        <v>0</v>
      </c>
      <c r="R961" t="s">
        <v>8273</v>
      </c>
      <c r="S961" t="str">
        <f t="shared" si="58"/>
        <v>technology</v>
      </c>
      <c r="T961" t="str">
        <f t="shared" si="59"/>
        <v>wearables</v>
      </c>
    </row>
    <row r="962" spans="1:20" ht="42.75" x14ac:dyDescent="0.45">
      <c r="A962">
        <v>960</v>
      </c>
      <c r="B962" s="1" t="s">
        <v>961</v>
      </c>
      <c r="C962" s="1" t="s">
        <v>5070</v>
      </c>
      <c r="D962" s="3">
        <v>55650</v>
      </c>
      <c r="E962" s="3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s="7">
        <f t="shared" si="56"/>
        <v>42766.626793981486</v>
      </c>
      <c r="L962" s="7">
        <f t="shared" si="57"/>
        <v>42808.585127314815</v>
      </c>
      <c r="M962" t="b">
        <v>0</v>
      </c>
      <c r="N962">
        <v>188</v>
      </c>
      <c r="O962" s="22">
        <f>E962/D962*100</f>
        <v>46.100628930817614</v>
      </c>
      <c r="P962" s="4">
        <f>E962/N962</f>
        <v>136.46276595744681</v>
      </c>
      <c r="Q962" t="b">
        <v>0</v>
      </c>
      <c r="R962" t="s">
        <v>8273</v>
      </c>
      <c r="S962" t="str">
        <f t="shared" si="58"/>
        <v>technology</v>
      </c>
      <c r="T962" t="str">
        <f t="shared" si="59"/>
        <v>wearables</v>
      </c>
    </row>
    <row r="963" spans="1:20" ht="42.75" x14ac:dyDescent="0.45">
      <c r="A963">
        <v>961</v>
      </c>
      <c r="B963" s="1" t="s">
        <v>962</v>
      </c>
      <c r="C963" s="1" t="s">
        <v>5071</v>
      </c>
      <c r="D963" s="3">
        <v>95000</v>
      </c>
      <c r="E963" s="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s="7">
        <f t="shared" ref="K963:K1026" si="60">(((J963/60)/60)/24)+DATE(1970,1,1)</f>
        <v>42740.693692129629</v>
      </c>
      <c r="L963" s="7">
        <f t="shared" ref="L963:L1026" si="61">(((I963/60)/60)/24)+DATE(1970,1,1)</f>
        <v>42786.791666666672</v>
      </c>
      <c r="M963" t="b">
        <v>0</v>
      </c>
      <c r="N963">
        <v>110</v>
      </c>
      <c r="O963" s="22">
        <f>E963/D963*100</f>
        <v>42.188421052631583</v>
      </c>
      <c r="P963" s="4">
        <f>E963/N963</f>
        <v>364.35454545454547</v>
      </c>
      <c r="Q963" t="b">
        <v>0</v>
      </c>
      <c r="R963" t="s">
        <v>8273</v>
      </c>
      <c r="S963" t="str">
        <f t="shared" ref="S963:S1026" si="62">LEFT(R963,SEARCH("/",R963,1)-1)</f>
        <v>technology</v>
      </c>
      <c r="T963" t="str">
        <f t="shared" ref="T963:T1026" si="63">RIGHT(R963,LEN(R963) - FIND("/",R963))</f>
        <v>wearables</v>
      </c>
    </row>
    <row r="964" spans="1:20" ht="42.75" x14ac:dyDescent="0.45">
      <c r="A964">
        <v>962</v>
      </c>
      <c r="B964" s="1" t="s">
        <v>963</v>
      </c>
      <c r="C964" s="1" t="s">
        <v>5072</v>
      </c>
      <c r="D964" s="3">
        <v>2500</v>
      </c>
      <c r="E964" s="3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s="7">
        <f t="shared" si="60"/>
        <v>42373.712418981479</v>
      </c>
      <c r="L964" s="7">
        <f t="shared" si="61"/>
        <v>42411.712418981479</v>
      </c>
      <c r="M964" t="b">
        <v>0</v>
      </c>
      <c r="N964">
        <v>37</v>
      </c>
      <c r="O964" s="22">
        <f>E964/D964*100</f>
        <v>28.48</v>
      </c>
      <c r="P964" s="4">
        <f>E964/N964</f>
        <v>19.243243243243242</v>
      </c>
      <c r="Q964" t="b">
        <v>0</v>
      </c>
      <c r="R964" t="s">
        <v>8273</v>
      </c>
      <c r="S964" t="str">
        <f t="shared" si="62"/>
        <v>technology</v>
      </c>
      <c r="T964" t="str">
        <f t="shared" si="63"/>
        <v>wearables</v>
      </c>
    </row>
    <row r="965" spans="1:20" ht="28.5" x14ac:dyDescent="0.45">
      <c r="A965">
        <v>963</v>
      </c>
      <c r="B965" s="1" t="s">
        <v>964</v>
      </c>
      <c r="C965" s="1" t="s">
        <v>5073</v>
      </c>
      <c r="D965" s="3">
        <v>35000</v>
      </c>
      <c r="E965" s="3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s="7">
        <f t="shared" si="60"/>
        <v>42625.635636574079</v>
      </c>
      <c r="L965" s="7">
        <f t="shared" si="61"/>
        <v>42660.635636574079</v>
      </c>
      <c r="M965" t="b">
        <v>0</v>
      </c>
      <c r="N965">
        <v>9</v>
      </c>
      <c r="O965" s="22">
        <f>E965/D965*100</f>
        <v>1.077142857142857</v>
      </c>
      <c r="P965" s="4">
        <f>E965/N965</f>
        <v>41.888888888888886</v>
      </c>
      <c r="Q965" t="b">
        <v>0</v>
      </c>
      <c r="R965" t="s">
        <v>8273</v>
      </c>
      <c r="S965" t="str">
        <f t="shared" si="62"/>
        <v>technology</v>
      </c>
      <c r="T965" t="str">
        <f t="shared" si="63"/>
        <v>wearables</v>
      </c>
    </row>
    <row r="966" spans="1:20" ht="42.75" x14ac:dyDescent="0.45">
      <c r="A966">
        <v>964</v>
      </c>
      <c r="B966" s="1" t="s">
        <v>965</v>
      </c>
      <c r="C966" s="1" t="s">
        <v>5074</v>
      </c>
      <c r="D966" s="3">
        <v>110000</v>
      </c>
      <c r="E966" s="3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s="7">
        <f t="shared" si="60"/>
        <v>42208.628692129627</v>
      </c>
      <c r="L966" s="7">
        <f t="shared" si="61"/>
        <v>42248.628692129627</v>
      </c>
      <c r="M966" t="b">
        <v>0</v>
      </c>
      <c r="N966">
        <v>29</v>
      </c>
      <c r="O966" s="22">
        <f>E966/D966*100</f>
        <v>0.79909090909090907</v>
      </c>
      <c r="P966" s="4">
        <f>E966/N966</f>
        <v>30.310344827586206</v>
      </c>
      <c r="Q966" t="b">
        <v>0</v>
      </c>
      <c r="R966" t="s">
        <v>8273</v>
      </c>
      <c r="S966" t="str">
        <f t="shared" si="62"/>
        <v>technology</v>
      </c>
      <c r="T966" t="str">
        <f t="shared" si="63"/>
        <v>wearables</v>
      </c>
    </row>
    <row r="967" spans="1:20" ht="42.75" x14ac:dyDescent="0.45">
      <c r="A967">
        <v>965</v>
      </c>
      <c r="B967" s="1" t="s">
        <v>966</v>
      </c>
      <c r="C967" s="1" t="s">
        <v>5075</v>
      </c>
      <c r="D967" s="3">
        <v>25000</v>
      </c>
      <c r="E967" s="3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s="7">
        <f t="shared" si="60"/>
        <v>42637.016736111109</v>
      </c>
      <c r="L967" s="7">
        <f t="shared" si="61"/>
        <v>42669.165972222225</v>
      </c>
      <c r="M967" t="b">
        <v>0</v>
      </c>
      <c r="N967">
        <v>6</v>
      </c>
      <c r="O967" s="22">
        <f>E967/D967*100</f>
        <v>1.1919999999999999</v>
      </c>
      <c r="P967" s="4">
        <f>E967/N967</f>
        <v>49.666666666666664</v>
      </c>
      <c r="Q967" t="b">
        <v>0</v>
      </c>
      <c r="R967" t="s">
        <v>8273</v>
      </c>
      <c r="S967" t="str">
        <f t="shared" si="62"/>
        <v>technology</v>
      </c>
      <c r="T967" t="str">
        <f t="shared" si="63"/>
        <v>wearables</v>
      </c>
    </row>
    <row r="968" spans="1:20" ht="42.75" x14ac:dyDescent="0.45">
      <c r="A968">
        <v>966</v>
      </c>
      <c r="B968" s="1" t="s">
        <v>967</v>
      </c>
      <c r="C968" s="1" t="s">
        <v>5076</v>
      </c>
      <c r="D968" s="3">
        <v>12000</v>
      </c>
      <c r="E968" s="3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s="7">
        <f t="shared" si="60"/>
        <v>42619.635787037041</v>
      </c>
      <c r="L968" s="7">
        <f t="shared" si="61"/>
        <v>42649.635787037041</v>
      </c>
      <c r="M968" t="b">
        <v>0</v>
      </c>
      <c r="N968">
        <v>30</v>
      </c>
      <c r="O968" s="22">
        <f>E968/D968*100</f>
        <v>14.799999999999999</v>
      </c>
      <c r="P968" s="4">
        <f>E968/N968</f>
        <v>59.2</v>
      </c>
      <c r="Q968" t="b">
        <v>0</v>
      </c>
      <c r="R968" t="s">
        <v>8273</v>
      </c>
      <c r="S968" t="str">
        <f t="shared" si="62"/>
        <v>technology</v>
      </c>
      <c r="T968" t="str">
        <f t="shared" si="63"/>
        <v>wearables</v>
      </c>
    </row>
    <row r="969" spans="1:20" ht="42.75" x14ac:dyDescent="0.45">
      <c r="A969">
        <v>967</v>
      </c>
      <c r="B969" s="1" t="s">
        <v>968</v>
      </c>
      <c r="C969" s="1" t="s">
        <v>5077</v>
      </c>
      <c r="D969" s="3">
        <v>20000</v>
      </c>
      <c r="E969" s="3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s="7">
        <f t="shared" si="60"/>
        <v>42422.254328703704</v>
      </c>
      <c r="L969" s="7">
        <f t="shared" si="61"/>
        <v>42482.21266203704</v>
      </c>
      <c r="M969" t="b">
        <v>0</v>
      </c>
      <c r="N969">
        <v>81</v>
      </c>
      <c r="O969" s="22">
        <f>E969/D969*100</f>
        <v>17.810000000000002</v>
      </c>
      <c r="P969" s="4">
        <f>E969/N969</f>
        <v>43.97530864197531</v>
      </c>
      <c r="Q969" t="b">
        <v>0</v>
      </c>
      <c r="R969" t="s">
        <v>8273</v>
      </c>
      <c r="S969" t="str">
        <f t="shared" si="62"/>
        <v>technology</v>
      </c>
      <c r="T969" t="str">
        <f t="shared" si="63"/>
        <v>wearables</v>
      </c>
    </row>
    <row r="970" spans="1:20" ht="42.75" x14ac:dyDescent="0.45">
      <c r="A970">
        <v>968</v>
      </c>
      <c r="B970" s="1" t="s">
        <v>969</v>
      </c>
      <c r="C970" s="1" t="s">
        <v>5078</v>
      </c>
      <c r="D970" s="3">
        <v>8000</v>
      </c>
      <c r="E970" s="3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s="7">
        <f t="shared" si="60"/>
        <v>41836.847615740742</v>
      </c>
      <c r="L970" s="7">
        <f t="shared" si="61"/>
        <v>41866.847615740742</v>
      </c>
      <c r="M970" t="b">
        <v>0</v>
      </c>
      <c r="N970">
        <v>4</v>
      </c>
      <c r="O970" s="22">
        <f>E970/D970*100</f>
        <v>1.325</v>
      </c>
      <c r="P970" s="4">
        <f>E970/N970</f>
        <v>26.5</v>
      </c>
      <c r="Q970" t="b">
        <v>0</v>
      </c>
      <c r="R970" t="s">
        <v>8273</v>
      </c>
      <c r="S970" t="str">
        <f t="shared" si="62"/>
        <v>technology</v>
      </c>
      <c r="T970" t="str">
        <f t="shared" si="63"/>
        <v>wearables</v>
      </c>
    </row>
    <row r="971" spans="1:20" ht="28.5" x14ac:dyDescent="0.45">
      <c r="A971">
        <v>969</v>
      </c>
      <c r="B971" s="1" t="s">
        <v>970</v>
      </c>
      <c r="C971" s="1" t="s">
        <v>5079</v>
      </c>
      <c r="D971" s="3">
        <v>30000</v>
      </c>
      <c r="E971" s="3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s="7">
        <f t="shared" si="60"/>
        <v>42742.30332175926</v>
      </c>
      <c r="L971" s="7">
        <f t="shared" si="61"/>
        <v>42775.30332175926</v>
      </c>
      <c r="M971" t="b">
        <v>0</v>
      </c>
      <c r="N971">
        <v>11</v>
      </c>
      <c r="O971" s="22">
        <f>E971/D971*100</f>
        <v>46.666666666666664</v>
      </c>
      <c r="P971" s="4">
        <f>E971/N971</f>
        <v>1272.7272727272727</v>
      </c>
      <c r="Q971" t="b">
        <v>0</v>
      </c>
      <c r="R971" t="s">
        <v>8273</v>
      </c>
      <c r="S971" t="str">
        <f t="shared" si="62"/>
        <v>technology</v>
      </c>
      <c r="T971" t="str">
        <f t="shared" si="63"/>
        <v>wearables</v>
      </c>
    </row>
    <row r="972" spans="1:20" ht="42.75" x14ac:dyDescent="0.45">
      <c r="A972">
        <v>970</v>
      </c>
      <c r="B972" s="1" t="s">
        <v>971</v>
      </c>
      <c r="C972" s="1" t="s">
        <v>5080</v>
      </c>
      <c r="D972" s="3">
        <v>5000</v>
      </c>
      <c r="E972" s="3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s="7">
        <f t="shared" si="60"/>
        <v>42721.220520833333</v>
      </c>
      <c r="L972" s="7">
        <f t="shared" si="61"/>
        <v>42758.207638888889</v>
      </c>
      <c r="M972" t="b">
        <v>0</v>
      </c>
      <c r="N972">
        <v>14</v>
      </c>
      <c r="O972" s="22">
        <f>E972/D972*100</f>
        <v>45.92</v>
      </c>
      <c r="P972" s="4">
        <f>E972/N972</f>
        <v>164</v>
      </c>
      <c r="Q972" t="b">
        <v>0</v>
      </c>
      <c r="R972" t="s">
        <v>8273</v>
      </c>
      <c r="S972" t="str">
        <f t="shared" si="62"/>
        <v>technology</v>
      </c>
      <c r="T972" t="str">
        <f t="shared" si="63"/>
        <v>wearables</v>
      </c>
    </row>
    <row r="973" spans="1:20" ht="42.75" x14ac:dyDescent="0.45">
      <c r="A973">
        <v>971</v>
      </c>
      <c r="B973" s="1" t="s">
        <v>972</v>
      </c>
      <c r="C973" s="1" t="s">
        <v>5081</v>
      </c>
      <c r="D973" s="3">
        <v>100000</v>
      </c>
      <c r="E973" s="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s="7">
        <f t="shared" si="60"/>
        <v>42111.709027777775</v>
      </c>
      <c r="L973" s="7">
        <f t="shared" si="61"/>
        <v>42156.709027777775</v>
      </c>
      <c r="M973" t="b">
        <v>0</v>
      </c>
      <c r="N973">
        <v>5</v>
      </c>
      <c r="O973" s="22">
        <f>E973/D973*100</f>
        <v>0.22599999999999998</v>
      </c>
      <c r="P973" s="4">
        <f>E973/N973</f>
        <v>45.2</v>
      </c>
      <c r="Q973" t="b">
        <v>0</v>
      </c>
      <c r="R973" t="s">
        <v>8273</v>
      </c>
      <c r="S973" t="str">
        <f t="shared" si="62"/>
        <v>technology</v>
      </c>
      <c r="T973" t="str">
        <f t="shared" si="63"/>
        <v>wearables</v>
      </c>
    </row>
    <row r="974" spans="1:20" ht="42.75" x14ac:dyDescent="0.45">
      <c r="A974">
        <v>972</v>
      </c>
      <c r="B974" s="1" t="s">
        <v>973</v>
      </c>
      <c r="C974" s="1" t="s">
        <v>5082</v>
      </c>
      <c r="D974" s="3">
        <v>20000</v>
      </c>
      <c r="E974" s="3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s="7">
        <f t="shared" si="60"/>
        <v>41856.865717592591</v>
      </c>
      <c r="L974" s="7">
        <f t="shared" si="61"/>
        <v>41886.290972222225</v>
      </c>
      <c r="M974" t="b">
        <v>0</v>
      </c>
      <c r="N974">
        <v>45</v>
      </c>
      <c r="O974" s="22">
        <f>E974/D974*100</f>
        <v>34.625</v>
      </c>
      <c r="P974" s="4">
        <f>E974/N974</f>
        <v>153.88888888888889</v>
      </c>
      <c r="Q974" t="b">
        <v>0</v>
      </c>
      <c r="R974" t="s">
        <v>8273</v>
      </c>
      <c r="S974" t="str">
        <f t="shared" si="62"/>
        <v>technology</v>
      </c>
      <c r="T974" t="str">
        <f t="shared" si="63"/>
        <v>wearables</v>
      </c>
    </row>
    <row r="975" spans="1:20" ht="42.75" x14ac:dyDescent="0.45">
      <c r="A975">
        <v>973</v>
      </c>
      <c r="B975" s="1" t="s">
        <v>974</v>
      </c>
      <c r="C975" s="1" t="s">
        <v>5083</v>
      </c>
      <c r="D975" s="3">
        <v>20000</v>
      </c>
      <c r="E975" s="3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s="7">
        <f t="shared" si="60"/>
        <v>42257.014965277776</v>
      </c>
      <c r="L975" s="7">
        <f t="shared" si="61"/>
        <v>42317.056631944448</v>
      </c>
      <c r="M975" t="b">
        <v>0</v>
      </c>
      <c r="N975">
        <v>8</v>
      </c>
      <c r="O975" s="22">
        <f>E975/D975*100</f>
        <v>2.0549999999999997</v>
      </c>
      <c r="P975" s="4">
        <f>E975/N975</f>
        <v>51.375</v>
      </c>
      <c r="Q975" t="b">
        <v>0</v>
      </c>
      <c r="R975" t="s">
        <v>8273</v>
      </c>
      <c r="S975" t="str">
        <f t="shared" si="62"/>
        <v>technology</v>
      </c>
      <c r="T975" t="str">
        <f t="shared" si="63"/>
        <v>wearables</v>
      </c>
    </row>
    <row r="976" spans="1:20" ht="42.75" x14ac:dyDescent="0.45">
      <c r="A976">
        <v>974</v>
      </c>
      <c r="B976" s="1" t="s">
        <v>975</v>
      </c>
      <c r="C976" s="1" t="s">
        <v>5084</v>
      </c>
      <c r="D976" s="3">
        <v>50000</v>
      </c>
      <c r="E976" s="3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s="7">
        <f t="shared" si="60"/>
        <v>42424.749490740738</v>
      </c>
      <c r="L976" s="7">
        <f t="shared" si="61"/>
        <v>42454.707824074074</v>
      </c>
      <c r="M976" t="b">
        <v>0</v>
      </c>
      <c r="N976">
        <v>3</v>
      </c>
      <c r="O976" s="22">
        <f>E976/D976*100</f>
        <v>0.55999999999999994</v>
      </c>
      <c r="P976" s="4">
        <f>E976/N976</f>
        <v>93.333333333333329</v>
      </c>
      <c r="Q976" t="b">
        <v>0</v>
      </c>
      <c r="R976" t="s">
        <v>8273</v>
      </c>
      <c r="S976" t="str">
        <f t="shared" si="62"/>
        <v>technology</v>
      </c>
      <c r="T976" t="str">
        <f t="shared" si="63"/>
        <v>wearables</v>
      </c>
    </row>
    <row r="977" spans="1:20" ht="42.75" x14ac:dyDescent="0.45">
      <c r="A977">
        <v>975</v>
      </c>
      <c r="B977" s="1" t="s">
        <v>976</v>
      </c>
      <c r="C977" s="1" t="s">
        <v>5085</v>
      </c>
      <c r="D977" s="3">
        <v>100000</v>
      </c>
      <c r="E977" s="3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s="7">
        <f t="shared" si="60"/>
        <v>42489.696585648147</v>
      </c>
      <c r="L977" s="7">
        <f t="shared" si="61"/>
        <v>42549.696585648147</v>
      </c>
      <c r="M977" t="b">
        <v>0</v>
      </c>
      <c r="N977">
        <v>24</v>
      </c>
      <c r="O977" s="22">
        <f>E977/D977*100</f>
        <v>2.6069999999999998</v>
      </c>
      <c r="P977" s="4">
        <f>E977/N977</f>
        <v>108.625</v>
      </c>
      <c r="Q977" t="b">
        <v>0</v>
      </c>
      <c r="R977" t="s">
        <v>8273</v>
      </c>
      <c r="S977" t="str">
        <f t="shared" si="62"/>
        <v>technology</v>
      </c>
      <c r="T977" t="str">
        <f t="shared" si="63"/>
        <v>wearables</v>
      </c>
    </row>
    <row r="978" spans="1:20" ht="42.75" x14ac:dyDescent="0.45">
      <c r="A978">
        <v>976</v>
      </c>
      <c r="B978" s="1" t="s">
        <v>977</v>
      </c>
      <c r="C978" s="1" t="s">
        <v>5086</v>
      </c>
      <c r="D978" s="3">
        <v>150000</v>
      </c>
      <c r="E978" s="3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s="7">
        <f t="shared" si="60"/>
        <v>42185.058993055558</v>
      </c>
      <c r="L978" s="7">
        <f t="shared" si="61"/>
        <v>42230.058993055558</v>
      </c>
      <c r="M978" t="b">
        <v>0</v>
      </c>
      <c r="N978">
        <v>18</v>
      </c>
      <c r="O978" s="22">
        <f>E978/D978*100</f>
        <v>1.9259999999999999</v>
      </c>
      <c r="P978" s="4">
        <f>E978/N978</f>
        <v>160.5</v>
      </c>
      <c r="Q978" t="b">
        <v>0</v>
      </c>
      <c r="R978" t="s">
        <v>8273</v>
      </c>
      <c r="S978" t="str">
        <f t="shared" si="62"/>
        <v>technology</v>
      </c>
      <c r="T978" t="str">
        <f t="shared" si="63"/>
        <v>wearables</v>
      </c>
    </row>
    <row r="979" spans="1:20" ht="42.75" x14ac:dyDescent="0.45">
      <c r="A979">
        <v>977</v>
      </c>
      <c r="B979" s="1" t="s">
        <v>978</v>
      </c>
      <c r="C979" s="1" t="s">
        <v>5087</v>
      </c>
      <c r="D979" s="3">
        <v>2700</v>
      </c>
      <c r="E979" s="3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s="7">
        <f t="shared" si="60"/>
        <v>42391.942094907412</v>
      </c>
      <c r="L979" s="7">
        <f t="shared" si="61"/>
        <v>42421.942094907412</v>
      </c>
      <c r="M979" t="b">
        <v>0</v>
      </c>
      <c r="N979">
        <v>12</v>
      </c>
      <c r="O979" s="22">
        <f>E979/D979*100</f>
        <v>33.666666666666664</v>
      </c>
      <c r="P979" s="4">
        <f>E979/N979</f>
        <v>75.75</v>
      </c>
      <c r="Q979" t="b">
        <v>0</v>
      </c>
      <c r="R979" t="s">
        <v>8273</v>
      </c>
      <c r="S979" t="str">
        <f t="shared" si="62"/>
        <v>technology</v>
      </c>
      <c r="T979" t="str">
        <f t="shared" si="63"/>
        <v>wearables</v>
      </c>
    </row>
    <row r="980" spans="1:20" ht="42.75" x14ac:dyDescent="0.45">
      <c r="A980">
        <v>978</v>
      </c>
      <c r="B980" s="1" t="s">
        <v>979</v>
      </c>
      <c r="C980" s="1" t="s">
        <v>5088</v>
      </c>
      <c r="D980" s="3">
        <v>172889</v>
      </c>
      <c r="E980" s="3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s="7">
        <f t="shared" si="60"/>
        <v>42395.309039351851</v>
      </c>
      <c r="L980" s="7">
        <f t="shared" si="61"/>
        <v>42425.309039351851</v>
      </c>
      <c r="M980" t="b">
        <v>0</v>
      </c>
      <c r="N980">
        <v>123</v>
      </c>
      <c r="O980" s="22">
        <f>E980/D980*100</f>
        <v>56.263267182990241</v>
      </c>
      <c r="P980" s="4">
        <f>E980/N980</f>
        <v>790.83739837398377</v>
      </c>
      <c r="Q980" t="b">
        <v>0</v>
      </c>
      <c r="R980" t="s">
        <v>8273</v>
      </c>
      <c r="S980" t="str">
        <f t="shared" si="62"/>
        <v>technology</v>
      </c>
      <c r="T980" t="str">
        <f t="shared" si="63"/>
        <v>wearables</v>
      </c>
    </row>
    <row r="981" spans="1:20" ht="42.75" x14ac:dyDescent="0.45">
      <c r="A981">
        <v>979</v>
      </c>
      <c r="B981" s="1" t="s">
        <v>980</v>
      </c>
      <c r="C981" s="1" t="s">
        <v>5089</v>
      </c>
      <c r="D981" s="3">
        <v>35000</v>
      </c>
      <c r="E981" s="3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s="7">
        <f t="shared" si="60"/>
        <v>42506.416990740734</v>
      </c>
      <c r="L981" s="7">
        <f t="shared" si="61"/>
        <v>42541.790972222225</v>
      </c>
      <c r="M981" t="b">
        <v>0</v>
      </c>
      <c r="N981">
        <v>96</v>
      </c>
      <c r="O981" s="22">
        <f>E981/D981*100</f>
        <v>82.817599999999999</v>
      </c>
      <c r="P981" s="4">
        <f>E981/N981</f>
        <v>301.93916666666667</v>
      </c>
      <c r="Q981" t="b">
        <v>0</v>
      </c>
      <c r="R981" t="s">
        <v>8273</v>
      </c>
      <c r="S981" t="str">
        <f t="shared" si="62"/>
        <v>technology</v>
      </c>
      <c r="T981" t="str">
        <f t="shared" si="63"/>
        <v>wearables</v>
      </c>
    </row>
    <row r="982" spans="1:20" ht="42.75" x14ac:dyDescent="0.45">
      <c r="A982">
        <v>980</v>
      </c>
      <c r="B982" s="1" t="s">
        <v>981</v>
      </c>
      <c r="C982" s="1" t="s">
        <v>5090</v>
      </c>
      <c r="D982" s="3">
        <v>10000</v>
      </c>
      <c r="E982" s="3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s="7">
        <f t="shared" si="60"/>
        <v>41928.904189814813</v>
      </c>
      <c r="L982" s="7">
        <f t="shared" si="61"/>
        <v>41973.945856481485</v>
      </c>
      <c r="M982" t="b">
        <v>0</v>
      </c>
      <c r="N982">
        <v>31</v>
      </c>
      <c r="O982" s="22">
        <f>E982/D982*100</f>
        <v>14.860000000000001</v>
      </c>
      <c r="P982" s="4">
        <f>E982/N982</f>
        <v>47.935483870967744</v>
      </c>
      <c r="Q982" t="b">
        <v>0</v>
      </c>
      <c r="R982" t="s">
        <v>8273</v>
      </c>
      <c r="S982" t="str">
        <f t="shared" si="62"/>
        <v>technology</v>
      </c>
      <c r="T982" t="str">
        <f t="shared" si="63"/>
        <v>wearables</v>
      </c>
    </row>
    <row r="983" spans="1:20" ht="42.75" x14ac:dyDescent="0.45">
      <c r="A983">
        <v>981</v>
      </c>
      <c r="B983" s="1" t="s">
        <v>982</v>
      </c>
      <c r="C983" s="1" t="s">
        <v>5091</v>
      </c>
      <c r="D983" s="3">
        <v>88888</v>
      </c>
      <c r="E983" s="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s="7">
        <f t="shared" si="60"/>
        <v>41830.947013888886</v>
      </c>
      <c r="L983" s="7">
        <f t="shared" si="61"/>
        <v>41860.947013888886</v>
      </c>
      <c r="M983" t="b">
        <v>0</v>
      </c>
      <c r="N983">
        <v>4</v>
      </c>
      <c r="O983" s="22">
        <f>E983/D983*100</f>
        <v>1.2375123751237513E-2</v>
      </c>
      <c r="P983" s="4">
        <f>E983/N983</f>
        <v>2.75</v>
      </c>
      <c r="Q983" t="b">
        <v>0</v>
      </c>
      <c r="R983" t="s">
        <v>8273</v>
      </c>
      <c r="S983" t="str">
        <f t="shared" si="62"/>
        <v>technology</v>
      </c>
      <c r="T983" t="str">
        <f t="shared" si="63"/>
        <v>wearables</v>
      </c>
    </row>
    <row r="984" spans="1:20" ht="28.5" x14ac:dyDescent="0.45">
      <c r="A984">
        <v>982</v>
      </c>
      <c r="B984" s="1" t="s">
        <v>983</v>
      </c>
      <c r="C984" s="1" t="s">
        <v>5092</v>
      </c>
      <c r="D984" s="3">
        <v>17500</v>
      </c>
      <c r="E984" s="3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s="7">
        <f t="shared" si="60"/>
        <v>42615.753310185188</v>
      </c>
      <c r="L984" s="7">
        <f t="shared" si="61"/>
        <v>42645.753310185188</v>
      </c>
      <c r="M984" t="b">
        <v>0</v>
      </c>
      <c r="N984">
        <v>3</v>
      </c>
      <c r="O984" s="22">
        <f>E984/D984*100</f>
        <v>1.7142857142857144E-2</v>
      </c>
      <c r="P984" s="4">
        <f>E984/N984</f>
        <v>1</v>
      </c>
      <c r="Q984" t="b">
        <v>0</v>
      </c>
      <c r="R984" t="s">
        <v>8273</v>
      </c>
      <c r="S984" t="str">
        <f t="shared" si="62"/>
        <v>technology</v>
      </c>
      <c r="T984" t="str">
        <f t="shared" si="63"/>
        <v>wearables</v>
      </c>
    </row>
    <row r="985" spans="1:20" ht="57" x14ac:dyDescent="0.45">
      <c r="A985">
        <v>983</v>
      </c>
      <c r="B985" s="1" t="s">
        <v>984</v>
      </c>
      <c r="C985" s="1" t="s">
        <v>5093</v>
      </c>
      <c r="D985" s="3">
        <v>104219</v>
      </c>
      <c r="E985" s="3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s="7">
        <f t="shared" si="60"/>
        <v>42574.667650462965</v>
      </c>
      <c r="L985" s="7">
        <f t="shared" si="61"/>
        <v>42605.870833333334</v>
      </c>
      <c r="M985" t="b">
        <v>0</v>
      </c>
      <c r="N985">
        <v>179</v>
      </c>
      <c r="O985" s="22">
        <f>E985/D985*100</f>
        <v>29.506136117214709</v>
      </c>
      <c r="P985" s="4">
        <f>E985/N985</f>
        <v>171.79329608938548</v>
      </c>
      <c r="Q985" t="b">
        <v>0</v>
      </c>
      <c r="R985" t="s">
        <v>8273</v>
      </c>
      <c r="S985" t="str">
        <f t="shared" si="62"/>
        <v>technology</v>
      </c>
      <c r="T985" t="str">
        <f t="shared" si="63"/>
        <v>wearables</v>
      </c>
    </row>
    <row r="986" spans="1:20" ht="71.25" x14ac:dyDescent="0.45">
      <c r="A986">
        <v>984</v>
      </c>
      <c r="B986" s="1" t="s">
        <v>985</v>
      </c>
      <c r="C986" s="1" t="s">
        <v>5094</v>
      </c>
      <c r="D986" s="3">
        <v>10000</v>
      </c>
      <c r="E986" s="3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s="7">
        <f t="shared" si="60"/>
        <v>42061.11583333333</v>
      </c>
      <c r="L986" s="7">
        <f t="shared" si="61"/>
        <v>42091.074166666673</v>
      </c>
      <c r="M986" t="b">
        <v>0</v>
      </c>
      <c r="N986">
        <v>3</v>
      </c>
      <c r="O986" s="22">
        <f>E986/D986*100</f>
        <v>1.06</v>
      </c>
      <c r="P986" s="4">
        <f>E986/N986</f>
        <v>35.333333333333336</v>
      </c>
      <c r="Q986" t="b">
        <v>0</v>
      </c>
      <c r="R986" t="s">
        <v>8273</v>
      </c>
      <c r="S986" t="str">
        <f t="shared" si="62"/>
        <v>technology</v>
      </c>
      <c r="T986" t="str">
        <f t="shared" si="63"/>
        <v>wearables</v>
      </c>
    </row>
    <row r="987" spans="1:20" ht="42.75" x14ac:dyDescent="0.45">
      <c r="A987">
        <v>985</v>
      </c>
      <c r="B987" s="1" t="s">
        <v>986</v>
      </c>
      <c r="C987" s="1" t="s">
        <v>5095</v>
      </c>
      <c r="D987" s="3">
        <v>30000</v>
      </c>
      <c r="E987" s="3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s="7">
        <f t="shared" si="60"/>
        <v>42339.967708333337</v>
      </c>
      <c r="L987" s="7">
        <f t="shared" si="61"/>
        <v>42369.958333333328</v>
      </c>
      <c r="M987" t="b">
        <v>0</v>
      </c>
      <c r="N987">
        <v>23</v>
      </c>
      <c r="O987" s="22">
        <f>E987/D987*100</f>
        <v>6.293333333333333</v>
      </c>
      <c r="P987" s="4">
        <f>E987/N987</f>
        <v>82.086956521739125</v>
      </c>
      <c r="Q987" t="b">
        <v>0</v>
      </c>
      <c r="R987" t="s">
        <v>8273</v>
      </c>
      <c r="S987" t="str">
        <f t="shared" si="62"/>
        <v>technology</v>
      </c>
      <c r="T987" t="str">
        <f t="shared" si="63"/>
        <v>wearables</v>
      </c>
    </row>
    <row r="988" spans="1:20" ht="42.75" x14ac:dyDescent="0.45">
      <c r="A988">
        <v>986</v>
      </c>
      <c r="B988" s="1" t="s">
        <v>987</v>
      </c>
      <c r="C988" s="1" t="s">
        <v>5096</v>
      </c>
      <c r="D988" s="3">
        <v>20000</v>
      </c>
      <c r="E988" s="3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s="7">
        <f t="shared" si="60"/>
        <v>42324.767361111109</v>
      </c>
      <c r="L988" s="7">
        <f t="shared" si="61"/>
        <v>42379</v>
      </c>
      <c r="M988" t="b">
        <v>0</v>
      </c>
      <c r="N988">
        <v>23</v>
      </c>
      <c r="O988" s="22">
        <f>E988/D988*100</f>
        <v>12.75</v>
      </c>
      <c r="P988" s="4">
        <f>E988/N988</f>
        <v>110.8695652173913</v>
      </c>
      <c r="Q988" t="b">
        <v>0</v>
      </c>
      <c r="R988" t="s">
        <v>8273</v>
      </c>
      <c r="S988" t="str">
        <f t="shared" si="62"/>
        <v>technology</v>
      </c>
      <c r="T988" t="str">
        <f t="shared" si="63"/>
        <v>wearables</v>
      </c>
    </row>
    <row r="989" spans="1:20" ht="42.75" x14ac:dyDescent="0.45">
      <c r="A989">
        <v>987</v>
      </c>
      <c r="B989" s="1" t="s">
        <v>988</v>
      </c>
      <c r="C989" s="1" t="s">
        <v>5097</v>
      </c>
      <c r="D989" s="3">
        <v>50000</v>
      </c>
      <c r="E989" s="3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s="7">
        <f t="shared" si="60"/>
        <v>41773.294560185182</v>
      </c>
      <c r="L989" s="7">
        <f t="shared" si="61"/>
        <v>41813.294560185182</v>
      </c>
      <c r="M989" t="b">
        <v>0</v>
      </c>
      <c r="N989">
        <v>41</v>
      </c>
      <c r="O989" s="22">
        <f>E989/D989*100</f>
        <v>13.22</v>
      </c>
      <c r="P989" s="4">
        <f>E989/N989</f>
        <v>161.21951219512195</v>
      </c>
      <c r="Q989" t="b">
        <v>0</v>
      </c>
      <c r="R989" t="s">
        <v>8273</v>
      </c>
      <c r="S989" t="str">
        <f t="shared" si="62"/>
        <v>technology</v>
      </c>
      <c r="T989" t="str">
        <f t="shared" si="63"/>
        <v>wearables</v>
      </c>
    </row>
    <row r="990" spans="1:20" ht="57" x14ac:dyDescent="0.45">
      <c r="A990">
        <v>988</v>
      </c>
      <c r="B990" s="1" t="s">
        <v>989</v>
      </c>
      <c r="C990" s="1" t="s">
        <v>5098</v>
      </c>
      <c r="D990" s="3">
        <v>5000</v>
      </c>
      <c r="E990" s="3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s="7">
        <f t="shared" si="60"/>
        <v>42614.356770833328</v>
      </c>
      <c r="L990" s="7">
        <f t="shared" si="61"/>
        <v>42644.356770833328</v>
      </c>
      <c r="M990" t="b">
        <v>0</v>
      </c>
      <c r="N990">
        <v>0</v>
      </c>
      <c r="O990" s="22">
        <f>E990/D990*100</f>
        <v>0</v>
      </c>
      <c r="P990" s="4" t="e">
        <f>E990/N990</f>
        <v>#DIV/0!</v>
      </c>
      <c r="Q990" t="b">
        <v>0</v>
      </c>
      <c r="R990" t="s">
        <v>8273</v>
      </c>
      <c r="S990" t="str">
        <f t="shared" si="62"/>
        <v>technology</v>
      </c>
      <c r="T990" t="str">
        <f t="shared" si="63"/>
        <v>wearables</v>
      </c>
    </row>
    <row r="991" spans="1:20" x14ac:dyDescent="0.45">
      <c r="A991">
        <v>989</v>
      </c>
      <c r="B991" s="1" t="s">
        <v>990</v>
      </c>
      <c r="C991" s="1" t="s">
        <v>5099</v>
      </c>
      <c r="D991" s="3">
        <v>10000</v>
      </c>
      <c r="E991" s="3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s="7">
        <f t="shared" si="60"/>
        <v>42611.933969907404</v>
      </c>
      <c r="L991" s="7">
        <f t="shared" si="61"/>
        <v>42641.933969907404</v>
      </c>
      <c r="M991" t="b">
        <v>0</v>
      </c>
      <c r="N991">
        <v>32</v>
      </c>
      <c r="O991" s="22">
        <f>E991/D991*100</f>
        <v>16.77</v>
      </c>
      <c r="P991" s="4">
        <f>E991/N991</f>
        <v>52.40625</v>
      </c>
      <c r="Q991" t="b">
        <v>0</v>
      </c>
      <c r="R991" t="s">
        <v>8273</v>
      </c>
      <c r="S991" t="str">
        <f t="shared" si="62"/>
        <v>technology</v>
      </c>
      <c r="T991" t="str">
        <f t="shared" si="63"/>
        <v>wearables</v>
      </c>
    </row>
    <row r="992" spans="1:20" ht="42.75" x14ac:dyDescent="0.45">
      <c r="A992">
        <v>990</v>
      </c>
      <c r="B992" s="1" t="s">
        <v>991</v>
      </c>
      <c r="C992" s="1" t="s">
        <v>5100</v>
      </c>
      <c r="D992" s="3">
        <v>25000</v>
      </c>
      <c r="E992" s="3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s="7">
        <f t="shared" si="60"/>
        <v>41855.784305555557</v>
      </c>
      <c r="L992" s="7">
        <f t="shared" si="61"/>
        <v>41885.784305555557</v>
      </c>
      <c r="M992" t="b">
        <v>0</v>
      </c>
      <c r="N992">
        <v>2</v>
      </c>
      <c r="O992" s="22">
        <f>E992/D992*100</f>
        <v>0.104</v>
      </c>
      <c r="P992" s="4">
        <f>E992/N992</f>
        <v>13</v>
      </c>
      <c r="Q992" t="b">
        <v>0</v>
      </c>
      <c r="R992" t="s">
        <v>8273</v>
      </c>
      <c r="S992" t="str">
        <f t="shared" si="62"/>
        <v>technology</v>
      </c>
      <c r="T992" t="str">
        <f t="shared" si="63"/>
        <v>wearables</v>
      </c>
    </row>
    <row r="993" spans="1:20" ht="71.25" x14ac:dyDescent="0.45">
      <c r="A993">
        <v>991</v>
      </c>
      <c r="B993" s="1" t="s">
        <v>992</v>
      </c>
      <c r="C993" s="1" t="s">
        <v>5101</v>
      </c>
      <c r="D993" s="3">
        <v>5000</v>
      </c>
      <c r="E993" s="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s="7">
        <f t="shared" si="60"/>
        <v>42538.75680555556</v>
      </c>
      <c r="L993" s="7">
        <f t="shared" si="61"/>
        <v>42563.785416666666</v>
      </c>
      <c r="M993" t="b">
        <v>0</v>
      </c>
      <c r="N993">
        <v>7</v>
      </c>
      <c r="O993" s="22">
        <f>E993/D993*100</f>
        <v>4.24</v>
      </c>
      <c r="P993" s="4">
        <f>E993/N993</f>
        <v>30.285714285714285</v>
      </c>
      <c r="Q993" t="b">
        <v>0</v>
      </c>
      <c r="R993" t="s">
        <v>8273</v>
      </c>
      <c r="S993" t="str">
        <f t="shared" si="62"/>
        <v>technology</v>
      </c>
      <c r="T993" t="str">
        <f t="shared" si="63"/>
        <v>wearables</v>
      </c>
    </row>
    <row r="994" spans="1:20" ht="42.75" x14ac:dyDescent="0.45">
      <c r="A994">
        <v>992</v>
      </c>
      <c r="B994" s="1" t="s">
        <v>993</v>
      </c>
      <c r="C994" s="1" t="s">
        <v>5102</v>
      </c>
      <c r="D994" s="3">
        <v>100000</v>
      </c>
      <c r="E994" s="3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s="7">
        <f t="shared" si="60"/>
        <v>42437.924988425926</v>
      </c>
      <c r="L994" s="7">
        <f t="shared" si="61"/>
        <v>42497.883321759262</v>
      </c>
      <c r="M994" t="b">
        <v>0</v>
      </c>
      <c r="N994">
        <v>4</v>
      </c>
      <c r="O994" s="22">
        <f>E994/D994*100</f>
        <v>0.46699999999999997</v>
      </c>
      <c r="P994" s="4">
        <f>E994/N994</f>
        <v>116.75</v>
      </c>
      <c r="Q994" t="b">
        <v>0</v>
      </c>
      <c r="R994" t="s">
        <v>8273</v>
      </c>
      <c r="S994" t="str">
        <f t="shared" si="62"/>
        <v>technology</v>
      </c>
      <c r="T994" t="str">
        <f t="shared" si="63"/>
        <v>wearables</v>
      </c>
    </row>
    <row r="995" spans="1:20" ht="42.75" x14ac:dyDescent="0.45">
      <c r="A995">
        <v>993</v>
      </c>
      <c r="B995" s="1" t="s">
        <v>994</v>
      </c>
      <c r="C995" s="1" t="s">
        <v>5103</v>
      </c>
      <c r="D995" s="3">
        <v>70000</v>
      </c>
      <c r="E995" s="3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s="7">
        <f t="shared" si="60"/>
        <v>42652.964907407411</v>
      </c>
      <c r="L995" s="7">
        <f t="shared" si="61"/>
        <v>42686.208333333328</v>
      </c>
      <c r="M995" t="b">
        <v>0</v>
      </c>
      <c r="N995">
        <v>196</v>
      </c>
      <c r="O995" s="22">
        <f>E995/D995*100</f>
        <v>25.087142857142858</v>
      </c>
      <c r="P995" s="4">
        <f>E995/N995</f>
        <v>89.59693877551021</v>
      </c>
      <c r="Q995" t="b">
        <v>0</v>
      </c>
      <c r="R995" t="s">
        <v>8273</v>
      </c>
      <c r="S995" t="str">
        <f t="shared" si="62"/>
        <v>technology</v>
      </c>
      <c r="T995" t="str">
        <f t="shared" si="63"/>
        <v>wearables</v>
      </c>
    </row>
    <row r="996" spans="1:20" ht="57" x14ac:dyDescent="0.45">
      <c r="A996">
        <v>994</v>
      </c>
      <c r="B996" s="1" t="s">
        <v>995</v>
      </c>
      <c r="C996" s="1" t="s">
        <v>5104</v>
      </c>
      <c r="D996" s="3">
        <v>200000</v>
      </c>
      <c r="E996" s="3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s="7">
        <f t="shared" si="60"/>
        <v>41921.263078703705</v>
      </c>
      <c r="L996" s="7">
        <f t="shared" si="61"/>
        <v>41973.957638888889</v>
      </c>
      <c r="M996" t="b">
        <v>0</v>
      </c>
      <c r="N996">
        <v>11</v>
      </c>
      <c r="O996" s="22">
        <f>E996/D996*100</f>
        <v>2.3345000000000002</v>
      </c>
      <c r="P996" s="4">
        <f>E996/N996</f>
        <v>424.45454545454544</v>
      </c>
      <c r="Q996" t="b">
        <v>0</v>
      </c>
      <c r="R996" t="s">
        <v>8273</v>
      </c>
      <c r="S996" t="str">
        <f t="shared" si="62"/>
        <v>technology</v>
      </c>
      <c r="T996" t="str">
        <f t="shared" si="63"/>
        <v>wearables</v>
      </c>
    </row>
    <row r="997" spans="1:20" ht="42.75" x14ac:dyDescent="0.45">
      <c r="A997">
        <v>995</v>
      </c>
      <c r="B997" s="1" t="s">
        <v>996</v>
      </c>
      <c r="C997" s="1" t="s">
        <v>5105</v>
      </c>
      <c r="D997" s="3">
        <v>10000</v>
      </c>
      <c r="E997" s="3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s="7">
        <f t="shared" si="60"/>
        <v>41947.940740740742</v>
      </c>
      <c r="L997" s="7">
        <f t="shared" si="61"/>
        <v>41972.666666666672</v>
      </c>
      <c r="M997" t="b">
        <v>0</v>
      </c>
      <c r="N997">
        <v>9</v>
      </c>
      <c r="O997" s="22">
        <f>E997/D997*100</f>
        <v>7.26</v>
      </c>
      <c r="P997" s="4">
        <f>E997/N997</f>
        <v>80.666666666666671</v>
      </c>
      <c r="Q997" t="b">
        <v>0</v>
      </c>
      <c r="R997" t="s">
        <v>8273</v>
      </c>
      <c r="S997" t="str">
        <f t="shared" si="62"/>
        <v>technology</v>
      </c>
      <c r="T997" t="str">
        <f t="shared" si="63"/>
        <v>wearables</v>
      </c>
    </row>
    <row r="998" spans="1:20" ht="28.5" x14ac:dyDescent="0.45">
      <c r="A998">
        <v>996</v>
      </c>
      <c r="B998" s="1" t="s">
        <v>997</v>
      </c>
      <c r="C998" s="1" t="s">
        <v>5106</v>
      </c>
      <c r="D998" s="3">
        <v>4000</v>
      </c>
      <c r="E998" s="3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s="7">
        <f t="shared" si="60"/>
        <v>41817.866435185184</v>
      </c>
      <c r="L998" s="7">
        <f t="shared" si="61"/>
        <v>41847.643750000003</v>
      </c>
      <c r="M998" t="b">
        <v>0</v>
      </c>
      <c r="N998">
        <v>5</v>
      </c>
      <c r="O998" s="22">
        <f>E998/D998*100</f>
        <v>1.625</v>
      </c>
      <c r="P998" s="4">
        <f>E998/N998</f>
        <v>13</v>
      </c>
      <c r="Q998" t="b">
        <v>0</v>
      </c>
      <c r="R998" t="s">
        <v>8273</v>
      </c>
      <c r="S998" t="str">
        <f t="shared" si="62"/>
        <v>technology</v>
      </c>
      <c r="T998" t="str">
        <f t="shared" si="63"/>
        <v>wearables</v>
      </c>
    </row>
    <row r="999" spans="1:20" ht="28.5" x14ac:dyDescent="0.45">
      <c r="A999">
        <v>997</v>
      </c>
      <c r="B999" s="1" t="s">
        <v>998</v>
      </c>
      <c r="C999" s="1" t="s">
        <v>5107</v>
      </c>
      <c r="D999" s="3">
        <v>5000</v>
      </c>
      <c r="E999" s="3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s="7">
        <f t="shared" si="60"/>
        <v>41941.10297453704</v>
      </c>
      <c r="L999" s="7">
        <f t="shared" si="61"/>
        <v>41971.144641203704</v>
      </c>
      <c r="M999" t="b">
        <v>0</v>
      </c>
      <c r="N999">
        <v>8</v>
      </c>
      <c r="O999" s="22">
        <f>E999/D999*100</f>
        <v>1.3</v>
      </c>
      <c r="P999" s="4">
        <f>E999/N999</f>
        <v>8.125</v>
      </c>
      <c r="Q999" t="b">
        <v>0</v>
      </c>
      <c r="R999" t="s">
        <v>8273</v>
      </c>
      <c r="S999" t="str">
        <f t="shared" si="62"/>
        <v>technology</v>
      </c>
      <c r="T999" t="str">
        <f t="shared" si="63"/>
        <v>wearables</v>
      </c>
    </row>
    <row r="1000" spans="1:20" ht="42.75" x14ac:dyDescent="0.45">
      <c r="A1000">
        <v>998</v>
      </c>
      <c r="B1000" s="1" t="s">
        <v>999</v>
      </c>
      <c r="C1000" s="1" t="s">
        <v>5108</v>
      </c>
      <c r="D1000" s="3">
        <v>60000</v>
      </c>
      <c r="E1000" s="3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s="7">
        <f t="shared" si="60"/>
        <v>42282.168993055559</v>
      </c>
      <c r="L1000" s="7">
        <f t="shared" si="61"/>
        <v>42327.210659722223</v>
      </c>
      <c r="M1000" t="b">
        <v>0</v>
      </c>
      <c r="N1000">
        <v>229</v>
      </c>
      <c r="O1000" s="22">
        <f>E1000/D1000*100</f>
        <v>58.558333333333337</v>
      </c>
      <c r="P1000" s="4">
        <f>E1000/N1000</f>
        <v>153.42794759825327</v>
      </c>
      <c r="Q1000" t="b">
        <v>0</v>
      </c>
      <c r="R1000" t="s">
        <v>8273</v>
      </c>
      <c r="S1000" t="str">
        <f t="shared" si="62"/>
        <v>technology</v>
      </c>
      <c r="T1000" t="str">
        <f t="shared" si="63"/>
        <v>wearables</v>
      </c>
    </row>
    <row r="1001" spans="1:20" ht="42.75" x14ac:dyDescent="0.45">
      <c r="A1001">
        <v>999</v>
      </c>
      <c r="B1001" s="1" t="s">
        <v>1000</v>
      </c>
      <c r="C1001" s="1" t="s">
        <v>5109</v>
      </c>
      <c r="D1001" s="3">
        <v>150000</v>
      </c>
      <c r="E1001" s="3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s="7">
        <f t="shared" si="60"/>
        <v>41926.29965277778</v>
      </c>
      <c r="L1001" s="7">
        <f t="shared" si="61"/>
        <v>41956.334722222222</v>
      </c>
      <c r="M1001" t="b">
        <v>0</v>
      </c>
      <c r="N1001">
        <v>40</v>
      </c>
      <c r="O1001" s="22">
        <f>E1001/D1001*100</f>
        <v>7.7886666666666677</v>
      </c>
      <c r="P1001" s="4">
        <f>E1001/N1001</f>
        <v>292.07499999999999</v>
      </c>
      <c r="Q1001" t="b">
        <v>0</v>
      </c>
      <c r="R1001" t="s">
        <v>8273</v>
      </c>
      <c r="S1001" t="str">
        <f t="shared" si="62"/>
        <v>technology</v>
      </c>
      <c r="T1001" t="str">
        <f t="shared" si="63"/>
        <v>wearables</v>
      </c>
    </row>
    <row r="1002" spans="1:20" ht="42.75" x14ac:dyDescent="0.45">
      <c r="A1002">
        <v>1000</v>
      </c>
      <c r="B1002" s="1" t="s">
        <v>1001</v>
      </c>
      <c r="C1002" s="1" t="s">
        <v>5110</v>
      </c>
      <c r="D1002" s="3">
        <v>894700</v>
      </c>
      <c r="E1002" s="3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s="7">
        <f t="shared" si="60"/>
        <v>42749.059722222228</v>
      </c>
      <c r="L1002" s="7">
        <f t="shared" si="61"/>
        <v>42809.018055555556</v>
      </c>
      <c r="M1002" t="b">
        <v>0</v>
      </c>
      <c r="N1002">
        <v>6</v>
      </c>
      <c r="O1002" s="22">
        <f>E1002/D1002*100</f>
        <v>2.2157147647256061</v>
      </c>
      <c r="P1002" s="4">
        <f>E1002/N1002</f>
        <v>3304</v>
      </c>
      <c r="Q1002" t="b">
        <v>0</v>
      </c>
      <c r="R1002" t="s">
        <v>8273</v>
      </c>
      <c r="S1002" t="str">
        <f t="shared" si="62"/>
        <v>technology</v>
      </c>
      <c r="T1002" t="str">
        <f t="shared" si="63"/>
        <v>wearables</v>
      </c>
    </row>
    <row r="1003" spans="1:20" ht="42.75" x14ac:dyDescent="0.45">
      <c r="A1003">
        <v>1001</v>
      </c>
      <c r="B1003" s="1" t="s">
        <v>1002</v>
      </c>
      <c r="C1003" s="1" t="s">
        <v>5111</v>
      </c>
      <c r="D1003" s="3">
        <v>5000</v>
      </c>
      <c r="E1003" s="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s="7">
        <f t="shared" si="60"/>
        <v>42720.720057870371</v>
      </c>
      <c r="L1003" s="7">
        <f t="shared" si="61"/>
        <v>42765.720057870371</v>
      </c>
      <c r="M1003" t="b">
        <v>0</v>
      </c>
      <c r="N1003">
        <v>4</v>
      </c>
      <c r="O1003" s="22">
        <f>E1003/D1003*100</f>
        <v>104</v>
      </c>
      <c r="P1003" s="4">
        <f>E1003/N1003</f>
        <v>1300</v>
      </c>
      <c r="Q1003" t="b">
        <v>0</v>
      </c>
      <c r="R1003" t="s">
        <v>8273</v>
      </c>
      <c r="S1003" t="str">
        <f t="shared" si="62"/>
        <v>technology</v>
      </c>
      <c r="T1003" t="str">
        <f t="shared" si="63"/>
        <v>wearables</v>
      </c>
    </row>
    <row r="1004" spans="1:20" ht="42.75" x14ac:dyDescent="0.45">
      <c r="A1004">
        <v>1002</v>
      </c>
      <c r="B1004" s="1" t="s">
        <v>1003</v>
      </c>
      <c r="C1004" s="1" t="s">
        <v>5112</v>
      </c>
      <c r="D1004" s="3">
        <v>9999</v>
      </c>
      <c r="E1004" s="3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s="7">
        <f t="shared" si="60"/>
        <v>42325.684189814812</v>
      </c>
      <c r="L1004" s="7">
        <f t="shared" si="61"/>
        <v>42355.249305555553</v>
      </c>
      <c r="M1004" t="b">
        <v>0</v>
      </c>
      <c r="N1004">
        <v>22</v>
      </c>
      <c r="O1004" s="22">
        <f>E1004/D1004*100</f>
        <v>29.6029602960296</v>
      </c>
      <c r="P1004" s="4">
        <f>E1004/N1004</f>
        <v>134.54545454545453</v>
      </c>
      <c r="Q1004" t="b">
        <v>0</v>
      </c>
      <c r="R1004" t="s">
        <v>8273</v>
      </c>
      <c r="S1004" t="str">
        <f t="shared" si="62"/>
        <v>technology</v>
      </c>
      <c r="T1004" t="str">
        <f t="shared" si="63"/>
        <v>wearables</v>
      </c>
    </row>
    <row r="1005" spans="1:20" ht="42.75" x14ac:dyDescent="0.45">
      <c r="A1005">
        <v>1003</v>
      </c>
      <c r="B1005" s="1" t="s">
        <v>1004</v>
      </c>
      <c r="C1005" s="1" t="s">
        <v>5113</v>
      </c>
      <c r="D1005" s="3">
        <v>20000</v>
      </c>
      <c r="E1005" s="3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s="7">
        <f t="shared" si="60"/>
        <v>42780.709039351852</v>
      </c>
      <c r="L1005" s="7">
        <f t="shared" si="61"/>
        <v>42810.667372685188</v>
      </c>
      <c r="M1005" t="b">
        <v>0</v>
      </c>
      <c r="N1005">
        <v>15</v>
      </c>
      <c r="O1005" s="22">
        <f>E1005/D1005*100</f>
        <v>16.055</v>
      </c>
      <c r="P1005" s="4">
        <f>E1005/N1005</f>
        <v>214.06666666666666</v>
      </c>
      <c r="Q1005" t="b">
        <v>0</v>
      </c>
      <c r="R1005" t="s">
        <v>8273</v>
      </c>
      <c r="S1005" t="str">
        <f t="shared" si="62"/>
        <v>technology</v>
      </c>
      <c r="T1005" t="str">
        <f t="shared" si="63"/>
        <v>wearables</v>
      </c>
    </row>
    <row r="1006" spans="1:20" ht="28.5" x14ac:dyDescent="0.45">
      <c r="A1006">
        <v>1004</v>
      </c>
      <c r="B1006" s="1" t="s">
        <v>1005</v>
      </c>
      <c r="C1006" s="1" t="s">
        <v>5114</v>
      </c>
      <c r="D1006" s="3">
        <v>25000</v>
      </c>
      <c r="E1006" s="3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s="7">
        <f t="shared" si="60"/>
        <v>42388.708645833336</v>
      </c>
      <c r="L1006" s="7">
        <f t="shared" si="61"/>
        <v>42418.708645833336</v>
      </c>
      <c r="M1006" t="b">
        <v>0</v>
      </c>
      <c r="N1006">
        <v>95</v>
      </c>
      <c r="O1006" s="22">
        <f>E1006/D1006*100</f>
        <v>82.207999999999998</v>
      </c>
      <c r="P1006" s="4">
        <f>E1006/N1006</f>
        <v>216.33684210526314</v>
      </c>
      <c r="Q1006" t="b">
        <v>0</v>
      </c>
      <c r="R1006" t="s">
        <v>8273</v>
      </c>
      <c r="S1006" t="str">
        <f t="shared" si="62"/>
        <v>technology</v>
      </c>
      <c r="T1006" t="str">
        <f t="shared" si="63"/>
        <v>wearables</v>
      </c>
    </row>
    <row r="1007" spans="1:20" ht="28.5" x14ac:dyDescent="0.45">
      <c r="A1007">
        <v>1005</v>
      </c>
      <c r="B1007" s="1" t="s">
        <v>1006</v>
      </c>
      <c r="C1007" s="1" t="s">
        <v>5115</v>
      </c>
      <c r="D1007" s="3">
        <v>200000</v>
      </c>
      <c r="E1007" s="3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s="7">
        <f t="shared" si="60"/>
        <v>42276.624803240738</v>
      </c>
      <c r="L1007" s="7">
        <f t="shared" si="61"/>
        <v>42307.624803240738</v>
      </c>
      <c r="M1007" t="b">
        <v>0</v>
      </c>
      <c r="N1007">
        <v>161</v>
      </c>
      <c r="O1007" s="22">
        <f>E1007/D1007*100</f>
        <v>75.051000000000002</v>
      </c>
      <c r="P1007" s="4">
        <f>E1007/N1007</f>
        <v>932.31055900621118</v>
      </c>
      <c r="Q1007" t="b">
        <v>0</v>
      </c>
      <c r="R1007" t="s">
        <v>8273</v>
      </c>
      <c r="S1007" t="str">
        <f t="shared" si="62"/>
        <v>technology</v>
      </c>
      <c r="T1007" t="str">
        <f t="shared" si="63"/>
        <v>wearables</v>
      </c>
    </row>
    <row r="1008" spans="1:20" ht="42.75" x14ac:dyDescent="0.45">
      <c r="A1008">
        <v>1006</v>
      </c>
      <c r="B1008" s="1" t="s">
        <v>1007</v>
      </c>
      <c r="C1008" s="1" t="s">
        <v>5116</v>
      </c>
      <c r="D1008" s="3">
        <v>4000</v>
      </c>
      <c r="E1008" s="3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s="7">
        <f t="shared" si="60"/>
        <v>41977.040185185186</v>
      </c>
      <c r="L1008" s="7">
        <f t="shared" si="61"/>
        <v>41985.299305555556</v>
      </c>
      <c r="M1008" t="b">
        <v>0</v>
      </c>
      <c r="N1008">
        <v>8</v>
      </c>
      <c r="O1008" s="22">
        <f>E1008/D1008*100</f>
        <v>5.8500000000000005</v>
      </c>
      <c r="P1008" s="4">
        <f>E1008/N1008</f>
        <v>29.25</v>
      </c>
      <c r="Q1008" t="b">
        <v>0</v>
      </c>
      <c r="R1008" t="s">
        <v>8273</v>
      </c>
      <c r="S1008" t="str">
        <f t="shared" si="62"/>
        <v>technology</v>
      </c>
      <c r="T1008" t="str">
        <f t="shared" si="63"/>
        <v>wearables</v>
      </c>
    </row>
    <row r="1009" spans="1:20" ht="42.75" x14ac:dyDescent="0.45">
      <c r="A1009">
        <v>1007</v>
      </c>
      <c r="B1009" s="1" t="s">
        <v>1008</v>
      </c>
      <c r="C1009" s="1" t="s">
        <v>5117</v>
      </c>
      <c r="D1009" s="3">
        <v>30000</v>
      </c>
      <c r="E1009" s="3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s="7">
        <f t="shared" si="60"/>
        <v>42676.583599537036</v>
      </c>
      <c r="L1009" s="7">
        <f t="shared" si="61"/>
        <v>42718.6252662037</v>
      </c>
      <c r="M1009" t="b">
        <v>0</v>
      </c>
      <c r="N1009">
        <v>76</v>
      </c>
      <c r="O1009" s="22">
        <f>E1009/D1009*100</f>
        <v>44.32</v>
      </c>
      <c r="P1009" s="4">
        <f>E1009/N1009</f>
        <v>174.94736842105263</v>
      </c>
      <c r="Q1009" t="b">
        <v>0</v>
      </c>
      <c r="R1009" t="s">
        <v>8273</v>
      </c>
      <c r="S1009" t="str">
        <f t="shared" si="62"/>
        <v>technology</v>
      </c>
      <c r="T1009" t="str">
        <f t="shared" si="63"/>
        <v>wearables</v>
      </c>
    </row>
    <row r="1010" spans="1:20" ht="42.75" x14ac:dyDescent="0.45">
      <c r="A1010">
        <v>1008</v>
      </c>
      <c r="B1010" s="1" t="s">
        <v>1009</v>
      </c>
      <c r="C1010" s="1" t="s">
        <v>5118</v>
      </c>
      <c r="D1010" s="3">
        <v>93500</v>
      </c>
      <c r="E1010" s="3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s="7">
        <f t="shared" si="60"/>
        <v>42702.809201388889</v>
      </c>
      <c r="L1010" s="7">
        <f t="shared" si="61"/>
        <v>42732.809201388889</v>
      </c>
      <c r="M1010" t="b">
        <v>0</v>
      </c>
      <c r="N1010">
        <v>1</v>
      </c>
      <c r="O1010" s="22">
        <f>E1010/D1010*100</f>
        <v>0.26737967914438499</v>
      </c>
      <c r="P1010" s="4">
        <f>E1010/N1010</f>
        <v>250</v>
      </c>
      <c r="Q1010" t="b">
        <v>0</v>
      </c>
      <c r="R1010" t="s">
        <v>8273</v>
      </c>
      <c r="S1010" t="str">
        <f t="shared" si="62"/>
        <v>technology</v>
      </c>
      <c r="T1010" t="str">
        <f t="shared" si="63"/>
        <v>wearables</v>
      </c>
    </row>
    <row r="1011" spans="1:20" ht="42.75" x14ac:dyDescent="0.45">
      <c r="A1011">
        <v>1009</v>
      </c>
      <c r="B1011" s="1" t="s">
        <v>1010</v>
      </c>
      <c r="C1011" s="1" t="s">
        <v>5119</v>
      </c>
      <c r="D1011" s="3">
        <v>50000</v>
      </c>
      <c r="E1011" s="3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s="7">
        <f t="shared" si="60"/>
        <v>42510.604699074072</v>
      </c>
      <c r="L1011" s="7">
        <f t="shared" si="61"/>
        <v>42540.604699074072</v>
      </c>
      <c r="M1011" t="b">
        <v>0</v>
      </c>
      <c r="N1011">
        <v>101</v>
      </c>
      <c r="O1011" s="22">
        <f>E1011/D1011*100</f>
        <v>13.13</v>
      </c>
      <c r="P1011" s="4">
        <f>E1011/N1011</f>
        <v>65</v>
      </c>
      <c r="Q1011" t="b">
        <v>0</v>
      </c>
      <c r="R1011" t="s">
        <v>8273</v>
      </c>
      <c r="S1011" t="str">
        <f t="shared" si="62"/>
        <v>technology</v>
      </c>
      <c r="T1011" t="str">
        <f t="shared" si="63"/>
        <v>wearables</v>
      </c>
    </row>
    <row r="1012" spans="1:20" ht="42.75" x14ac:dyDescent="0.45">
      <c r="A1012">
        <v>1010</v>
      </c>
      <c r="B1012" s="1" t="s">
        <v>1011</v>
      </c>
      <c r="C1012" s="1" t="s">
        <v>5120</v>
      </c>
      <c r="D1012" s="3">
        <v>115250</v>
      </c>
      <c r="E1012" s="3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s="7">
        <f t="shared" si="60"/>
        <v>42561.829421296294</v>
      </c>
      <c r="L1012" s="7">
        <f t="shared" si="61"/>
        <v>42618.124305555553</v>
      </c>
      <c r="M1012" t="b">
        <v>0</v>
      </c>
      <c r="N1012">
        <v>4</v>
      </c>
      <c r="O1012" s="22">
        <f>E1012/D1012*100</f>
        <v>0.19088937093275488</v>
      </c>
      <c r="P1012" s="4">
        <f>E1012/N1012</f>
        <v>55</v>
      </c>
      <c r="Q1012" t="b">
        <v>0</v>
      </c>
      <c r="R1012" t="s">
        <v>8273</v>
      </c>
      <c r="S1012" t="str">
        <f t="shared" si="62"/>
        <v>technology</v>
      </c>
      <c r="T1012" t="str">
        <f t="shared" si="63"/>
        <v>wearables</v>
      </c>
    </row>
    <row r="1013" spans="1:20" ht="42.75" x14ac:dyDescent="0.45">
      <c r="A1013">
        <v>1011</v>
      </c>
      <c r="B1013" s="1" t="s">
        <v>1012</v>
      </c>
      <c r="C1013" s="1" t="s">
        <v>5121</v>
      </c>
      <c r="D1013" s="3">
        <v>20000</v>
      </c>
      <c r="E1013" s="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s="7">
        <f t="shared" si="60"/>
        <v>41946.898090277777</v>
      </c>
      <c r="L1013" s="7">
        <f t="shared" si="61"/>
        <v>41991.898090277777</v>
      </c>
      <c r="M1013" t="b">
        <v>0</v>
      </c>
      <c r="N1013">
        <v>1</v>
      </c>
      <c r="O1013" s="22">
        <f>E1013/D1013*100</f>
        <v>0.375</v>
      </c>
      <c r="P1013" s="4">
        <f>E1013/N1013</f>
        <v>75</v>
      </c>
      <c r="Q1013" t="b">
        <v>0</v>
      </c>
      <c r="R1013" t="s">
        <v>8273</v>
      </c>
      <c r="S1013" t="str">
        <f t="shared" si="62"/>
        <v>technology</v>
      </c>
      <c r="T1013" t="str">
        <f t="shared" si="63"/>
        <v>wearables</v>
      </c>
    </row>
    <row r="1014" spans="1:20" ht="57" x14ac:dyDescent="0.45">
      <c r="A1014">
        <v>1012</v>
      </c>
      <c r="B1014" s="1" t="s">
        <v>1013</v>
      </c>
      <c r="C1014" s="1" t="s">
        <v>5122</v>
      </c>
      <c r="D1014" s="3">
        <v>5000</v>
      </c>
      <c r="E1014" s="3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s="7">
        <f t="shared" si="60"/>
        <v>42714.440416666665</v>
      </c>
      <c r="L1014" s="7">
        <f t="shared" si="61"/>
        <v>42759.440416666665</v>
      </c>
      <c r="M1014" t="b">
        <v>0</v>
      </c>
      <c r="N1014">
        <v>775</v>
      </c>
      <c r="O1014" s="22">
        <f>E1014/D1014*100</f>
        <v>21535.021000000001</v>
      </c>
      <c r="P1014" s="4">
        <f>E1014/N1014</f>
        <v>1389.3561935483872</v>
      </c>
      <c r="Q1014" t="b">
        <v>0</v>
      </c>
      <c r="R1014" t="s">
        <v>8273</v>
      </c>
      <c r="S1014" t="str">
        <f t="shared" si="62"/>
        <v>technology</v>
      </c>
      <c r="T1014" t="str">
        <f t="shared" si="63"/>
        <v>wearables</v>
      </c>
    </row>
    <row r="1015" spans="1:20" ht="42.75" x14ac:dyDescent="0.45">
      <c r="A1015">
        <v>1013</v>
      </c>
      <c r="B1015" s="1" t="s">
        <v>1014</v>
      </c>
      <c r="C1015" s="1" t="s">
        <v>5123</v>
      </c>
      <c r="D1015" s="3">
        <v>25000</v>
      </c>
      <c r="E1015" s="3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s="7">
        <f t="shared" si="60"/>
        <v>42339.833981481483</v>
      </c>
      <c r="L1015" s="7">
        <f t="shared" si="61"/>
        <v>42367.833333333328</v>
      </c>
      <c r="M1015" t="b">
        <v>0</v>
      </c>
      <c r="N1015">
        <v>90</v>
      </c>
      <c r="O1015" s="22">
        <f>E1015/D1015*100</f>
        <v>34.527999999999999</v>
      </c>
      <c r="P1015" s="4">
        <f>E1015/N1015</f>
        <v>95.911111111111111</v>
      </c>
      <c r="Q1015" t="b">
        <v>0</v>
      </c>
      <c r="R1015" t="s">
        <v>8273</v>
      </c>
      <c r="S1015" t="str">
        <f t="shared" si="62"/>
        <v>technology</v>
      </c>
      <c r="T1015" t="str">
        <f t="shared" si="63"/>
        <v>wearables</v>
      </c>
    </row>
    <row r="1016" spans="1:20" ht="28.5" x14ac:dyDescent="0.45">
      <c r="A1016">
        <v>1014</v>
      </c>
      <c r="B1016" s="1" t="s">
        <v>1015</v>
      </c>
      <c r="C1016" s="1" t="s">
        <v>5124</v>
      </c>
      <c r="D1016" s="3">
        <v>10000</v>
      </c>
      <c r="E1016" s="3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s="7">
        <f t="shared" si="60"/>
        <v>41955.002488425926</v>
      </c>
      <c r="L1016" s="7">
        <f t="shared" si="61"/>
        <v>42005.002488425926</v>
      </c>
      <c r="M1016" t="b">
        <v>0</v>
      </c>
      <c r="N1016">
        <v>16</v>
      </c>
      <c r="O1016" s="22">
        <f>E1016/D1016*100</f>
        <v>30.599999999999998</v>
      </c>
      <c r="P1016" s="4">
        <f>E1016/N1016</f>
        <v>191.25</v>
      </c>
      <c r="Q1016" t="b">
        <v>0</v>
      </c>
      <c r="R1016" t="s">
        <v>8273</v>
      </c>
      <c r="S1016" t="str">
        <f t="shared" si="62"/>
        <v>technology</v>
      </c>
      <c r="T1016" t="str">
        <f t="shared" si="63"/>
        <v>wearables</v>
      </c>
    </row>
    <row r="1017" spans="1:20" ht="28.5" x14ac:dyDescent="0.45">
      <c r="A1017">
        <v>1015</v>
      </c>
      <c r="B1017" s="1" t="s">
        <v>1016</v>
      </c>
      <c r="C1017" s="1" t="s">
        <v>5125</v>
      </c>
      <c r="D1017" s="3">
        <v>9000</v>
      </c>
      <c r="E1017" s="3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s="7">
        <f t="shared" si="60"/>
        <v>42303.878414351857</v>
      </c>
      <c r="L1017" s="7">
        <f t="shared" si="61"/>
        <v>42333.920081018514</v>
      </c>
      <c r="M1017" t="b">
        <v>0</v>
      </c>
      <c r="N1017">
        <v>6</v>
      </c>
      <c r="O1017" s="22">
        <f>E1017/D1017*100</f>
        <v>2.666666666666667</v>
      </c>
      <c r="P1017" s="4">
        <f>E1017/N1017</f>
        <v>40</v>
      </c>
      <c r="Q1017" t="b">
        <v>0</v>
      </c>
      <c r="R1017" t="s">
        <v>8273</v>
      </c>
      <c r="S1017" t="str">
        <f t="shared" si="62"/>
        <v>technology</v>
      </c>
      <c r="T1017" t="str">
        <f t="shared" si="63"/>
        <v>wearables</v>
      </c>
    </row>
    <row r="1018" spans="1:20" ht="42.75" x14ac:dyDescent="0.45">
      <c r="A1018">
        <v>1016</v>
      </c>
      <c r="B1018" s="1" t="s">
        <v>1017</v>
      </c>
      <c r="C1018" s="1" t="s">
        <v>5126</v>
      </c>
      <c r="D1018" s="3">
        <v>100000</v>
      </c>
      <c r="E1018" s="3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s="7">
        <f t="shared" si="60"/>
        <v>42422.107129629629</v>
      </c>
      <c r="L1018" s="7">
        <f t="shared" si="61"/>
        <v>42467.065462962957</v>
      </c>
      <c r="M1018" t="b">
        <v>0</v>
      </c>
      <c r="N1018">
        <v>38</v>
      </c>
      <c r="O1018" s="22">
        <f>E1018/D1018*100</f>
        <v>2.8420000000000001</v>
      </c>
      <c r="P1018" s="4">
        <f>E1018/N1018</f>
        <v>74.78947368421052</v>
      </c>
      <c r="Q1018" t="b">
        <v>0</v>
      </c>
      <c r="R1018" t="s">
        <v>8273</v>
      </c>
      <c r="S1018" t="str">
        <f t="shared" si="62"/>
        <v>technology</v>
      </c>
      <c r="T1018" t="str">
        <f t="shared" si="63"/>
        <v>wearables</v>
      </c>
    </row>
    <row r="1019" spans="1:20" ht="42.75" x14ac:dyDescent="0.45">
      <c r="A1019">
        <v>1017</v>
      </c>
      <c r="B1019" s="1" t="s">
        <v>1018</v>
      </c>
      <c r="C1019" s="1" t="s">
        <v>5127</v>
      </c>
      <c r="D1019" s="3">
        <v>250000</v>
      </c>
      <c r="E1019" s="3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s="7">
        <f t="shared" si="60"/>
        <v>42289.675173611111</v>
      </c>
      <c r="L1019" s="7">
        <f t="shared" si="61"/>
        <v>42329.716840277775</v>
      </c>
      <c r="M1019" t="b">
        <v>0</v>
      </c>
      <c r="N1019">
        <v>355</v>
      </c>
      <c r="O1019" s="22">
        <f>E1019/D1019*100</f>
        <v>22.878799999999998</v>
      </c>
      <c r="P1019" s="4">
        <f>E1019/N1019</f>
        <v>161.11830985915492</v>
      </c>
      <c r="Q1019" t="b">
        <v>0</v>
      </c>
      <c r="R1019" t="s">
        <v>8273</v>
      </c>
      <c r="S1019" t="str">
        <f t="shared" si="62"/>
        <v>technology</v>
      </c>
      <c r="T1019" t="str">
        <f t="shared" si="63"/>
        <v>wearables</v>
      </c>
    </row>
    <row r="1020" spans="1:20" ht="42.75" x14ac:dyDescent="0.45">
      <c r="A1020">
        <v>1018</v>
      </c>
      <c r="B1020" s="1" t="s">
        <v>1019</v>
      </c>
      <c r="C1020" s="1" t="s">
        <v>5128</v>
      </c>
      <c r="D1020" s="3">
        <v>20000</v>
      </c>
      <c r="E1020" s="3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s="7">
        <f t="shared" si="60"/>
        <v>42535.492280092592</v>
      </c>
      <c r="L1020" s="7">
        <f t="shared" si="61"/>
        <v>42565.492280092592</v>
      </c>
      <c r="M1020" t="b">
        <v>0</v>
      </c>
      <c r="N1020">
        <v>7</v>
      </c>
      <c r="O1020" s="22">
        <f>E1020/D1020*100</f>
        <v>3.105</v>
      </c>
      <c r="P1020" s="4">
        <f>E1020/N1020</f>
        <v>88.714285714285708</v>
      </c>
      <c r="Q1020" t="b">
        <v>0</v>
      </c>
      <c r="R1020" t="s">
        <v>8273</v>
      </c>
      <c r="S1020" t="str">
        <f t="shared" si="62"/>
        <v>technology</v>
      </c>
      <c r="T1020" t="str">
        <f t="shared" si="63"/>
        <v>wearables</v>
      </c>
    </row>
    <row r="1021" spans="1:20" ht="28.5" x14ac:dyDescent="0.45">
      <c r="A1021">
        <v>1019</v>
      </c>
      <c r="B1021" s="1" t="s">
        <v>1020</v>
      </c>
      <c r="C1021" s="1" t="s">
        <v>5129</v>
      </c>
      <c r="D1021" s="3">
        <v>45000</v>
      </c>
      <c r="E1021" s="3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s="7">
        <f t="shared" si="60"/>
        <v>42009.973946759259</v>
      </c>
      <c r="L1021" s="7">
        <f t="shared" si="61"/>
        <v>42039.973946759259</v>
      </c>
      <c r="M1021" t="b">
        <v>0</v>
      </c>
      <c r="N1021">
        <v>400</v>
      </c>
      <c r="O1021" s="22">
        <f>E1021/D1021*100</f>
        <v>47.333333333333336</v>
      </c>
      <c r="P1021" s="4">
        <f>E1021/N1021</f>
        <v>53.25</v>
      </c>
      <c r="Q1021" t="b">
        <v>0</v>
      </c>
      <c r="R1021" t="s">
        <v>8273</v>
      </c>
      <c r="S1021" t="str">
        <f t="shared" si="62"/>
        <v>technology</v>
      </c>
      <c r="T1021" t="str">
        <f t="shared" si="63"/>
        <v>wearables</v>
      </c>
    </row>
    <row r="1022" spans="1:20" ht="42.75" x14ac:dyDescent="0.45">
      <c r="A1022">
        <v>1020</v>
      </c>
      <c r="B1022" s="1" t="s">
        <v>1021</v>
      </c>
      <c r="C1022" s="1" t="s">
        <v>5130</v>
      </c>
      <c r="D1022" s="3">
        <v>1550</v>
      </c>
      <c r="E1022" s="3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s="7">
        <f t="shared" si="60"/>
        <v>42127.069548611107</v>
      </c>
      <c r="L1022" s="7">
        <f t="shared" si="61"/>
        <v>42157.032638888893</v>
      </c>
      <c r="M1022" t="b">
        <v>0</v>
      </c>
      <c r="N1022">
        <v>30</v>
      </c>
      <c r="O1022" s="22">
        <f>E1022/D1022*100</f>
        <v>205.54838709677421</v>
      </c>
      <c r="P1022" s="4">
        <f>E1022/N1022</f>
        <v>106.2</v>
      </c>
      <c r="Q1022" t="b">
        <v>1</v>
      </c>
      <c r="R1022" t="s">
        <v>8280</v>
      </c>
      <c r="S1022" t="str">
        <f t="shared" si="62"/>
        <v>music</v>
      </c>
      <c r="T1022" t="str">
        <f t="shared" si="63"/>
        <v>electronic music</v>
      </c>
    </row>
    <row r="1023" spans="1:20" ht="42.75" x14ac:dyDescent="0.45">
      <c r="A1023">
        <v>1021</v>
      </c>
      <c r="B1023" s="1" t="s">
        <v>1022</v>
      </c>
      <c r="C1023" s="1" t="s">
        <v>5131</v>
      </c>
      <c r="D1023" s="3">
        <v>3000</v>
      </c>
      <c r="E1023" s="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s="7">
        <f t="shared" si="60"/>
        <v>42271.251979166671</v>
      </c>
      <c r="L1023" s="7">
        <f t="shared" si="61"/>
        <v>42294.166666666672</v>
      </c>
      <c r="M1023" t="b">
        <v>1</v>
      </c>
      <c r="N1023">
        <v>478</v>
      </c>
      <c r="O1023" s="22">
        <f>E1023/D1023*100</f>
        <v>351.80366666666669</v>
      </c>
      <c r="P1023" s="4">
        <f>E1023/N1023</f>
        <v>22.079728033472804</v>
      </c>
      <c r="Q1023" t="b">
        <v>1</v>
      </c>
      <c r="R1023" t="s">
        <v>8280</v>
      </c>
      <c r="S1023" t="str">
        <f t="shared" si="62"/>
        <v>music</v>
      </c>
      <c r="T1023" t="str">
        <f t="shared" si="63"/>
        <v>electronic music</v>
      </c>
    </row>
    <row r="1024" spans="1:20" ht="28.5" x14ac:dyDescent="0.45">
      <c r="A1024">
        <v>1022</v>
      </c>
      <c r="B1024" s="1" t="s">
        <v>1023</v>
      </c>
      <c r="C1024" s="1" t="s">
        <v>5132</v>
      </c>
      <c r="D1024" s="3">
        <v>2000</v>
      </c>
      <c r="E1024" s="3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s="7">
        <f t="shared" si="60"/>
        <v>42111.646724537044</v>
      </c>
      <c r="L1024" s="7">
        <f t="shared" si="61"/>
        <v>42141.646724537044</v>
      </c>
      <c r="M1024" t="b">
        <v>1</v>
      </c>
      <c r="N1024">
        <v>74</v>
      </c>
      <c r="O1024" s="22">
        <f>E1024/D1024*100</f>
        <v>114.9</v>
      </c>
      <c r="P1024" s="4">
        <f>E1024/N1024</f>
        <v>31.054054054054053</v>
      </c>
      <c r="Q1024" t="b">
        <v>1</v>
      </c>
      <c r="R1024" t="s">
        <v>8280</v>
      </c>
      <c r="S1024" t="str">
        <f t="shared" si="62"/>
        <v>music</v>
      </c>
      <c r="T1024" t="str">
        <f t="shared" si="63"/>
        <v>electronic music</v>
      </c>
    </row>
    <row r="1025" spans="1:20" ht="42.75" x14ac:dyDescent="0.45">
      <c r="A1025">
        <v>1023</v>
      </c>
      <c r="B1025" s="1" t="s">
        <v>1024</v>
      </c>
      <c r="C1025" s="1" t="s">
        <v>5133</v>
      </c>
      <c r="D1025" s="3">
        <v>2000</v>
      </c>
      <c r="E1025" s="3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s="7">
        <f t="shared" si="60"/>
        <v>42145.919687500005</v>
      </c>
      <c r="L1025" s="7">
        <f t="shared" si="61"/>
        <v>42175.919687500005</v>
      </c>
      <c r="M1025" t="b">
        <v>0</v>
      </c>
      <c r="N1025">
        <v>131</v>
      </c>
      <c r="O1025" s="22">
        <f>E1025/D1025*100</f>
        <v>237.15</v>
      </c>
      <c r="P1025" s="4">
        <f>E1025/N1025</f>
        <v>36.206106870229007</v>
      </c>
      <c r="Q1025" t="b">
        <v>1</v>
      </c>
      <c r="R1025" t="s">
        <v>8280</v>
      </c>
      <c r="S1025" t="str">
        <f t="shared" si="62"/>
        <v>music</v>
      </c>
      <c r="T1025" t="str">
        <f t="shared" si="63"/>
        <v>electronic music</v>
      </c>
    </row>
    <row r="1026" spans="1:20" ht="42.75" x14ac:dyDescent="0.45">
      <c r="A1026">
        <v>1024</v>
      </c>
      <c r="B1026" s="1" t="s">
        <v>1025</v>
      </c>
      <c r="C1026" s="1" t="s">
        <v>5134</v>
      </c>
      <c r="D1026" s="3">
        <v>20000</v>
      </c>
      <c r="E1026" s="3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s="7">
        <f t="shared" si="60"/>
        <v>42370.580590277779</v>
      </c>
      <c r="L1026" s="7">
        <f t="shared" si="61"/>
        <v>42400.580590277779</v>
      </c>
      <c r="M1026" t="b">
        <v>1</v>
      </c>
      <c r="N1026">
        <v>61</v>
      </c>
      <c r="O1026" s="22">
        <f>E1026/D1026*100</f>
        <v>118.63774999999998</v>
      </c>
      <c r="P1026" s="4">
        <f>E1026/N1026</f>
        <v>388.9762295081967</v>
      </c>
      <c r="Q1026" t="b">
        <v>1</v>
      </c>
      <c r="R1026" t="s">
        <v>8280</v>
      </c>
      <c r="S1026" t="str">
        <f t="shared" si="62"/>
        <v>music</v>
      </c>
      <c r="T1026" t="str">
        <f t="shared" si="63"/>
        <v>electronic music</v>
      </c>
    </row>
    <row r="1027" spans="1:20" ht="28.5" x14ac:dyDescent="0.45">
      <c r="A1027">
        <v>1025</v>
      </c>
      <c r="B1027" s="1" t="s">
        <v>1026</v>
      </c>
      <c r="C1027" s="1" t="s">
        <v>5135</v>
      </c>
      <c r="D1027" s="3">
        <v>70000</v>
      </c>
      <c r="E1027" s="3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s="7">
        <f t="shared" ref="K1027:K1090" si="64">(((J1027/60)/60)/24)+DATE(1970,1,1)</f>
        <v>42049.833761574075</v>
      </c>
      <c r="L1027" s="7">
        <f t="shared" ref="L1027:L1090" si="65">(((I1027/60)/60)/24)+DATE(1970,1,1)</f>
        <v>42079.792094907403</v>
      </c>
      <c r="M1027" t="b">
        <v>1</v>
      </c>
      <c r="N1027">
        <v>1071</v>
      </c>
      <c r="O1027" s="22">
        <f>E1027/D1027*100</f>
        <v>109.92831428571431</v>
      </c>
      <c r="P1027" s="4">
        <f>E1027/N1027</f>
        <v>71.848571428571432</v>
      </c>
      <c r="Q1027" t="b">
        <v>1</v>
      </c>
      <c r="R1027" t="s">
        <v>8280</v>
      </c>
      <c r="S1027" t="str">
        <f t="shared" ref="S1027:S1090" si="66">LEFT(R1027,SEARCH("/",R1027,1)-1)</f>
        <v>music</v>
      </c>
      <c r="T1027" t="str">
        <f t="shared" ref="T1027:T1090" si="67">RIGHT(R1027,LEN(R1027) - FIND("/",R1027))</f>
        <v>electronic music</v>
      </c>
    </row>
    <row r="1028" spans="1:20" ht="42.75" x14ac:dyDescent="0.45">
      <c r="A1028">
        <v>1026</v>
      </c>
      <c r="B1028" s="1" t="s">
        <v>1027</v>
      </c>
      <c r="C1028" s="1" t="s">
        <v>5136</v>
      </c>
      <c r="D1028" s="3">
        <v>7000</v>
      </c>
      <c r="E1028" s="3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s="7">
        <f t="shared" si="64"/>
        <v>42426.407592592594</v>
      </c>
      <c r="L1028" s="7">
        <f t="shared" si="65"/>
        <v>42460.365925925929</v>
      </c>
      <c r="M1028" t="b">
        <v>1</v>
      </c>
      <c r="N1028">
        <v>122</v>
      </c>
      <c r="O1028" s="22">
        <f>E1028/D1028*100</f>
        <v>100.00828571428571</v>
      </c>
      <c r="P1028" s="4">
        <f>E1028/N1028</f>
        <v>57.381803278688523</v>
      </c>
      <c r="Q1028" t="b">
        <v>1</v>
      </c>
      <c r="R1028" t="s">
        <v>8280</v>
      </c>
      <c r="S1028" t="str">
        <f t="shared" si="66"/>
        <v>music</v>
      </c>
      <c r="T1028" t="str">
        <f t="shared" si="67"/>
        <v>electronic music</v>
      </c>
    </row>
    <row r="1029" spans="1:20" ht="42.75" x14ac:dyDescent="0.45">
      <c r="A1029">
        <v>1027</v>
      </c>
      <c r="B1029" s="1" t="s">
        <v>1028</v>
      </c>
      <c r="C1029" s="1" t="s">
        <v>5137</v>
      </c>
      <c r="D1029" s="3">
        <v>7501</v>
      </c>
      <c r="E1029" s="3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s="7">
        <f t="shared" si="64"/>
        <v>41905.034108796295</v>
      </c>
      <c r="L1029" s="7">
        <f t="shared" si="65"/>
        <v>41935.034108796295</v>
      </c>
      <c r="M1029" t="b">
        <v>1</v>
      </c>
      <c r="N1029">
        <v>111</v>
      </c>
      <c r="O1029" s="22">
        <f>E1029/D1029*100</f>
        <v>103.09292094387415</v>
      </c>
      <c r="P1029" s="4">
        <f>E1029/N1029</f>
        <v>69.666666666666671</v>
      </c>
      <c r="Q1029" t="b">
        <v>1</v>
      </c>
      <c r="R1029" t="s">
        <v>8280</v>
      </c>
      <c r="S1029" t="str">
        <f t="shared" si="66"/>
        <v>music</v>
      </c>
      <c r="T1029" t="str">
        <f t="shared" si="67"/>
        <v>electronic music</v>
      </c>
    </row>
    <row r="1030" spans="1:20" ht="42.75" x14ac:dyDescent="0.45">
      <c r="A1030">
        <v>1028</v>
      </c>
      <c r="B1030" s="1" t="s">
        <v>1029</v>
      </c>
      <c r="C1030" s="1" t="s">
        <v>5138</v>
      </c>
      <c r="D1030" s="3">
        <v>10000</v>
      </c>
      <c r="E1030" s="3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s="7">
        <f t="shared" si="64"/>
        <v>42755.627372685187</v>
      </c>
      <c r="L1030" s="7">
        <f t="shared" si="65"/>
        <v>42800.833333333328</v>
      </c>
      <c r="M1030" t="b">
        <v>1</v>
      </c>
      <c r="N1030">
        <v>255</v>
      </c>
      <c r="O1030" s="22">
        <f>E1030/D1030*100</f>
        <v>117.27000000000001</v>
      </c>
      <c r="P1030" s="4">
        <f>E1030/N1030</f>
        <v>45.988235294117644</v>
      </c>
      <c r="Q1030" t="b">
        <v>1</v>
      </c>
      <c r="R1030" t="s">
        <v>8280</v>
      </c>
      <c r="S1030" t="str">
        <f t="shared" si="66"/>
        <v>music</v>
      </c>
      <c r="T1030" t="str">
        <f t="shared" si="67"/>
        <v>electronic music</v>
      </c>
    </row>
    <row r="1031" spans="1:20" ht="28.5" x14ac:dyDescent="0.45">
      <c r="A1031">
        <v>1029</v>
      </c>
      <c r="B1031" s="1" t="s">
        <v>1030</v>
      </c>
      <c r="C1031" s="1" t="s">
        <v>5139</v>
      </c>
      <c r="D1031" s="3">
        <v>10000</v>
      </c>
      <c r="E1031" s="3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s="7">
        <f t="shared" si="64"/>
        <v>42044.711886574078</v>
      </c>
      <c r="L1031" s="7">
        <f t="shared" si="65"/>
        <v>42098.915972222225</v>
      </c>
      <c r="M1031" t="b">
        <v>0</v>
      </c>
      <c r="N1031">
        <v>141</v>
      </c>
      <c r="O1031" s="22">
        <f>E1031/D1031*100</f>
        <v>111.75999999999999</v>
      </c>
      <c r="P1031" s="4">
        <f>E1031/N1031</f>
        <v>79.262411347517727</v>
      </c>
      <c r="Q1031" t="b">
        <v>1</v>
      </c>
      <c r="R1031" t="s">
        <v>8280</v>
      </c>
      <c r="S1031" t="str">
        <f t="shared" si="66"/>
        <v>music</v>
      </c>
      <c r="T1031" t="str">
        <f t="shared" si="67"/>
        <v>electronic music</v>
      </c>
    </row>
    <row r="1032" spans="1:20" ht="28.5" x14ac:dyDescent="0.45">
      <c r="A1032">
        <v>1030</v>
      </c>
      <c r="B1032" s="1" t="s">
        <v>1031</v>
      </c>
      <c r="C1032" s="1" t="s">
        <v>5140</v>
      </c>
      <c r="D1032" s="3">
        <v>2000</v>
      </c>
      <c r="E1032" s="3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s="7">
        <f t="shared" si="64"/>
        <v>42611.483206018514</v>
      </c>
      <c r="L1032" s="7">
        <f t="shared" si="65"/>
        <v>42625.483206018514</v>
      </c>
      <c r="M1032" t="b">
        <v>0</v>
      </c>
      <c r="N1032">
        <v>159</v>
      </c>
      <c r="O1032" s="22">
        <f>E1032/D1032*100</f>
        <v>342.09999999999997</v>
      </c>
      <c r="P1032" s="4">
        <f>E1032/N1032</f>
        <v>43.031446540880502</v>
      </c>
      <c r="Q1032" t="b">
        <v>1</v>
      </c>
      <c r="R1032" t="s">
        <v>8280</v>
      </c>
      <c r="S1032" t="str">
        <f t="shared" si="66"/>
        <v>music</v>
      </c>
      <c r="T1032" t="str">
        <f t="shared" si="67"/>
        <v>electronic music</v>
      </c>
    </row>
    <row r="1033" spans="1:20" ht="42.75" x14ac:dyDescent="0.45">
      <c r="A1033">
        <v>1031</v>
      </c>
      <c r="B1033" s="1" t="s">
        <v>1032</v>
      </c>
      <c r="C1033" s="1" t="s">
        <v>5141</v>
      </c>
      <c r="D1033" s="3">
        <v>10000</v>
      </c>
      <c r="E1033" s="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s="7">
        <f t="shared" si="64"/>
        <v>42324.764004629629</v>
      </c>
      <c r="L1033" s="7">
        <f t="shared" si="65"/>
        <v>42354.764004629629</v>
      </c>
      <c r="M1033" t="b">
        <v>0</v>
      </c>
      <c r="N1033">
        <v>99</v>
      </c>
      <c r="O1033" s="22">
        <f>E1033/D1033*100</f>
        <v>107.4</v>
      </c>
      <c r="P1033" s="4">
        <f>E1033/N1033</f>
        <v>108.48484848484848</v>
      </c>
      <c r="Q1033" t="b">
        <v>1</v>
      </c>
      <c r="R1033" t="s">
        <v>8280</v>
      </c>
      <c r="S1033" t="str">
        <f t="shared" si="66"/>
        <v>music</v>
      </c>
      <c r="T1033" t="str">
        <f t="shared" si="67"/>
        <v>electronic music</v>
      </c>
    </row>
    <row r="1034" spans="1:20" x14ac:dyDescent="0.45">
      <c r="A1034">
        <v>1032</v>
      </c>
      <c r="B1034" s="1" t="s">
        <v>1033</v>
      </c>
      <c r="C1034" s="1" t="s">
        <v>5142</v>
      </c>
      <c r="D1034" s="3">
        <v>5400</v>
      </c>
      <c r="E1034" s="3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s="7">
        <f t="shared" si="64"/>
        <v>42514.666956018518</v>
      </c>
      <c r="L1034" s="7">
        <f t="shared" si="65"/>
        <v>42544.666956018518</v>
      </c>
      <c r="M1034" t="b">
        <v>0</v>
      </c>
      <c r="N1034">
        <v>96</v>
      </c>
      <c r="O1034" s="22">
        <f>E1034/D1034*100</f>
        <v>108.49703703703703</v>
      </c>
      <c r="P1034" s="4">
        <f>E1034/N1034</f>
        <v>61.029583333333335</v>
      </c>
      <c r="Q1034" t="b">
        <v>1</v>
      </c>
      <c r="R1034" t="s">
        <v>8280</v>
      </c>
      <c r="S1034" t="str">
        <f t="shared" si="66"/>
        <v>music</v>
      </c>
      <c r="T1034" t="str">
        <f t="shared" si="67"/>
        <v>electronic music</v>
      </c>
    </row>
    <row r="1035" spans="1:20" ht="42.75" x14ac:dyDescent="0.45">
      <c r="A1035">
        <v>1033</v>
      </c>
      <c r="B1035" s="1" t="s">
        <v>1034</v>
      </c>
      <c r="C1035" s="1" t="s">
        <v>5143</v>
      </c>
      <c r="D1035" s="3">
        <v>1328</v>
      </c>
      <c r="E1035" s="3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s="7">
        <f t="shared" si="64"/>
        <v>42688.732407407413</v>
      </c>
      <c r="L1035" s="7">
        <f t="shared" si="65"/>
        <v>42716.732407407413</v>
      </c>
      <c r="M1035" t="b">
        <v>0</v>
      </c>
      <c r="N1035">
        <v>27</v>
      </c>
      <c r="O1035" s="22">
        <f>E1035/D1035*100</f>
        <v>102.86144578313252</v>
      </c>
      <c r="P1035" s="4">
        <f>E1035/N1035</f>
        <v>50.592592592592595</v>
      </c>
      <c r="Q1035" t="b">
        <v>1</v>
      </c>
      <c r="R1035" t="s">
        <v>8280</v>
      </c>
      <c r="S1035" t="str">
        <f t="shared" si="66"/>
        <v>music</v>
      </c>
      <c r="T1035" t="str">
        <f t="shared" si="67"/>
        <v>electronic music</v>
      </c>
    </row>
    <row r="1036" spans="1:20" ht="42.75" x14ac:dyDescent="0.45">
      <c r="A1036">
        <v>1034</v>
      </c>
      <c r="B1036" s="1" t="s">
        <v>1035</v>
      </c>
      <c r="C1036" s="1" t="s">
        <v>5144</v>
      </c>
      <c r="D1036" s="3">
        <v>5000</v>
      </c>
      <c r="E1036" s="3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s="7">
        <f t="shared" si="64"/>
        <v>42555.166712962964</v>
      </c>
      <c r="L1036" s="7">
        <f t="shared" si="65"/>
        <v>42587.165972222225</v>
      </c>
      <c r="M1036" t="b">
        <v>0</v>
      </c>
      <c r="N1036">
        <v>166</v>
      </c>
      <c r="O1036" s="22">
        <f>E1036/D1036*100</f>
        <v>130.0018</v>
      </c>
      <c r="P1036" s="4">
        <f>E1036/N1036</f>
        <v>39.157168674698795</v>
      </c>
      <c r="Q1036" t="b">
        <v>1</v>
      </c>
      <c r="R1036" t="s">
        <v>8280</v>
      </c>
      <c r="S1036" t="str">
        <f t="shared" si="66"/>
        <v>music</v>
      </c>
      <c r="T1036" t="str">
        <f t="shared" si="67"/>
        <v>electronic music</v>
      </c>
    </row>
    <row r="1037" spans="1:20" ht="42.75" x14ac:dyDescent="0.45">
      <c r="A1037">
        <v>1035</v>
      </c>
      <c r="B1037" s="1" t="s">
        <v>1036</v>
      </c>
      <c r="C1037" s="1" t="s">
        <v>5145</v>
      </c>
      <c r="D1037" s="3">
        <v>4600</v>
      </c>
      <c r="E1037" s="3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s="7">
        <f t="shared" si="64"/>
        <v>42016.641435185185</v>
      </c>
      <c r="L1037" s="7">
        <f t="shared" si="65"/>
        <v>42046.641435185185</v>
      </c>
      <c r="M1037" t="b">
        <v>0</v>
      </c>
      <c r="N1037">
        <v>76</v>
      </c>
      <c r="O1037" s="22">
        <f>E1037/D1037*100</f>
        <v>107.65217391304347</v>
      </c>
      <c r="P1037" s="4">
        <f>E1037/N1037</f>
        <v>65.15789473684211</v>
      </c>
      <c r="Q1037" t="b">
        <v>1</v>
      </c>
      <c r="R1037" t="s">
        <v>8280</v>
      </c>
      <c r="S1037" t="str">
        <f t="shared" si="66"/>
        <v>music</v>
      </c>
      <c r="T1037" t="str">
        <f t="shared" si="67"/>
        <v>electronic music</v>
      </c>
    </row>
    <row r="1038" spans="1:20" ht="42.75" x14ac:dyDescent="0.45">
      <c r="A1038">
        <v>1036</v>
      </c>
      <c r="B1038" s="1" t="s">
        <v>1037</v>
      </c>
      <c r="C1038" s="1" t="s">
        <v>5146</v>
      </c>
      <c r="D1038" s="3">
        <v>4500</v>
      </c>
      <c r="E1038" s="3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s="7">
        <f t="shared" si="64"/>
        <v>41249.448958333334</v>
      </c>
      <c r="L1038" s="7">
        <f t="shared" si="65"/>
        <v>41281.333333333336</v>
      </c>
      <c r="M1038" t="b">
        <v>0</v>
      </c>
      <c r="N1038">
        <v>211</v>
      </c>
      <c r="O1038" s="22">
        <f>E1038/D1038*100</f>
        <v>112.36044444444444</v>
      </c>
      <c r="P1038" s="4">
        <f>E1038/N1038</f>
        <v>23.963127962085309</v>
      </c>
      <c r="Q1038" t="b">
        <v>1</v>
      </c>
      <c r="R1038" t="s">
        <v>8280</v>
      </c>
      <c r="S1038" t="str">
        <f t="shared" si="66"/>
        <v>music</v>
      </c>
      <c r="T1038" t="str">
        <f t="shared" si="67"/>
        <v>electronic music</v>
      </c>
    </row>
    <row r="1039" spans="1:20" ht="42.75" x14ac:dyDescent="0.45">
      <c r="A1039">
        <v>1037</v>
      </c>
      <c r="B1039" s="1" t="s">
        <v>1038</v>
      </c>
      <c r="C1039" s="1" t="s">
        <v>5147</v>
      </c>
      <c r="D1039" s="3">
        <v>1000</v>
      </c>
      <c r="E1039" s="3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s="7">
        <f t="shared" si="64"/>
        <v>42119.822476851856</v>
      </c>
      <c r="L1039" s="7">
        <f t="shared" si="65"/>
        <v>42142.208333333328</v>
      </c>
      <c r="M1039" t="b">
        <v>0</v>
      </c>
      <c r="N1039">
        <v>21</v>
      </c>
      <c r="O1039" s="22">
        <f>E1039/D1039*100</f>
        <v>102.1</v>
      </c>
      <c r="P1039" s="4">
        <f>E1039/N1039</f>
        <v>48.61904761904762</v>
      </c>
      <c r="Q1039" t="b">
        <v>1</v>
      </c>
      <c r="R1039" t="s">
        <v>8280</v>
      </c>
      <c r="S1039" t="str">
        <f t="shared" si="66"/>
        <v>music</v>
      </c>
      <c r="T1039" t="str">
        <f t="shared" si="67"/>
        <v>electronic music</v>
      </c>
    </row>
    <row r="1040" spans="1:20" ht="42.75" x14ac:dyDescent="0.45">
      <c r="A1040">
        <v>1038</v>
      </c>
      <c r="B1040" s="1" t="s">
        <v>1039</v>
      </c>
      <c r="C1040" s="1" t="s">
        <v>5148</v>
      </c>
      <c r="D1040" s="3">
        <v>1500</v>
      </c>
      <c r="E1040" s="3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s="7">
        <f t="shared" si="64"/>
        <v>42418.231747685189</v>
      </c>
      <c r="L1040" s="7">
        <f t="shared" si="65"/>
        <v>42448.190081018518</v>
      </c>
      <c r="M1040" t="b">
        <v>0</v>
      </c>
      <c r="N1040">
        <v>61</v>
      </c>
      <c r="O1040" s="22">
        <f>E1040/D1040*100</f>
        <v>145.33333333333334</v>
      </c>
      <c r="P1040" s="4">
        <f>E1040/N1040</f>
        <v>35.73770491803279</v>
      </c>
      <c r="Q1040" t="b">
        <v>1</v>
      </c>
      <c r="R1040" t="s">
        <v>8280</v>
      </c>
      <c r="S1040" t="str">
        <f t="shared" si="66"/>
        <v>music</v>
      </c>
      <c r="T1040" t="str">
        <f t="shared" si="67"/>
        <v>electronic music</v>
      </c>
    </row>
    <row r="1041" spans="1:20" ht="42.75" x14ac:dyDescent="0.45">
      <c r="A1041">
        <v>1039</v>
      </c>
      <c r="B1041" s="1" t="s">
        <v>1040</v>
      </c>
      <c r="C1041" s="1" t="s">
        <v>5149</v>
      </c>
      <c r="D1041" s="3">
        <v>500</v>
      </c>
      <c r="E1041" s="3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s="7">
        <f t="shared" si="64"/>
        <v>42692.109328703707</v>
      </c>
      <c r="L1041" s="7">
        <f t="shared" si="65"/>
        <v>42717.332638888889</v>
      </c>
      <c r="M1041" t="b">
        <v>0</v>
      </c>
      <c r="N1041">
        <v>30</v>
      </c>
      <c r="O1041" s="22">
        <f>E1041/D1041*100</f>
        <v>128.19999999999999</v>
      </c>
      <c r="P1041" s="4">
        <f>E1041/N1041</f>
        <v>21.366666666666667</v>
      </c>
      <c r="Q1041" t="b">
        <v>1</v>
      </c>
      <c r="R1041" t="s">
        <v>8280</v>
      </c>
      <c r="S1041" t="str">
        <f t="shared" si="66"/>
        <v>music</v>
      </c>
      <c r="T1041" t="str">
        <f t="shared" si="67"/>
        <v>electronic music</v>
      </c>
    </row>
    <row r="1042" spans="1:20" ht="42.75" x14ac:dyDescent="0.45">
      <c r="A1042">
        <v>1040</v>
      </c>
      <c r="B1042" s="1" t="s">
        <v>1041</v>
      </c>
      <c r="C1042" s="1" t="s">
        <v>5150</v>
      </c>
      <c r="D1042" s="3">
        <v>85000</v>
      </c>
      <c r="E1042" s="3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s="7">
        <f t="shared" si="64"/>
        <v>42579.708437499998</v>
      </c>
      <c r="L1042" s="7">
        <f t="shared" si="65"/>
        <v>42609.708437499998</v>
      </c>
      <c r="M1042" t="b">
        <v>0</v>
      </c>
      <c r="N1042">
        <v>1</v>
      </c>
      <c r="O1042" s="22">
        <f>E1042/D1042*100</f>
        <v>0.29411764705882354</v>
      </c>
      <c r="P1042" s="4">
        <f>E1042/N1042</f>
        <v>250</v>
      </c>
      <c r="Q1042" t="b">
        <v>0</v>
      </c>
      <c r="R1042" t="s">
        <v>8281</v>
      </c>
      <c r="S1042" t="str">
        <f t="shared" si="66"/>
        <v>journalism</v>
      </c>
      <c r="T1042" t="str">
        <f t="shared" si="67"/>
        <v>audio</v>
      </c>
    </row>
    <row r="1043" spans="1:20" ht="42.75" x14ac:dyDescent="0.45">
      <c r="A1043">
        <v>1041</v>
      </c>
      <c r="B1043" s="1" t="s">
        <v>1042</v>
      </c>
      <c r="C1043" s="1" t="s">
        <v>5151</v>
      </c>
      <c r="D1043" s="3">
        <v>50</v>
      </c>
      <c r="E1043" s="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s="7">
        <f t="shared" si="64"/>
        <v>41831.060092592597</v>
      </c>
      <c r="L1043" s="7">
        <f t="shared" si="65"/>
        <v>41851.060092592597</v>
      </c>
      <c r="M1043" t="b">
        <v>0</v>
      </c>
      <c r="N1043">
        <v>0</v>
      </c>
      <c r="O1043" s="22">
        <f>E1043/D1043*100</f>
        <v>0</v>
      </c>
      <c r="P1043" s="4" t="e">
        <f>E1043/N1043</f>
        <v>#DIV/0!</v>
      </c>
      <c r="Q1043" t="b">
        <v>0</v>
      </c>
      <c r="R1043" t="s">
        <v>8281</v>
      </c>
      <c r="S1043" t="str">
        <f t="shared" si="66"/>
        <v>journalism</v>
      </c>
      <c r="T1043" t="str">
        <f t="shared" si="67"/>
        <v>audio</v>
      </c>
    </row>
    <row r="1044" spans="1:20" ht="42.75" x14ac:dyDescent="0.45">
      <c r="A1044">
        <v>1042</v>
      </c>
      <c r="B1044" s="1" t="s">
        <v>1043</v>
      </c>
      <c r="C1044" s="1" t="s">
        <v>5152</v>
      </c>
      <c r="D1044" s="3">
        <v>650</v>
      </c>
      <c r="E1044" s="3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s="7">
        <f t="shared" si="64"/>
        <v>41851.696157407408</v>
      </c>
      <c r="L1044" s="7">
        <f t="shared" si="65"/>
        <v>41894.416666666664</v>
      </c>
      <c r="M1044" t="b">
        <v>0</v>
      </c>
      <c r="N1044">
        <v>1</v>
      </c>
      <c r="O1044" s="22">
        <f>E1044/D1044*100</f>
        <v>1.5384615384615385</v>
      </c>
      <c r="P1044" s="4">
        <f>E1044/N1044</f>
        <v>10</v>
      </c>
      <c r="Q1044" t="b">
        <v>0</v>
      </c>
      <c r="R1044" t="s">
        <v>8281</v>
      </c>
      <c r="S1044" t="str">
        <f t="shared" si="66"/>
        <v>journalism</v>
      </c>
      <c r="T1044" t="str">
        <f t="shared" si="67"/>
        <v>audio</v>
      </c>
    </row>
    <row r="1045" spans="1:20" ht="42.75" x14ac:dyDescent="0.45">
      <c r="A1045">
        <v>1043</v>
      </c>
      <c r="B1045" s="1" t="s">
        <v>1044</v>
      </c>
      <c r="C1045" s="1" t="s">
        <v>5153</v>
      </c>
      <c r="D1045" s="3">
        <v>100000</v>
      </c>
      <c r="E1045" s="3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s="7">
        <f t="shared" si="64"/>
        <v>42114.252951388888</v>
      </c>
      <c r="L1045" s="7">
        <f t="shared" si="65"/>
        <v>42144.252951388888</v>
      </c>
      <c r="M1045" t="b">
        <v>0</v>
      </c>
      <c r="N1045">
        <v>292</v>
      </c>
      <c r="O1045" s="22">
        <f>E1045/D1045*100</f>
        <v>8.5370000000000008</v>
      </c>
      <c r="P1045" s="4">
        <f>E1045/N1045</f>
        <v>29.236301369863014</v>
      </c>
      <c r="Q1045" t="b">
        <v>0</v>
      </c>
      <c r="R1045" t="s">
        <v>8281</v>
      </c>
      <c r="S1045" t="str">
        <f t="shared" si="66"/>
        <v>journalism</v>
      </c>
      <c r="T1045" t="str">
        <f t="shared" si="67"/>
        <v>audio</v>
      </c>
    </row>
    <row r="1046" spans="1:20" ht="42.75" x14ac:dyDescent="0.45">
      <c r="A1046">
        <v>1044</v>
      </c>
      <c r="B1046" s="1" t="s">
        <v>1045</v>
      </c>
      <c r="C1046" s="1" t="s">
        <v>5154</v>
      </c>
      <c r="D1046" s="3">
        <v>7000</v>
      </c>
      <c r="E1046" s="3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s="7">
        <f t="shared" si="64"/>
        <v>42011.925937499997</v>
      </c>
      <c r="L1046" s="7">
        <f t="shared" si="65"/>
        <v>42068.852083333331</v>
      </c>
      <c r="M1046" t="b">
        <v>0</v>
      </c>
      <c r="N1046">
        <v>2</v>
      </c>
      <c r="O1046" s="22">
        <f>E1046/D1046*100</f>
        <v>8.5714285714285715E-2</v>
      </c>
      <c r="P1046" s="4">
        <f>E1046/N1046</f>
        <v>3</v>
      </c>
      <c r="Q1046" t="b">
        <v>0</v>
      </c>
      <c r="R1046" t="s">
        <v>8281</v>
      </c>
      <c r="S1046" t="str">
        <f t="shared" si="66"/>
        <v>journalism</v>
      </c>
      <c r="T1046" t="str">
        <f t="shared" si="67"/>
        <v>audio</v>
      </c>
    </row>
    <row r="1047" spans="1:20" ht="42.75" x14ac:dyDescent="0.45">
      <c r="A1047">
        <v>1045</v>
      </c>
      <c r="B1047" s="1" t="s">
        <v>1046</v>
      </c>
      <c r="C1047" s="1" t="s">
        <v>5155</v>
      </c>
      <c r="D1047" s="3">
        <v>10000</v>
      </c>
      <c r="E1047" s="3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s="7">
        <f t="shared" si="64"/>
        <v>41844.874421296299</v>
      </c>
      <c r="L1047" s="7">
        <f t="shared" si="65"/>
        <v>41874.874421296299</v>
      </c>
      <c r="M1047" t="b">
        <v>0</v>
      </c>
      <c r="N1047">
        <v>8</v>
      </c>
      <c r="O1047" s="22">
        <f>E1047/D1047*100</f>
        <v>2.6599999999999997</v>
      </c>
      <c r="P1047" s="4">
        <f>E1047/N1047</f>
        <v>33.25</v>
      </c>
      <c r="Q1047" t="b">
        <v>0</v>
      </c>
      <c r="R1047" t="s">
        <v>8281</v>
      </c>
      <c r="S1047" t="str">
        <f t="shared" si="66"/>
        <v>journalism</v>
      </c>
      <c r="T1047" t="str">
        <f t="shared" si="67"/>
        <v>audio</v>
      </c>
    </row>
    <row r="1048" spans="1:20" ht="42.75" x14ac:dyDescent="0.45">
      <c r="A1048">
        <v>1046</v>
      </c>
      <c r="B1048" s="1" t="s">
        <v>1047</v>
      </c>
      <c r="C1048" s="1" t="s">
        <v>5156</v>
      </c>
      <c r="D1048" s="3">
        <v>3000</v>
      </c>
      <c r="E1048" s="3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s="7">
        <f t="shared" si="64"/>
        <v>42319.851388888885</v>
      </c>
      <c r="L1048" s="7">
        <f t="shared" si="65"/>
        <v>42364.851388888885</v>
      </c>
      <c r="M1048" t="b">
        <v>0</v>
      </c>
      <c r="N1048">
        <v>0</v>
      </c>
      <c r="O1048" s="22">
        <f>E1048/D1048*100</f>
        <v>0</v>
      </c>
      <c r="P1048" s="4" t="e">
        <f>E1048/N1048</f>
        <v>#DIV/0!</v>
      </c>
      <c r="Q1048" t="b">
        <v>0</v>
      </c>
      <c r="R1048" t="s">
        <v>8281</v>
      </c>
      <c r="S1048" t="str">
        <f t="shared" si="66"/>
        <v>journalism</v>
      </c>
      <c r="T1048" t="str">
        <f t="shared" si="67"/>
        <v>audio</v>
      </c>
    </row>
    <row r="1049" spans="1:20" ht="42.75" x14ac:dyDescent="0.45">
      <c r="A1049">
        <v>1047</v>
      </c>
      <c r="B1049" s="1" t="s">
        <v>1048</v>
      </c>
      <c r="C1049" s="1" t="s">
        <v>5157</v>
      </c>
      <c r="D1049" s="3">
        <v>2000</v>
      </c>
      <c r="E1049" s="3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s="7">
        <f t="shared" si="64"/>
        <v>41918.818460648145</v>
      </c>
      <c r="L1049" s="7">
        <f t="shared" si="65"/>
        <v>41948.860127314816</v>
      </c>
      <c r="M1049" t="b">
        <v>0</v>
      </c>
      <c r="N1049">
        <v>1</v>
      </c>
      <c r="O1049" s="22">
        <f>E1049/D1049*100</f>
        <v>0.05</v>
      </c>
      <c r="P1049" s="4">
        <f>E1049/N1049</f>
        <v>1</v>
      </c>
      <c r="Q1049" t="b">
        <v>0</v>
      </c>
      <c r="R1049" t="s">
        <v>8281</v>
      </c>
      <c r="S1049" t="str">
        <f t="shared" si="66"/>
        <v>journalism</v>
      </c>
      <c r="T1049" t="str">
        <f t="shared" si="67"/>
        <v>audio</v>
      </c>
    </row>
    <row r="1050" spans="1:20" ht="42.75" x14ac:dyDescent="0.45">
      <c r="A1050">
        <v>1048</v>
      </c>
      <c r="B1050" s="1" t="s">
        <v>1049</v>
      </c>
      <c r="C1050" s="1" t="s">
        <v>5158</v>
      </c>
      <c r="D1050" s="3">
        <v>15000</v>
      </c>
      <c r="E1050" s="3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s="7">
        <f t="shared" si="64"/>
        <v>42598.053113425922</v>
      </c>
      <c r="L1050" s="7">
        <f t="shared" si="65"/>
        <v>42638.053113425922</v>
      </c>
      <c r="M1050" t="b">
        <v>0</v>
      </c>
      <c r="N1050">
        <v>4</v>
      </c>
      <c r="O1050" s="22">
        <f>E1050/D1050*100</f>
        <v>1.4133333333333333</v>
      </c>
      <c r="P1050" s="4">
        <f>E1050/N1050</f>
        <v>53</v>
      </c>
      <c r="Q1050" t="b">
        <v>0</v>
      </c>
      <c r="R1050" t="s">
        <v>8281</v>
      </c>
      <c r="S1050" t="str">
        <f t="shared" si="66"/>
        <v>journalism</v>
      </c>
      <c r="T1050" t="str">
        <f t="shared" si="67"/>
        <v>audio</v>
      </c>
    </row>
    <row r="1051" spans="1:20" x14ac:dyDescent="0.45">
      <c r="A1051">
        <v>1049</v>
      </c>
      <c r="B1051" s="1" t="s">
        <v>1050</v>
      </c>
      <c r="C1051" s="1" t="s">
        <v>5159</v>
      </c>
      <c r="D1051" s="3">
        <v>12000</v>
      </c>
      <c r="E1051" s="3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s="7">
        <f t="shared" si="64"/>
        <v>42382.431076388893</v>
      </c>
      <c r="L1051" s="7">
        <f t="shared" si="65"/>
        <v>42412.431076388893</v>
      </c>
      <c r="M1051" t="b">
        <v>0</v>
      </c>
      <c r="N1051">
        <v>0</v>
      </c>
      <c r="O1051" s="22">
        <f>E1051/D1051*100</f>
        <v>0</v>
      </c>
      <c r="P1051" s="4" t="e">
        <f>E1051/N1051</f>
        <v>#DIV/0!</v>
      </c>
      <c r="Q1051" t="b">
        <v>0</v>
      </c>
      <c r="R1051" t="s">
        <v>8281</v>
      </c>
      <c r="S1051" t="str">
        <f t="shared" si="66"/>
        <v>journalism</v>
      </c>
      <c r="T1051" t="str">
        <f t="shared" si="67"/>
        <v>audio</v>
      </c>
    </row>
    <row r="1052" spans="1:20" ht="28.5" x14ac:dyDescent="0.45">
      <c r="A1052">
        <v>1050</v>
      </c>
      <c r="B1052" s="1" t="s">
        <v>1051</v>
      </c>
      <c r="C1052" s="1" t="s">
        <v>5160</v>
      </c>
      <c r="D1052" s="3">
        <v>2500</v>
      </c>
      <c r="E1052" s="3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s="7">
        <f t="shared" si="64"/>
        <v>42231.7971875</v>
      </c>
      <c r="L1052" s="7">
        <f t="shared" si="65"/>
        <v>42261.7971875</v>
      </c>
      <c r="M1052" t="b">
        <v>0</v>
      </c>
      <c r="N1052">
        <v>0</v>
      </c>
      <c r="O1052" s="22">
        <f>E1052/D1052*100</f>
        <v>0</v>
      </c>
      <c r="P1052" s="4" t="e">
        <f>E1052/N1052</f>
        <v>#DIV/0!</v>
      </c>
      <c r="Q1052" t="b">
        <v>0</v>
      </c>
      <c r="R1052" t="s">
        <v>8281</v>
      </c>
      <c r="S1052" t="str">
        <f t="shared" si="66"/>
        <v>journalism</v>
      </c>
      <c r="T1052" t="str">
        <f t="shared" si="67"/>
        <v>audio</v>
      </c>
    </row>
    <row r="1053" spans="1:20" ht="42.75" x14ac:dyDescent="0.45">
      <c r="A1053">
        <v>1051</v>
      </c>
      <c r="B1053" s="1" t="s">
        <v>1052</v>
      </c>
      <c r="C1053" s="1" t="s">
        <v>5161</v>
      </c>
      <c r="D1053" s="3">
        <v>500</v>
      </c>
      <c r="E1053" s="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s="7">
        <f t="shared" si="64"/>
        <v>41850.014178240745</v>
      </c>
      <c r="L1053" s="7">
        <f t="shared" si="65"/>
        <v>41878.014178240745</v>
      </c>
      <c r="M1053" t="b">
        <v>0</v>
      </c>
      <c r="N1053">
        <v>0</v>
      </c>
      <c r="O1053" s="22">
        <f>E1053/D1053*100</f>
        <v>0</v>
      </c>
      <c r="P1053" s="4" t="e">
        <f>E1053/N1053</f>
        <v>#DIV/0!</v>
      </c>
      <c r="Q1053" t="b">
        <v>0</v>
      </c>
      <c r="R1053" t="s">
        <v>8281</v>
      </c>
      <c r="S1053" t="str">
        <f t="shared" si="66"/>
        <v>journalism</v>
      </c>
      <c r="T1053" t="str">
        <f t="shared" si="67"/>
        <v>audio</v>
      </c>
    </row>
    <row r="1054" spans="1:20" ht="57" x14ac:dyDescent="0.45">
      <c r="A1054">
        <v>1052</v>
      </c>
      <c r="B1054" s="1" t="s">
        <v>1053</v>
      </c>
      <c r="C1054" s="1" t="s">
        <v>5162</v>
      </c>
      <c r="D1054" s="3">
        <v>4336</v>
      </c>
      <c r="E1054" s="3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s="7">
        <f t="shared" si="64"/>
        <v>42483.797395833331</v>
      </c>
      <c r="L1054" s="7">
        <f t="shared" si="65"/>
        <v>42527.839583333334</v>
      </c>
      <c r="M1054" t="b">
        <v>0</v>
      </c>
      <c r="N1054">
        <v>0</v>
      </c>
      <c r="O1054" s="22">
        <f>E1054/D1054*100</f>
        <v>0</v>
      </c>
      <c r="P1054" s="4" t="e">
        <f>E1054/N1054</f>
        <v>#DIV/0!</v>
      </c>
      <c r="Q1054" t="b">
        <v>0</v>
      </c>
      <c r="R1054" t="s">
        <v>8281</v>
      </c>
      <c r="S1054" t="str">
        <f t="shared" si="66"/>
        <v>journalism</v>
      </c>
      <c r="T1054" t="str">
        <f t="shared" si="67"/>
        <v>audio</v>
      </c>
    </row>
    <row r="1055" spans="1:20" ht="42.75" x14ac:dyDescent="0.45">
      <c r="A1055">
        <v>1053</v>
      </c>
      <c r="B1055" s="1" t="s">
        <v>1054</v>
      </c>
      <c r="C1055" s="1" t="s">
        <v>5163</v>
      </c>
      <c r="D1055" s="3">
        <v>1500</v>
      </c>
      <c r="E1055" s="3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s="7">
        <f t="shared" si="64"/>
        <v>42775.172824074078</v>
      </c>
      <c r="L1055" s="7">
        <f t="shared" si="65"/>
        <v>42800.172824074078</v>
      </c>
      <c r="M1055" t="b">
        <v>0</v>
      </c>
      <c r="N1055">
        <v>1</v>
      </c>
      <c r="O1055" s="22">
        <f>E1055/D1055*100</f>
        <v>1</v>
      </c>
      <c r="P1055" s="4">
        <f>E1055/N1055</f>
        <v>15</v>
      </c>
      <c r="Q1055" t="b">
        <v>0</v>
      </c>
      <c r="R1055" t="s">
        <v>8281</v>
      </c>
      <c r="S1055" t="str">
        <f t="shared" si="66"/>
        <v>journalism</v>
      </c>
      <c r="T1055" t="str">
        <f t="shared" si="67"/>
        <v>audio</v>
      </c>
    </row>
    <row r="1056" spans="1:20" ht="42.75" x14ac:dyDescent="0.45">
      <c r="A1056">
        <v>1054</v>
      </c>
      <c r="B1056" s="1" t="s">
        <v>1055</v>
      </c>
      <c r="C1056" s="1" t="s">
        <v>5164</v>
      </c>
      <c r="D1056" s="3">
        <v>2500</v>
      </c>
      <c r="E1056" s="3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s="7">
        <f t="shared" si="64"/>
        <v>41831.851840277777</v>
      </c>
      <c r="L1056" s="7">
        <f t="shared" si="65"/>
        <v>41861.916666666664</v>
      </c>
      <c r="M1056" t="b">
        <v>0</v>
      </c>
      <c r="N1056">
        <v>0</v>
      </c>
      <c r="O1056" s="22">
        <f>E1056/D1056*100</f>
        <v>0</v>
      </c>
      <c r="P1056" s="4" t="e">
        <f>E1056/N1056</f>
        <v>#DIV/0!</v>
      </c>
      <c r="Q1056" t="b">
        <v>0</v>
      </c>
      <c r="R1056" t="s">
        <v>8281</v>
      </c>
      <c r="S1056" t="str">
        <f t="shared" si="66"/>
        <v>journalism</v>
      </c>
      <c r="T1056" t="str">
        <f t="shared" si="67"/>
        <v>audio</v>
      </c>
    </row>
    <row r="1057" spans="1:20" ht="42.75" x14ac:dyDescent="0.45">
      <c r="A1057">
        <v>1055</v>
      </c>
      <c r="B1057" s="1" t="s">
        <v>1056</v>
      </c>
      <c r="C1057" s="1" t="s">
        <v>5165</v>
      </c>
      <c r="D1057" s="3">
        <v>3500</v>
      </c>
      <c r="E1057" s="3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s="7">
        <f t="shared" si="64"/>
        <v>42406.992418981477</v>
      </c>
      <c r="L1057" s="7">
        <f t="shared" si="65"/>
        <v>42436.992418981477</v>
      </c>
      <c r="M1057" t="b">
        <v>0</v>
      </c>
      <c r="N1057">
        <v>0</v>
      </c>
      <c r="O1057" s="22">
        <f>E1057/D1057*100</f>
        <v>0</v>
      </c>
      <c r="P1057" s="4" t="e">
        <f>E1057/N1057</f>
        <v>#DIV/0!</v>
      </c>
      <c r="Q1057" t="b">
        <v>0</v>
      </c>
      <c r="R1057" t="s">
        <v>8281</v>
      </c>
      <c r="S1057" t="str">
        <f t="shared" si="66"/>
        <v>journalism</v>
      </c>
      <c r="T1057" t="str">
        <f t="shared" si="67"/>
        <v>audio</v>
      </c>
    </row>
    <row r="1058" spans="1:20" ht="42.75" x14ac:dyDescent="0.45">
      <c r="A1058">
        <v>1056</v>
      </c>
      <c r="B1058" s="1" t="s">
        <v>1057</v>
      </c>
      <c r="C1058" s="1" t="s">
        <v>5166</v>
      </c>
      <c r="D1058" s="3">
        <v>10000</v>
      </c>
      <c r="E1058" s="3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s="7">
        <f t="shared" si="64"/>
        <v>42058.719641203701</v>
      </c>
      <c r="L1058" s="7">
        <f t="shared" si="65"/>
        <v>42118.677974537044</v>
      </c>
      <c r="M1058" t="b">
        <v>0</v>
      </c>
      <c r="N1058">
        <v>0</v>
      </c>
      <c r="O1058" s="22">
        <f>E1058/D1058*100</f>
        <v>0</v>
      </c>
      <c r="P1058" s="4" t="e">
        <f>E1058/N1058</f>
        <v>#DIV/0!</v>
      </c>
      <c r="Q1058" t="b">
        <v>0</v>
      </c>
      <c r="R1058" t="s">
        <v>8281</v>
      </c>
      <c r="S1058" t="str">
        <f t="shared" si="66"/>
        <v>journalism</v>
      </c>
      <c r="T1058" t="str">
        <f t="shared" si="67"/>
        <v>audio</v>
      </c>
    </row>
    <row r="1059" spans="1:20" ht="42.75" x14ac:dyDescent="0.45">
      <c r="A1059">
        <v>1057</v>
      </c>
      <c r="B1059" s="1" t="s">
        <v>1058</v>
      </c>
      <c r="C1059" s="1" t="s">
        <v>5167</v>
      </c>
      <c r="D1059" s="3">
        <v>10000</v>
      </c>
      <c r="E1059" s="3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s="7">
        <f t="shared" si="64"/>
        <v>42678.871331018512</v>
      </c>
      <c r="L1059" s="7">
        <f t="shared" si="65"/>
        <v>42708.912997685184</v>
      </c>
      <c r="M1059" t="b">
        <v>0</v>
      </c>
      <c r="N1059">
        <v>0</v>
      </c>
      <c r="O1059" s="22">
        <f>E1059/D1059*100</f>
        <v>0</v>
      </c>
      <c r="P1059" s="4" t="e">
        <f>E1059/N1059</f>
        <v>#DIV/0!</v>
      </c>
      <c r="Q1059" t="b">
        <v>0</v>
      </c>
      <c r="R1059" t="s">
        <v>8281</v>
      </c>
      <c r="S1059" t="str">
        <f t="shared" si="66"/>
        <v>journalism</v>
      </c>
      <c r="T1059" t="str">
        <f t="shared" si="67"/>
        <v>audio</v>
      </c>
    </row>
    <row r="1060" spans="1:20" ht="42.75" x14ac:dyDescent="0.45">
      <c r="A1060">
        <v>1058</v>
      </c>
      <c r="B1060" s="1" t="s">
        <v>1059</v>
      </c>
      <c r="C1060" s="1" t="s">
        <v>5168</v>
      </c>
      <c r="D1060" s="3">
        <v>40000</v>
      </c>
      <c r="E1060" s="3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s="7">
        <f t="shared" si="64"/>
        <v>42047.900960648149</v>
      </c>
      <c r="L1060" s="7">
        <f t="shared" si="65"/>
        <v>42089</v>
      </c>
      <c r="M1060" t="b">
        <v>0</v>
      </c>
      <c r="N1060">
        <v>0</v>
      </c>
      <c r="O1060" s="22">
        <f>E1060/D1060*100</f>
        <v>0</v>
      </c>
      <c r="P1060" s="4" t="e">
        <f>E1060/N1060</f>
        <v>#DIV/0!</v>
      </c>
      <c r="Q1060" t="b">
        <v>0</v>
      </c>
      <c r="R1060" t="s">
        <v>8281</v>
      </c>
      <c r="S1060" t="str">
        <f t="shared" si="66"/>
        <v>journalism</v>
      </c>
      <c r="T1060" t="str">
        <f t="shared" si="67"/>
        <v>audio</v>
      </c>
    </row>
    <row r="1061" spans="1:20" x14ac:dyDescent="0.45">
      <c r="A1061">
        <v>1059</v>
      </c>
      <c r="B1061" s="1" t="s">
        <v>1060</v>
      </c>
      <c r="C1061" s="1" t="s">
        <v>5169</v>
      </c>
      <c r="D1061" s="3">
        <v>1100</v>
      </c>
      <c r="E1061" s="3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s="7">
        <f t="shared" si="64"/>
        <v>42046.79</v>
      </c>
      <c r="L1061" s="7">
        <f t="shared" si="65"/>
        <v>42076.748333333337</v>
      </c>
      <c r="M1061" t="b">
        <v>0</v>
      </c>
      <c r="N1061">
        <v>0</v>
      </c>
      <c r="O1061" s="22">
        <f>E1061/D1061*100</f>
        <v>0</v>
      </c>
      <c r="P1061" s="4" t="e">
        <f>E1061/N1061</f>
        <v>#DIV/0!</v>
      </c>
      <c r="Q1061" t="b">
        <v>0</v>
      </c>
      <c r="R1061" t="s">
        <v>8281</v>
      </c>
      <c r="S1061" t="str">
        <f t="shared" si="66"/>
        <v>journalism</v>
      </c>
      <c r="T1061" t="str">
        <f t="shared" si="67"/>
        <v>audio</v>
      </c>
    </row>
    <row r="1062" spans="1:20" ht="42.75" x14ac:dyDescent="0.45">
      <c r="A1062">
        <v>1060</v>
      </c>
      <c r="B1062" s="1" t="s">
        <v>1061</v>
      </c>
      <c r="C1062" s="1" t="s">
        <v>5170</v>
      </c>
      <c r="D1062" s="3">
        <v>5000</v>
      </c>
      <c r="E1062" s="3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s="7">
        <f t="shared" si="64"/>
        <v>42079.913113425922</v>
      </c>
      <c r="L1062" s="7">
        <f t="shared" si="65"/>
        <v>42109.913113425922</v>
      </c>
      <c r="M1062" t="b">
        <v>0</v>
      </c>
      <c r="N1062">
        <v>1</v>
      </c>
      <c r="O1062" s="22">
        <f>E1062/D1062*100</f>
        <v>1</v>
      </c>
      <c r="P1062" s="4">
        <f>E1062/N1062</f>
        <v>50</v>
      </c>
      <c r="Q1062" t="b">
        <v>0</v>
      </c>
      <c r="R1062" t="s">
        <v>8281</v>
      </c>
      <c r="S1062" t="str">
        <f t="shared" si="66"/>
        <v>journalism</v>
      </c>
      <c r="T1062" t="str">
        <f t="shared" si="67"/>
        <v>audio</v>
      </c>
    </row>
    <row r="1063" spans="1:20" ht="28.5" x14ac:dyDescent="0.45">
      <c r="A1063">
        <v>1061</v>
      </c>
      <c r="B1063" s="1" t="s">
        <v>1062</v>
      </c>
      <c r="C1063" s="1" t="s">
        <v>5171</v>
      </c>
      <c r="D1063" s="3">
        <v>4000</v>
      </c>
      <c r="E1063" s="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s="7">
        <f t="shared" si="64"/>
        <v>42432.276712962965</v>
      </c>
      <c r="L1063" s="7">
        <f t="shared" si="65"/>
        <v>42492.041666666672</v>
      </c>
      <c r="M1063" t="b">
        <v>0</v>
      </c>
      <c r="N1063">
        <v>0</v>
      </c>
      <c r="O1063" s="22">
        <f>E1063/D1063*100</f>
        <v>0</v>
      </c>
      <c r="P1063" s="4" t="e">
        <f>E1063/N1063</f>
        <v>#DIV/0!</v>
      </c>
      <c r="Q1063" t="b">
        <v>0</v>
      </c>
      <c r="R1063" t="s">
        <v>8281</v>
      </c>
      <c r="S1063" t="str">
        <f t="shared" si="66"/>
        <v>journalism</v>
      </c>
      <c r="T1063" t="str">
        <f t="shared" si="67"/>
        <v>audio</v>
      </c>
    </row>
    <row r="1064" spans="1:20" x14ac:dyDescent="0.45">
      <c r="A1064">
        <v>1062</v>
      </c>
      <c r="B1064" s="1" t="s">
        <v>1063</v>
      </c>
      <c r="C1064" s="1" t="s">
        <v>5172</v>
      </c>
      <c r="D1064" s="3">
        <v>199</v>
      </c>
      <c r="E1064" s="3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s="7">
        <f t="shared" si="64"/>
        <v>42556.807187500002</v>
      </c>
      <c r="L1064" s="7">
        <f t="shared" si="65"/>
        <v>42563.807187500002</v>
      </c>
      <c r="M1064" t="b">
        <v>0</v>
      </c>
      <c r="N1064">
        <v>4</v>
      </c>
      <c r="O1064" s="22">
        <f>E1064/D1064*100</f>
        <v>95.477386934673376</v>
      </c>
      <c r="P1064" s="4">
        <f>E1064/N1064</f>
        <v>47.5</v>
      </c>
      <c r="Q1064" t="b">
        <v>0</v>
      </c>
      <c r="R1064" t="s">
        <v>8281</v>
      </c>
      <c r="S1064" t="str">
        <f t="shared" si="66"/>
        <v>journalism</v>
      </c>
      <c r="T1064" t="str">
        <f t="shared" si="67"/>
        <v>audio</v>
      </c>
    </row>
    <row r="1065" spans="1:20" ht="42.75" x14ac:dyDescent="0.45">
      <c r="A1065">
        <v>1063</v>
      </c>
      <c r="B1065" s="1" t="s">
        <v>1064</v>
      </c>
      <c r="C1065" s="1" t="s">
        <v>5173</v>
      </c>
      <c r="D1065" s="3">
        <v>1000</v>
      </c>
      <c r="E1065" s="3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s="7">
        <f t="shared" si="64"/>
        <v>42583.030810185184</v>
      </c>
      <c r="L1065" s="7">
        <f t="shared" si="65"/>
        <v>42613.030810185184</v>
      </c>
      <c r="M1065" t="b">
        <v>0</v>
      </c>
      <c r="N1065">
        <v>0</v>
      </c>
      <c r="O1065" s="22">
        <f>E1065/D1065*100</f>
        <v>0</v>
      </c>
      <c r="P1065" s="4" t="e">
        <f>E1065/N1065</f>
        <v>#DIV/0!</v>
      </c>
      <c r="Q1065" t="b">
        <v>0</v>
      </c>
      <c r="R1065" t="s">
        <v>8281</v>
      </c>
      <c r="S1065" t="str">
        <f t="shared" si="66"/>
        <v>journalism</v>
      </c>
      <c r="T1065" t="str">
        <f t="shared" si="67"/>
        <v>audio</v>
      </c>
    </row>
    <row r="1066" spans="1:20" ht="42.75" x14ac:dyDescent="0.45">
      <c r="A1066">
        <v>1064</v>
      </c>
      <c r="B1066" s="1" t="s">
        <v>1065</v>
      </c>
      <c r="C1066" s="1" t="s">
        <v>5174</v>
      </c>
      <c r="D1066" s="3">
        <v>90000</v>
      </c>
      <c r="E1066" s="3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s="7">
        <f t="shared" si="64"/>
        <v>41417.228043981479</v>
      </c>
      <c r="L1066" s="7">
        <f t="shared" si="65"/>
        <v>41462.228043981479</v>
      </c>
      <c r="M1066" t="b">
        <v>0</v>
      </c>
      <c r="N1066">
        <v>123</v>
      </c>
      <c r="O1066" s="22">
        <f>E1066/D1066*100</f>
        <v>8.974444444444444</v>
      </c>
      <c r="P1066" s="4">
        <f>E1066/N1066</f>
        <v>65.666666666666671</v>
      </c>
      <c r="Q1066" t="b">
        <v>0</v>
      </c>
      <c r="R1066" t="s">
        <v>8282</v>
      </c>
      <c r="S1066" t="str">
        <f t="shared" si="66"/>
        <v>games</v>
      </c>
      <c r="T1066" t="str">
        <f t="shared" si="67"/>
        <v>video games</v>
      </c>
    </row>
    <row r="1067" spans="1:20" ht="42.75" x14ac:dyDescent="0.45">
      <c r="A1067">
        <v>1065</v>
      </c>
      <c r="B1067" s="1" t="s">
        <v>1066</v>
      </c>
      <c r="C1067" s="1" t="s">
        <v>5175</v>
      </c>
      <c r="D1067" s="3">
        <v>3000</v>
      </c>
      <c r="E1067" s="3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s="7">
        <f t="shared" si="64"/>
        <v>41661.381041666667</v>
      </c>
      <c r="L1067" s="7">
        <f t="shared" si="65"/>
        <v>41689.381041666667</v>
      </c>
      <c r="M1067" t="b">
        <v>0</v>
      </c>
      <c r="N1067">
        <v>5</v>
      </c>
      <c r="O1067" s="22">
        <f>E1067/D1067*100</f>
        <v>2.7</v>
      </c>
      <c r="P1067" s="4">
        <f>E1067/N1067</f>
        <v>16.2</v>
      </c>
      <c r="Q1067" t="b">
        <v>0</v>
      </c>
      <c r="R1067" t="s">
        <v>8282</v>
      </c>
      <c r="S1067" t="str">
        <f t="shared" si="66"/>
        <v>games</v>
      </c>
      <c r="T1067" t="str">
        <f t="shared" si="67"/>
        <v>video games</v>
      </c>
    </row>
    <row r="1068" spans="1:20" ht="42.75" x14ac:dyDescent="0.45">
      <c r="A1068">
        <v>1066</v>
      </c>
      <c r="B1068" s="1" t="s">
        <v>1067</v>
      </c>
      <c r="C1068" s="1" t="s">
        <v>5176</v>
      </c>
      <c r="D1068" s="3">
        <v>150000</v>
      </c>
      <c r="E1068" s="3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s="7">
        <f t="shared" si="64"/>
        <v>41445.962754629632</v>
      </c>
      <c r="L1068" s="7">
        <f t="shared" si="65"/>
        <v>41490.962754629632</v>
      </c>
      <c r="M1068" t="b">
        <v>0</v>
      </c>
      <c r="N1068">
        <v>148</v>
      </c>
      <c r="O1068" s="22">
        <f>E1068/D1068*100</f>
        <v>3.3673333333333333</v>
      </c>
      <c r="P1068" s="4">
        <f>E1068/N1068</f>
        <v>34.128378378378379</v>
      </c>
      <c r="Q1068" t="b">
        <v>0</v>
      </c>
      <c r="R1068" t="s">
        <v>8282</v>
      </c>
      <c r="S1068" t="str">
        <f t="shared" si="66"/>
        <v>games</v>
      </c>
      <c r="T1068" t="str">
        <f t="shared" si="67"/>
        <v>video games</v>
      </c>
    </row>
    <row r="1069" spans="1:20" ht="42.75" x14ac:dyDescent="0.45">
      <c r="A1069">
        <v>1067</v>
      </c>
      <c r="B1069" s="1" t="s">
        <v>1068</v>
      </c>
      <c r="C1069" s="1" t="s">
        <v>5177</v>
      </c>
      <c r="D1069" s="3">
        <v>500</v>
      </c>
      <c r="E1069" s="3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s="7">
        <f t="shared" si="64"/>
        <v>41599.855682870373</v>
      </c>
      <c r="L1069" s="7">
        <f t="shared" si="65"/>
        <v>41629.855682870373</v>
      </c>
      <c r="M1069" t="b">
        <v>0</v>
      </c>
      <c r="N1069">
        <v>10</v>
      </c>
      <c r="O1069" s="22">
        <f>E1069/D1069*100</f>
        <v>26</v>
      </c>
      <c r="P1069" s="4">
        <f>E1069/N1069</f>
        <v>13</v>
      </c>
      <c r="Q1069" t="b">
        <v>0</v>
      </c>
      <c r="R1069" t="s">
        <v>8282</v>
      </c>
      <c r="S1069" t="str">
        <f t="shared" si="66"/>
        <v>games</v>
      </c>
      <c r="T1069" t="str">
        <f t="shared" si="67"/>
        <v>video games</v>
      </c>
    </row>
    <row r="1070" spans="1:20" ht="57" x14ac:dyDescent="0.45">
      <c r="A1070">
        <v>1068</v>
      </c>
      <c r="B1070" s="1" t="s">
        <v>1069</v>
      </c>
      <c r="C1070" s="1" t="s">
        <v>5178</v>
      </c>
      <c r="D1070" s="3">
        <v>30000</v>
      </c>
      <c r="E1070" s="3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s="7">
        <f t="shared" si="64"/>
        <v>42440.371111111104</v>
      </c>
      <c r="L1070" s="7">
        <f t="shared" si="65"/>
        <v>42470.329444444447</v>
      </c>
      <c r="M1070" t="b">
        <v>0</v>
      </c>
      <c r="N1070">
        <v>4</v>
      </c>
      <c r="O1070" s="22">
        <f>E1070/D1070*100</f>
        <v>0.15</v>
      </c>
      <c r="P1070" s="4">
        <f>E1070/N1070</f>
        <v>11.25</v>
      </c>
      <c r="Q1070" t="b">
        <v>0</v>
      </c>
      <c r="R1070" t="s">
        <v>8282</v>
      </c>
      <c r="S1070" t="str">
        <f t="shared" si="66"/>
        <v>games</v>
      </c>
      <c r="T1070" t="str">
        <f t="shared" si="67"/>
        <v>video games</v>
      </c>
    </row>
    <row r="1071" spans="1:20" ht="42.75" x14ac:dyDescent="0.45">
      <c r="A1071">
        <v>1069</v>
      </c>
      <c r="B1071" s="1" t="s">
        <v>1070</v>
      </c>
      <c r="C1071" s="1" t="s">
        <v>5179</v>
      </c>
      <c r="D1071" s="3">
        <v>2200</v>
      </c>
      <c r="E1071" s="3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s="7">
        <f t="shared" si="64"/>
        <v>41572.229849537034</v>
      </c>
      <c r="L1071" s="7">
        <f t="shared" si="65"/>
        <v>41604.271516203706</v>
      </c>
      <c r="M1071" t="b">
        <v>0</v>
      </c>
      <c r="N1071">
        <v>21</v>
      </c>
      <c r="O1071" s="22">
        <f>E1071/D1071*100</f>
        <v>38.636363636363633</v>
      </c>
      <c r="P1071" s="4">
        <f>E1071/N1071</f>
        <v>40.476190476190474</v>
      </c>
      <c r="Q1071" t="b">
        <v>0</v>
      </c>
      <c r="R1071" t="s">
        <v>8282</v>
      </c>
      <c r="S1071" t="str">
        <f t="shared" si="66"/>
        <v>games</v>
      </c>
      <c r="T1071" t="str">
        <f t="shared" si="67"/>
        <v>video games</v>
      </c>
    </row>
    <row r="1072" spans="1:20" ht="42.75" x14ac:dyDescent="0.45">
      <c r="A1072">
        <v>1070</v>
      </c>
      <c r="B1072" s="1" t="s">
        <v>1071</v>
      </c>
      <c r="C1072" s="1" t="s">
        <v>5180</v>
      </c>
      <c r="D1072" s="3">
        <v>10000</v>
      </c>
      <c r="E1072" s="3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s="7">
        <f t="shared" si="64"/>
        <v>41163.011828703704</v>
      </c>
      <c r="L1072" s="7">
        <f t="shared" si="65"/>
        <v>41183.011828703704</v>
      </c>
      <c r="M1072" t="b">
        <v>0</v>
      </c>
      <c r="N1072">
        <v>2</v>
      </c>
      <c r="O1072" s="22">
        <f>E1072/D1072*100</f>
        <v>0.70000000000000007</v>
      </c>
      <c r="P1072" s="4">
        <f>E1072/N1072</f>
        <v>35</v>
      </c>
      <c r="Q1072" t="b">
        <v>0</v>
      </c>
      <c r="R1072" t="s">
        <v>8282</v>
      </c>
      <c r="S1072" t="str">
        <f t="shared" si="66"/>
        <v>games</v>
      </c>
      <c r="T1072" t="str">
        <f t="shared" si="67"/>
        <v>video games</v>
      </c>
    </row>
    <row r="1073" spans="1:20" ht="42.75" x14ac:dyDescent="0.45">
      <c r="A1073">
        <v>1071</v>
      </c>
      <c r="B1073" s="1" t="s">
        <v>1072</v>
      </c>
      <c r="C1073" s="1" t="s">
        <v>5181</v>
      </c>
      <c r="D1073" s="3">
        <v>100</v>
      </c>
      <c r="E1073" s="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s="7">
        <f t="shared" si="64"/>
        <v>42295.753391203703</v>
      </c>
      <c r="L1073" s="7">
        <f t="shared" si="65"/>
        <v>42325.795057870375</v>
      </c>
      <c r="M1073" t="b">
        <v>0</v>
      </c>
      <c r="N1073">
        <v>0</v>
      </c>
      <c r="O1073" s="22">
        <f>E1073/D1073*100</f>
        <v>0</v>
      </c>
      <c r="P1073" s="4" t="e">
        <f>E1073/N1073</f>
        <v>#DIV/0!</v>
      </c>
      <c r="Q1073" t="b">
        <v>0</v>
      </c>
      <c r="R1073" t="s">
        <v>8282</v>
      </c>
      <c r="S1073" t="str">
        <f t="shared" si="66"/>
        <v>games</v>
      </c>
      <c r="T1073" t="str">
        <f t="shared" si="67"/>
        <v>video games</v>
      </c>
    </row>
    <row r="1074" spans="1:20" ht="42.75" x14ac:dyDescent="0.45">
      <c r="A1074">
        <v>1072</v>
      </c>
      <c r="B1074" s="1" t="s">
        <v>1073</v>
      </c>
      <c r="C1074" s="1" t="s">
        <v>5182</v>
      </c>
      <c r="D1074" s="3">
        <v>75000</v>
      </c>
      <c r="E1074" s="3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s="7">
        <f t="shared" si="64"/>
        <v>41645.832141203704</v>
      </c>
      <c r="L1074" s="7">
        <f t="shared" si="65"/>
        <v>41675.832141203704</v>
      </c>
      <c r="M1074" t="b">
        <v>0</v>
      </c>
      <c r="N1074">
        <v>4</v>
      </c>
      <c r="O1074" s="22">
        <f>E1074/D1074*100</f>
        <v>6.8000000000000005E-2</v>
      </c>
      <c r="P1074" s="4">
        <f>E1074/N1074</f>
        <v>12.75</v>
      </c>
      <c r="Q1074" t="b">
        <v>0</v>
      </c>
      <c r="R1074" t="s">
        <v>8282</v>
      </c>
      <c r="S1074" t="str">
        <f t="shared" si="66"/>
        <v>games</v>
      </c>
      <c r="T1074" t="str">
        <f t="shared" si="67"/>
        <v>video games</v>
      </c>
    </row>
    <row r="1075" spans="1:20" ht="28.5" x14ac:dyDescent="0.45">
      <c r="A1075">
        <v>1073</v>
      </c>
      <c r="B1075" s="1" t="s">
        <v>1074</v>
      </c>
      <c r="C1075" s="1" t="s">
        <v>5183</v>
      </c>
      <c r="D1075" s="3">
        <v>750</v>
      </c>
      <c r="E1075" s="3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s="7">
        <f t="shared" si="64"/>
        <v>40802.964594907404</v>
      </c>
      <c r="L1075" s="7">
        <f t="shared" si="65"/>
        <v>40832.964594907404</v>
      </c>
      <c r="M1075" t="b">
        <v>0</v>
      </c>
      <c r="N1075">
        <v>1</v>
      </c>
      <c r="O1075" s="22">
        <f>E1075/D1075*100</f>
        <v>1.3333333333333335</v>
      </c>
      <c r="P1075" s="4">
        <f>E1075/N1075</f>
        <v>10</v>
      </c>
      <c r="Q1075" t="b">
        <v>0</v>
      </c>
      <c r="R1075" t="s">
        <v>8282</v>
      </c>
      <c r="S1075" t="str">
        <f t="shared" si="66"/>
        <v>games</v>
      </c>
      <c r="T1075" t="str">
        <f t="shared" si="67"/>
        <v>video games</v>
      </c>
    </row>
    <row r="1076" spans="1:20" ht="42.75" x14ac:dyDescent="0.45">
      <c r="A1076">
        <v>1074</v>
      </c>
      <c r="B1076" s="1" t="s">
        <v>1075</v>
      </c>
      <c r="C1076" s="1" t="s">
        <v>5184</v>
      </c>
      <c r="D1076" s="3">
        <v>54000</v>
      </c>
      <c r="E1076" s="3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s="7">
        <f t="shared" si="64"/>
        <v>41613.172974537039</v>
      </c>
      <c r="L1076" s="7">
        <f t="shared" si="65"/>
        <v>41643.172974537039</v>
      </c>
      <c r="M1076" t="b">
        <v>0</v>
      </c>
      <c r="N1076">
        <v>30</v>
      </c>
      <c r="O1076" s="22">
        <f>E1076/D1076*100</f>
        <v>6.3092592592592585</v>
      </c>
      <c r="P1076" s="4">
        <f>E1076/N1076</f>
        <v>113.56666666666666</v>
      </c>
      <c r="Q1076" t="b">
        <v>0</v>
      </c>
      <c r="R1076" t="s">
        <v>8282</v>
      </c>
      <c r="S1076" t="str">
        <f t="shared" si="66"/>
        <v>games</v>
      </c>
      <c r="T1076" t="str">
        <f t="shared" si="67"/>
        <v>video games</v>
      </c>
    </row>
    <row r="1077" spans="1:20" ht="28.5" x14ac:dyDescent="0.45">
      <c r="A1077">
        <v>1075</v>
      </c>
      <c r="B1077" s="1" t="s">
        <v>1076</v>
      </c>
      <c r="C1077" s="1" t="s">
        <v>5185</v>
      </c>
      <c r="D1077" s="3">
        <v>1000</v>
      </c>
      <c r="E1077" s="3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s="7">
        <f t="shared" si="64"/>
        <v>41005.904120370367</v>
      </c>
      <c r="L1077" s="7">
        <f t="shared" si="65"/>
        <v>41035.904120370367</v>
      </c>
      <c r="M1077" t="b">
        <v>0</v>
      </c>
      <c r="N1077">
        <v>3</v>
      </c>
      <c r="O1077" s="22">
        <f>E1077/D1077*100</f>
        <v>4.5</v>
      </c>
      <c r="P1077" s="4">
        <f>E1077/N1077</f>
        <v>15</v>
      </c>
      <c r="Q1077" t="b">
        <v>0</v>
      </c>
      <c r="R1077" t="s">
        <v>8282</v>
      </c>
      <c r="S1077" t="str">
        <f t="shared" si="66"/>
        <v>games</v>
      </c>
      <c r="T1077" t="str">
        <f t="shared" si="67"/>
        <v>video games</v>
      </c>
    </row>
    <row r="1078" spans="1:20" ht="42.75" x14ac:dyDescent="0.45">
      <c r="A1078">
        <v>1076</v>
      </c>
      <c r="B1078" s="1" t="s">
        <v>1077</v>
      </c>
      <c r="C1078" s="1" t="s">
        <v>5186</v>
      </c>
      <c r="D1078" s="3">
        <v>75000</v>
      </c>
      <c r="E1078" s="3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s="7">
        <f t="shared" si="64"/>
        <v>41838.377893518518</v>
      </c>
      <c r="L1078" s="7">
        <f t="shared" si="65"/>
        <v>41893.377893518518</v>
      </c>
      <c r="M1078" t="b">
        <v>0</v>
      </c>
      <c r="N1078">
        <v>975</v>
      </c>
      <c r="O1078" s="22">
        <f>E1078/D1078*100</f>
        <v>62.765333333333331</v>
      </c>
      <c r="P1078" s="4">
        <f>E1078/N1078</f>
        <v>48.281025641025643</v>
      </c>
      <c r="Q1078" t="b">
        <v>0</v>
      </c>
      <c r="R1078" t="s">
        <v>8282</v>
      </c>
      <c r="S1078" t="str">
        <f t="shared" si="66"/>
        <v>games</v>
      </c>
      <c r="T1078" t="str">
        <f t="shared" si="67"/>
        <v>video games</v>
      </c>
    </row>
    <row r="1079" spans="1:20" ht="42.75" x14ac:dyDescent="0.45">
      <c r="A1079">
        <v>1077</v>
      </c>
      <c r="B1079" s="1" t="s">
        <v>1078</v>
      </c>
      <c r="C1079" s="1" t="s">
        <v>5187</v>
      </c>
      <c r="D1079" s="3">
        <v>25000</v>
      </c>
      <c r="E1079" s="3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s="7">
        <f t="shared" si="64"/>
        <v>42353.16679398148</v>
      </c>
      <c r="L1079" s="7">
        <f t="shared" si="65"/>
        <v>42383.16679398148</v>
      </c>
      <c r="M1079" t="b">
        <v>0</v>
      </c>
      <c r="N1079">
        <v>167</v>
      </c>
      <c r="O1079" s="22">
        <f>E1079/D1079*100</f>
        <v>29.376000000000001</v>
      </c>
      <c r="P1079" s="4">
        <f>E1079/N1079</f>
        <v>43.976047904191617</v>
      </c>
      <c r="Q1079" t="b">
        <v>0</v>
      </c>
      <c r="R1079" t="s">
        <v>8282</v>
      </c>
      <c r="S1079" t="str">
        <f t="shared" si="66"/>
        <v>games</v>
      </c>
      <c r="T1079" t="str">
        <f t="shared" si="67"/>
        <v>video games</v>
      </c>
    </row>
    <row r="1080" spans="1:20" ht="42.75" x14ac:dyDescent="0.45">
      <c r="A1080">
        <v>1078</v>
      </c>
      <c r="B1080" s="1" t="s">
        <v>1079</v>
      </c>
      <c r="C1080" s="1" t="s">
        <v>5188</v>
      </c>
      <c r="D1080" s="3">
        <v>600</v>
      </c>
      <c r="E1080" s="3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s="7">
        <f t="shared" si="64"/>
        <v>40701.195844907408</v>
      </c>
      <c r="L1080" s="7">
        <f t="shared" si="65"/>
        <v>40746.195844907408</v>
      </c>
      <c r="M1080" t="b">
        <v>0</v>
      </c>
      <c r="N1080">
        <v>5</v>
      </c>
      <c r="O1080" s="22">
        <f>E1080/D1080*100</f>
        <v>7.5</v>
      </c>
      <c r="P1080" s="4">
        <f>E1080/N1080</f>
        <v>9</v>
      </c>
      <c r="Q1080" t="b">
        <v>0</v>
      </c>
      <c r="R1080" t="s">
        <v>8282</v>
      </c>
      <c r="S1080" t="str">
        <f t="shared" si="66"/>
        <v>games</v>
      </c>
      <c r="T1080" t="str">
        <f t="shared" si="67"/>
        <v>video games</v>
      </c>
    </row>
    <row r="1081" spans="1:20" ht="42.75" x14ac:dyDescent="0.45">
      <c r="A1081">
        <v>1079</v>
      </c>
      <c r="B1081" s="1" t="s">
        <v>1080</v>
      </c>
      <c r="C1081" s="1" t="s">
        <v>5189</v>
      </c>
      <c r="D1081" s="3">
        <v>26000</v>
      </c>
      <c r="E1081" s="3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s="7">
        <f t="shared" si="64"/>
        <v>42479.566388888896</v>
      </c>
      <c r="L1081" s="7">
        <f t="shared" si="65"/>
        <v>42504.566388888896</v>
      </c>
      <c r="M1081" t="b">
        <v>0</v>
      </c>
      <c r="N1081">
        <v>18</v>
      </c>
      <c r="O1081" s="22">
        <f>E1081/D1081*100</f>
        <v>2.6076923076923078</v>
      </c>
      <c r="P1081" s="4">
        <f>E1081/N1081</f>
        <v>37.666666666666664</v>
      </c>
      <c r="Q1081" t="b">
        <v>0</v>
      </c>
      <c r="R1081" t="s">
        <v>8282</v>
      </c>
      <c r="S1081" t="str">
        <f t="shared" si="66"/>
        <v>games</v>
      </c>
      <c r="T1081" t="str">
        <f t="shared" si="67"/>
        <v>video games</v>
      </c>
    </row>
    <row r="1082" spans="1:20" ht="42.75" x14ac:dyDescent="0.45">
      <c r="A1082">
        <v>1080</v>
      </c>
      <c r="B1082" s="1" t="s">
        <v>1081</v>
      </c>
      <c r="C1082" s="1" t="s">
        <v>5190</v>
      </c>
      <c r="D1082" s="3">
        <v>20000</v>
      </c>
      <c r="E1082" s="3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s="7">
        <f t="shared" si="64"/>
        <v>41740.138113425928</v>
      </c>
      <c r="L1082" s="7">
        <f t="shared" si="65"/>
        <v>41770.138113425928</v>
      </c>
      <c r="M1082" t="b">
        <v>0</v>
      </c>
      <c r="N1082">
        <v>98</v>
      </c>
      <c r="O1082" s="22">
        <f>E1082/D1082*100</f>
        <v>9.1050000000000004</v>
      </c>
      <c r="P1082" s="4">
        <f>E1082/N1082</f>
        <v>18.581632653061224</v>
      </c>
      <c r="Q1082" t="b">
        <v>0</v>
      </c>
      <c r="R1082" t="s">
        <v>8282</v>
      </c>
      <c r="S1082" t="str">
        <f t="shared" si="66"/>
        <v>games</v>
      </c>
      <c r="T1082" t="str">
        <f t="shared" si="67"/>
        <v>video games</v>
      </c>
    </row>
    <row r="1083" spans="1:20" ht="42.75" x14ac:dyDescent="0.45">
      <c r="A1083">
        <v>1081</v>
      </c>
      <c r="B1083" s="1" t="s">
        <v>1082</v>
      </c>
      <c r="C1083" s="1" t="s">
        <v>5191</v>
      </c>
      <c r="D1083" s="3">
        <v>68000</v>
      </c>
      <c r="E1083" s="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s="7">
        <f t="shared" si="64"/>
        <v>42002.926990740743</v>
      </c>
      <c r="L1083" s="7">
        <f t="shared" si="65"/>
        <v>42032.926990740743</v>
      </c>
      <c r="M1083" t="b">
        <v>0</v>
      </c>
      <c r="N1083">
        <v>4</v>
      </c>
      <c r="O1083" s="22">
        <f>E1083/D1083*100</f>
        <v>1.7647058823529412E-2</v>
      </c>
      <c r="P1083" s="4">
        <f>E1083/N1083</f>
        <v>3</v>
      </c>
      <c r="Q1083" t="b">
        <v>0</v>
      </c>
      <c r="R1083" t="s">
        <v>8282</v>
      </c>
      <c r="S1083" t="str">
        <f t="shared" si="66"/>
        <v>games</v>
      </c>
      <c r="T1083" t="str">
        <f t="shared" si="67"/>
        <v>video games</v>
      </c>
    </row>
    <row r="1084" spans="1:20" ht="28.5" x14ac:dyDescent="0.45">
      <c r="A1084">
        <v>1082</v>
      </c>
      <c r="B1084" s="1" t="s">
        <v>1083</v>
      </c>
      <c r="C1084" s="1" t="s">
        <v>5192</v>
      </c>
      <c r="D1084" s="3">
        <v>10000</v>
      </c>
      <c r="E1084" s="3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s="7">
        <f t="shared" si="64"/>
        <v>41101.906111111115</v>
      </c>
      <c r="L1084" s="7">
        <f t="shared" si="65"/>
        <v>41131.906111111115</v>
      </c>
      <c r="M1084" t="b">
        <v>0</v>
      </c>
      <c r="N1084">
        <v>3</v>
      </c>
      <c r="O1084" s="22">
        <f>E1084/D1084*100</f>
        <v>0.55999999999999994</v>
      </c>
      <c r="P1084" s="4">
        <f>E1084/N1084</f>
        <v>18.666666666666668</v>
      </c>
      <c r="Q1084" t="b">
        <v>0</v>
      </c>
      <c r="R1084" t="s">
        <v>8282</v>
      </c>
      <c r="S1084" t="str">
        <f t="shared" si="66"/>
        <v>games</v>
      </c>
      <c r="T1084" t="str">
        <f t="shared" si="67"/>
        <v>video games</v>
      </c>
    </row>
    <row r="1085" spans="1:20" ht="42.75" x14ac:dyDescent="0.45">
      <c r="A1085">
        <v>1083</v>
      </c>
      <c r="B1085" s="1" t="s">
        <v>1084</v>
      </c>
      <c r="C1085" s="1" t="s">
        <v>5193</v>
      </c>
      <c r="D1085" s="3">
        <v>50000</v>
      </c>
      <c r="E1085" s="3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s="7">
        <f t="shared" si="64"/>
        <v>41793.659525462965</v>
      </c>
      <c r="L1085" s="7">
        <f t="shared" si="65"/>
        <v>41853.659525462965</v>
      </c>
      <c r="M1085" t="b">
        <v>0</v>
      </c>
      <c r="N1085">
        <v>1</v>
      </c>
      <c r="O1085" s="22">
        <f>E1085/D1085*100</f>
        <v>0.82000000000000006</v>
      </c>
      <c r="P1085" s="4">
        <f>E1085/N1085</f>
        <v>410</v>
      </c>
      <c r="Q1085" t="b">
        <v>0</v>
      </c>
      <c r="R1085" t="s">
        <v>8282</v>
      </c>
      <c r="S1085" t="str">
        <f t="shared" si="66"/>
        <v>games</v>
      </c>
      <c r="T1085" t="str">
        <f t="shared" si="67"/>
        <v>video games</v>
      </c>
    </row>
    <row r="1086" spans="1:20" x14ac:dyDescent="0.45">
      <c r="A1086">
        <v>1084</v>
      </c>
      <c r="B1086" s="1" t="s">
        <v>1085</v>
      </c>
      <c r="C1086" s="1" t="s">
        <v>5194</v>
      </c>
      <c r="D1086" s="3">
        <v>550</v>
      </c>
      <c r="E1086" s="3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s="7">
        <f t="shared" si="64"/>
        <v>41829.912083333329</v>
      </c>
      <c r="L1086" s="7">
        <f t="shared" si="65"/>
        <v>41859.912083333329</v>
      </c>
      <c r="M1086" t="b">
        <v>0</v>
      </c>
      <c r="N1086">
        <v>0</v>
      </c>
      <c r="O1086" s="22">
        <f>E1086/D1086*100</f>
        <v>0</v>
      </c>
      <c r="P1086" s="4" t="e">
        <f>E1086/N1086</f>
        <v>#DIV/0!</v>
      </c>
      <c r="Q1086" t="b">
        <v>0</v>
      </c>
      <c r="R1086" t="s">
        <v>8282</v>
      </c>
      <c r="S1086" t="str">
        <f t="shared" si="66"/>
        <v>games</v>
      </c>
      <c r="T1086" t="str">
        <f t="shared" si="67"/>
        <v>video games</v>
      </c>
    </row>
    <row r="1087" spans="1:20" ht="42.75" x14ac:dyDescent="0.45">
      <c r="A1087">
        <v>1085</v>
      </c>
      <c r="B1087" s="1" t="s">
        <v>1086</v>
      </c>
      <c r="C1087" s="1" t="s">
        <v>5195</v>
      </c>
      <c r="D1087" s="3">
        <v>30000</v>
      </c>
      <c r="E1087" s="3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s="7">
        <f t="shared" si="64"/>
        <v>42413.671006944445</v>
      </c>
      <c r="L1087" s="7">
        <f t="shared" si="65"/>
        <v>42443.629340277781</v>
      </c>
      <c r="M1087" t="b">
        <v>0</v>
      </c>
      <c r="N1087">
        <v>9</v>
      </c>
      <c r="O1087" s="22">
        <f>E1087/D1087*100</f>
        <v>3.42</v>
      </c>
      <c r="P1087" s="4">
        <f>E1087/N1087</f>
        <v>114</v>
      </c>
      <c r="Q1087" t="b">
        <v>0</v>
      </c>
      <c r="R1087" t="s">
        <v>8282</v>
      </c>
      <c r="S1087" t="str">
        <f t="shared" si="66"/>
        <v>games</v>
      </c>
      <c r="T1087" t="str">
        <f t="shared" si="67"/>
        <v>video games</v>
      </c>
    </row>
    <row r="1088" spans="1:20" x14ac:dyDescent="0.45">
      <c r="A1088">
        <v>1086</v>
      </c>
      <c r="B1088" s="1" t="s">
        <v>1087</v>
      </c>
      <c r="C1088" s="1" t="s">
        <v>5196</v>
      </c>
      <c r="D1088" s="3">
        <v>18000</v>
      </c>
      <c r="E1088" s="3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s="7">
        <f t="shared" si="64"/>
        <v>41845.866793981484</v>
      </c>
      <c r="L1088" s="7">
        <f t="shared" si="65"/>
        <v>41875.866793981484</v>
      </c>
      <c r="M1088" t="b">
        <v>0</v>
      </c>
      <c r="N1088">
        <v>2</v>
      </c>
      <c r="O1088" s="22">
        <f>E1088/D1088*100</f>
        <v>8.3333333333333343E-2</v>
      </c>
      <c r="P1088" s="4">
        <f>E1088/N1088</f>
        <v>7.5</v>
      </c>
      <c r="Q1088" t="b">
        <v>0</v>
      </c>
      <c r="R1088" t="s">
        <v>8282</v>
      </c>
      <c r="S1088" t="str">
        <f t="shared" si="66"/>
        <v>games</v>
      </c>
      <c r="T1088" t="str">
        <f t="shared" si="67"/>
        <v>video games</v>
      </c>
    </row>
    <row r="1089" spans="1:20" ht="42.75" x14ac:dyDescent="0.45">
      <c r="A1089">
        <v>1087</v>
      </c>
      <c r="B1089" s="1" t="s">
        <v>1088</v>
      </c>
      <c r="C1089" s="1" t="s">
        <v>5197</v>
      </c>
      <c r="D1089" s="3">
        <v>1100</v>
      </c>
      <c r="E1089" s="3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s="7">
        <f t="shared" si="64"/>
        <v>41775.713969907411</v>
      </c>
      <c r="L1089" s="7">
        <f t="shared" si="65"/>
        <v>41805.713969907411</v>
      </c>
      <c r="M1089" t="b">
        <v>0</v>
      </c>
      <c r="N1089">
        <v>0</v>
      </c>
      <c r="O1089" s="22">
        <f>E1089/D1089*100</f>
        <v>0</v>
      </c>
      <c r="P1089" s="4" t="e">
        <f>E1089/N1089</f>
        <v>#DIV/0!</v>
      </c>
      <c r="Q1089" t="b">
        <v>0</v>
      </c>
      <c r="R1089" t="s">
        <v>8282</v>
      </c>
      <c r="S1089" t="str">
        <f t="shared" si="66"/>
        <v>games</v>
      </c>
      <c r="T1089" t="str">
        <f t="shared" si="67"/>
        <v>video games</v>
      </c>
    </row>
    <row r="1090" spans="1:20" ht="28.5" x14ac:dyDescent="0.45">
      <c r="A1090">
        <v>1088</v>
      </c>
      <c r="B1090" s="1" t="s">
        <v>1089</v>
      </c>
      <c r="C1090" s="1" t="s">
        <v>5198</v>
      </c>
      <c r="D1090" s="3">
        <v>45000</v>
      </c>
      <c r="E1090" s="3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s="7">
        <f t="shared" si="64"/>
        <v>41723.799386574072</v>
      </c>
      <c r="L1090" s="7">
        <f t="shared" si="65"/>
        <v>41753.799386574072</v>
      </c>
      <c r="M1090" t="b">
        <v>0</v>
      </c>
      <c r="N1090">
        <v>147</v>
      </c>
      <c r="O1090" s="22">
        <f>E1090/D1090*100</f>
        <v>14.182977777777777</v>
      </c>
      <c r="P1090" s="4">
        <f>E1090/N1090</f>
        <v>43.41727891156463</v>
      </c>
      <c r="Q1090" t="b">
        <v>0</v>
      </c>
      <c r="R1090" t="s">
        <v>8282</v>
      </c>
      <c r="S1090" t="str">
        <f t="shared" si="66"/>
        <v>games</v>
      </c>
      <c r="T1090" t="str">
        <f t="shared" si="67"/>
        <v>video games</v>
      </c>
    </row>
    <row r="1091" spans="1:20" ht="28.5" x14ac:dyDescent="0.45">
      <c r="A1091">
        <v>1089</v>
      </c>
      <c r="B1091" s="1" t="s">
        <v>1090</v>
      </c>
      <c r="C1091" s="1" t="s">
        <v>5199</v>
      </c>
      <c r="D1091" s="3">
        <v>15000</v>
      </c>
      <c r="E1091" s="3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s="7">
        <f t="shared" ref="K1091:K1154" si="68">(((J1091/60)/60)/24)+DATE(1970,1,1)</f>
        <v>42151.189525462964</v>
      </c>
      <c r="L1091" s="7">
        <f t="shared" ref="L1091:L1154" si="69">(((I1091/60)/60)/24)+DATE(1970,1,1)</f>
        <v>42181.189525462964</v>
      </c>
      <c r="M1091" t="b">
        <v>0</v>
      </c>
      <c r="N1091">
        <v>49</v>
      </c>
      <c r="O1091" s="22">
        <f>E1091/D1091*100</f>
        <v>7.8266666666666662</v>
      </c>
      <c r="P1091" s="4">
        <f>E1091/N1091</f>
        <v>23.959183673469386</v>
      </c>
      <c r="Q1091" t="b">
        <v>0</v>
      </c>
      <c r="R1091" t="s">
        <v>8282</v>
      </c>
      <c r="S1091" t="str">
        <f t="shared" ref="S1091:S1154" si="70">LEFT(R1091,SEARCH("/",R1091,1)-1)</f>
        <v>games</v>
      </c>
      <c r="T1091" t="str">
        <f t="shared" ref="T1091:T1154" si="71">RIGHT(R1091,LEN(R1091) - FIND("/",R1091))</f>
        <v>video games</v>
      </c>
    </row>
    <row r="1092" spans="1:20" ht="42.75" x14ac:dyDescent="0.45">
      <c r="A1092">
        <v>1090</v>
      </c>
      <c r="B1092" s="1" t="s">
        <v>1091</v>
      </c>
      <c r="C1092" s="1" t="s">
        <v>5200</v>
      </c>
      <c r="D1092" s="3">
        <v>12999</v>
      </c>
      <c r="E1092" s="3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s="7">
        <f t="shared" si="68"/>
        <v>42123.185798611114</v>
      </c>
      <c r="L1092" s="7">
        <f t="shared" si="69"/>
        <v>42153.185798611114</v>
      </c>
      <c r="M1092" t="b">
        <v>0</v>
      </c>
      <c r="N1092">
        <v>1</v>
      </c>
      <c r="O1092" s="22">
        <f>E1092/D1092*100</f>
        <v>3.8464497269020695E-2</v>
      </c>
      <c r="P1092" s="4">
        <f>E1092/N1092</f>
        <v>5</v>
      </c>
      <c r="Q1092" t="b">
        <v>0</v>
      </c>
      <c r="R1092" t="s">
        <v>8282</v>
      </c>
      <c r="S1092" t="str">
        <f t="shared" si="70"/>
        <v>games</v>
      </c>
      <c r="T1092" t="str">
        <f t="shared" si="71"/>
        <v>video games</v>
      </c>
    </row>
    <row r="1093" spans="1:20" ht="42.75" x14ac:dyDescent="0.45">
      <c r="A1093">
        <v>1091</v>
      </c>
      <c r="B1093" s="1" t="s">
        <v>1092</v>
      </c>
      <c r="C1093" s="1" t="s">
        <v>5201</v>
      </c>
      <c r="D1093" s="3">
        <v>200</v>
      </c>
      <c r="E1093" s="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s="7">
        <f t="shared" si="68"/>
        <v>42440.820277777777</v>
      </c>
      <c r="L1093" s="7">
        <f t="shared" si="69"/>
        <v>42470.778611111105</v>
      </c>
      <c r="M1093" t="b">
        <v>0</v>
      </c>
      <c r="N1093">
        <v>2</v>
      </c>
      <c r="O1093" s="22">
        <f>E1093/D1093*100</f>
        <v>12.5</v>
      </c>
      <c r="P1093" s="4">
        <f>E1093/N1093</f>
        <v>12.5</v>
      </c>
      <c r="Q1093" t="b">
        <v>0</v>
      </c>
      <c r="R1093" t="s">
        <v>8282</v>
      </c>
      <c r="S1093" t="str">
        <f t="shared" si="70"/>
        <v>games</v>
      </c>
      <c r="T1093" t="str">
        <f t="shared" si="71"/>
        <v>video games</v>
      </c>
    </row>
    <row r="1094" spans="1:20" ht="57" x14ac:dyDescent="0.45">
      <c r="A1094">
        <v>1092</v>
      </c>
      <c r="B1094" s="1" t="s">
        <v>1093</v>
      </c>
      <c r="C1094" s="1" t="s">
        <v>5202</v>
      </c>
      <c r="D1094" s="3">
        <v>2000</v>
      </c>
      <c r="E1094" s="3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s="7">
        <f t="shared" si="68"/>
        <v>41250.025902777779</v>
      </c>
      <c r="L1094" s="7">
        <f t="shared" si="69"/>
        <v>41280.025902777779</v>
      </c>
      <c r="M1094" t="b">
        <v>0</v>
      </c>
      <c r="N1094">
        <v>7</v>
      </c>
      <c r="O1094" s="22">
        <f>E1094/D1094*100</f>
        <v>1.05</v>
      </c>
      <c r="P1094" s="4">
        <f>E1094/N1094</f>
        <v>3</v>
      </c>
      <c r="Q1094" t="b">
        <v>0</v>
      </c>
      <c r="R1094" t="s">
        <v>8282</v>
      </c>
      <c r="S1094" t="str">
        <f t="shared" si="70"/>
        <v>games</v>
      </c>
      <c r="T1094" t="str">
        <f t="shared" si="71"/>
        <v>video games</v>
      </c>
    </row>
    <row r="1095" spans="1:20" ht="42.75" x14ac:dyDescent="0.45">
      <c r="A1095">
        <v>1093</v>
      </c>
      <c r="B1095" s="1" t="s">
        <v>1094</v>
      </c>
      <c r="C1095" s="1" t="s">
        <v>5203</v>
      </c>
      <c r="D1095" s="3">
        <v>300</v>
      </c>
      <c r="E1095" s="3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s="7">
        <f t="shared" si="68"/>
        <v>42396.973807870367</v>
      </c>
      <c r="L1095" s="7">
        <f t="shared" si="69"/>
        <v>42411.973807870367</v>
      </c>
      <c r="M1095" t="b">
        <v>0</v>
      </c>
      <c r="N1095">
        <v>4</v>
      </c>
      <c r="O1095" s="22">
        <f>E1095/D1095*100</f>
        <v>14.083333333333334</v>
      </c>
      <c r="P1095" s="4">
        <f>E1095/N1095</f>
        <v>10.5625</v>
      </c>
      <c r="Q1095" t="b">
        <v>0</v>
      </c>
      <c r="R1095" t="s">
        <v>8282</v>
      </c>
      <c r="S1095" t="str">
        <f t="shared" si="70"/>
        <v>games</v>
      </c>
      <c r="T1095" t="str">
        <f t="shared" si="71"/>
        <v>video games</v>
      </c>
    </row>
    <row r="1096" spans="1:20" ht="42.75" x14ac:dyDescent="0.45">
      <c r="A1096">
        <v>1094</v>
      </c>
      <c r="B1096" s="1" t="s">
        <v>1095</v>
      </c>
      <c r="C1096" s="1" t="s">
        <v>5204</v>
      </c>
      <c r="D1096" s="3">
        <v>18000</v>
      </c>
      <c r="E1096" s="3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s="7">
        <f t="shared" si="68"/>
        <v>40795.713344907403</v>
      </c>
      <c r="L1096" s="7">
        <f t="shared" si="69"/>
        <v>40825.713344907403</v>
      </c>
      <c r="M1096" t="b">
        <v>0</v>
      </c>
      <c r="N1096">
        <v>27</v>
      </c>
      <c r="O1096" s="22">
        <f>E1096/D1096*100</f>
        <v>18.300055555555556</v>
      </c>
      <c r="P1096" s="4">
        <f>E1096/N1096</f>
        <v>122.00037037037038</v>
      </c>
      <c r="Q1096" t="b">
        <v>0</v>
      </c>
      <c r="R1096" t="s">
        <v>8282</v>
      </c>
      <c r="S1096" t="str">
        <f t="shared" si="70"/>
        <v>games</v>
      </c>
      <c r="T1096" t="str">
        <f t="shared" si="71"/>
        <v>video games</v>
      </c>
    </row>
    <row r="1097" spans="1:20" ht="42.75" x14ac:dyDescent="0.45">
      <c r="A1097">
        <v>1095</v>
      </c>
      <c r="B1097" s="1" t="s">
        <v>1096</v>
      </c>
      <c r="C1097" s="1" t="s">
        <v>5205</v>
      </c>
      <c r="D1097" s="3">
        <v>500000</v>
      </c>
      <c r="E1097" s="3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s="7">
        <f t="shared" si="68"/>
        <v>41486.537268518521</v>
      </c>
      <c r="L1097" s="7">
        <f t="shared" si="69"/>
        <v>41516.537268518521</v>
      </c>
      <c r="M1097" t="b">
        <v>0</v>
      </c>
      <c r="N1097">
        <v>94</v>
      </c>
      <c r="O1097" s="22">
        <f>E1097/D1097*100</f>
        <v>5.0347999999999997</v>
      </c>
      <c r="P1097" s="4">
        <f>E1097/N1097</f>
        <v>267.80851063829789</v>
      </c>
      <c r="Q1097" t="b">
        <v>0</v>
      </c>
      <c r="R1097" t="s">
        <v>8282</v>
      </c>
      <c r="S1097" t="str">
        <f t="shared" si="70"/>
        <v>games</v>
      </c>
      <c r="T1097" t="str">
        <f t="shared" si="71"/>
        <v>video games</v>
      </c>
    </row>
    <row r="1098" spans="1:20" ht="42.75" x14ac:dyDescent="0.45">
      <c r="A1098">
        <v>1096</v>
      </c>
      <c r="B1098" s="1" t="s">
        <v>1097</v>
      </c>
      <c r="C1098" s="1" t="s">
        <v>5206</v>
      </c>
      <c r="D1098" s="3">
        <v>12000</v>
      </c>
      <c r="E1098" s="3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s="7">
        <f t="shared" si="68"/>
        <v>41885.51798611111</v>
      </c>
      <c r="L1098" s="7">
        <f t="shared" si="69"/>
        <v>41916.145833333336</v>
      </c>
      <c r="M1098" t="b">
        <v>0</v>
      </c>
      <c r="N1098">
        <v>29</v>
      </c>
      <c r="O1098" s="22">
        <f>E1098/D1098*100</f>
        <v>17.933333333333334</v>
      </c>
      <c r="P1098" s="4">
        <f>E1098/N1098</f>
        <v>74.206896551724142</v>
      </c>
      <c r="Q1098" t="b">
        <v>0</v>
      </c>
      <c r="R1098" t="s">
        <v>8282</v>
      </c>
      <c r="S1098" t="str">
        <f t="shared" si="70"/>
        <v>games</v>
      </c>
      <c r="T1098" t="str">
        <f t="shared" si="71"/>
        <v>video games</v>
      </c>
    </row>
    <row r="1099" spans="1:20" ht="42.75" x14ac:dyDescent="0.45">
      <c r="A1099">
        <v>1097</v>
      </c>
      <c r="B1099" s="1" t="s">
        <v>1098</v>
      </c>
      <c r="C1099" s="1" t="s">
        <v>5207</v>
      </c>
      <c r="D1099" s="3">
        <v>100000</v>
      </c>
      <c r="E1099" s="3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s="7">
        <f t="shared" si="68"/>
        <v>41660.792557870373</v>
      </c>
      <c r="L1099" s="7">
        <f t="shared" si="69"/>
        <v>41700.792557870373</v>
      </c>
      <c r="M1099" t="b">
        <v>0</v>
      </c>
      <c r="N1099">
        <v>7</v>
      </c>
      <c r="O1099" s="22">
        <f>E1099/D1099*100</f>
        <v>4.7E-2</v>
      </c>
      <c r="P1099" s="4">
        <f>E1099/N1099</f>
        <v>6.7142857142857144</v>
      </c>
      <c r="Q1099" t="b">
        <v>0</v>
      </c>
      <c r="R1099" t="s">
        <v>8282</v>
      </c>
      <c r="S1099" t="str">
        <f t="shared" si="70"/>
        <v>games</v>
      </c>
      <c r="T1099" t="str">
        <f t="shared" si="71"/>
        <v>video games</v>
      </c>
    </row>
    <row r="1100" spans="1:20" ht="28.5" x14ac:dyDescent="0.45">
      <c r="A1100">
        <v>1098</v>
      </c>
      <c r="B1100" s="1" t="s">
        <v>1099</v>
      </c>
      <c r="C1100" s="1" t="s">
        <v>5208</v>
      </c>
      <c r="D1100" s="3">
        <v>25000</v>
      </c>
      <c r="E1100" s="3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s="7">
        <f t="shared" si="68"/>
        <v>41712.762673611112</v>
      </c>
      <c r="L1100" s="7">
        <f t="shared" si="69"/>
        <v>41742.762673611112</v>
      </c>
      <c r="M1100" t="b">
        <v>0</v>
      </c>
      <c r="N1100">
        <v>22</v>
      </c>
      <c r="O1100" s="22">
        <f>E1100/D1100*100</f>
        <v>7.2120000000000006</v>
      </c>
      <c r="P1100" s="4">
        <f>E1100/N1100</f>
        <v>81.954545454545453</v>
      </c>
      <c r="Q1100" t="b">
        <v>0</v>
      </c>
      <c r="R1100" t="s">
        <v>8282</v>
      </c>
      <c r="S1100" t="str">
        <f t="shared" si="70"/>
        <v>games</v>
      </c>
      <c r="T1100" t="str">
        <f t="shared" si="71"/>
        <v>video games</v>
      </c>
    </row>
    <row r="1101" spans="1:20" ht="42.75" x14ac:dyDescent="0.45">
      <c r="A1101">
        <v>1099</v>
      </c>
      <c r="B1101" s="1" t="s">
        <v>1100</v>
      </c>
      <c r="C1101" s="1" t="s">
        <v>5209</v>
      </c>
      <c r="D1101" s="3">
        <v>5000</v>
      </c>
      <c r="E1101" s="3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s="7">
        <f t="shared" si="68"/>
        <v>42107.836435185185</v>
      </c>
      <c r="L1101" s="7">
        <f t="shared" si="69"/>
        <v>42137.836435185185</v>
      </c>
      <c r="M1101" t="b">
        <v>0</v>
      </c>
      <c r="N1101">
        <v>1</v>
      </c>
      <c r="O1101" s="22">
        <f>E1101/D1101*100</f>
        <v>0.5</v>
      </c>
      <c r="P1101" s="4">
        <f>E1101/N1101</f>
        <v>25</v>
      </c>
      <c r="Q1101" t="b">
        <v>0</v>
      </c>
      <c r="R1101" t="s">
        <v>8282</v>
      </c>
      <c r="S1101" t="str">
        <f t="shared" si="70"/>
        <v>games</v>
      </c>
      <c r="T1101" t="str">
        <f t="shared" si="71"/>
        <v>video games</v>
      </c>
    </row>
    <row r="1102" spans="1:20" ht="42.75" x14ac:dyDescent="0.45">
      <c r="A1102">
        <v>1100</v>
      </c>
      <c r="B1102" s="1" t="s">
        <v>1101</v>
      </c>
      <c r="C1102" s="1" t="s">
        <v>5210</v>
      </c>
      <c r="D1102" s="3">
        <v>4000</v>
      </c>
      <c r="E1102" s="3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s="7">
        <f t="shared" si="68"/>
        <v>42384.110775462963</v>
      </c>
      <c r="L1102" s="7">
        <f t="shared" si="69"/>
        <v>42414.110775462963</v>
      </c>
      <c r="M1102" t="b">
        <v>0</v>
      </c>
      <c r="N1102">
        <v>10</v>
      </c>
      <c r="O1102" s="22">
        <f>E1102/D1102*100</f>
        <v>2.5</v>
      </c>
      <c r="P1102" s="4">
        <f>E1102/N1102</f>
        <v>10</v>
      </c>
      <c r="Q1102" t="b">
        <v>0</v>
      </c>
      <c r="R1102" t="s">
        <v>8282</v>
      </c>
      <c r="S1102" t="str">
        <f t="shared" si="70"/>
        <v>games</v>
      </c>
      <c r="T1102" t="str">
        <f t="shared" si="71"/>
        <v>video games</v>
      </c>
    </row>
    <row r="1103" spans="1:20" ht="28.5" x14ac:dyDescent="0.45">
      <c r="A1103">
        <v>1101</v>
      </c>
      <c r="B1103" s="1" t="s">
        <v>1102</v>
      </c>
      <c r="C1103" s="1" t="s">
        <v>5211</v>
      </c>
      <c r="D1103" s="3">
        <v>100000</v>
      </c>
      <c r="E1103" s="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s="7">
        <f t="shared" si="68"/>
        <v>42538.77243055556</v>
      </c>
      <c r="L1103" s="7">
        <f t="shared" si="69"/>
        <v>42565.758333333331</v>
      </c>
      <c r="M1103" t="b">
        <v>0</v>
      </c>
      <c r="N1103">
        <v>6</v>
      </c>
      <c r="O1103" s="22">
        <f>E1103/D1103*100</f>
        <v>4.1000000000000002E-2</v>
      </c>
      <c r="P1103" s="4">
        <f>E1103/N1103</f>
        <v>6.833333333333333</v>
      </c>
      <c r="Q1103" t="b">
        <v>0</v>
      </c>
      <c r="R1103" t="s">
        <v>8282</v>
      </c>
      <c r="S1103" t="str">
        <f t="shared" si="70"/>
        <v>games</v>
      </c>
      <c r="T1103" t="str">
        <f t="shared" si="71"/>
        <v>video games</v>
      </c>
    </row>
    <row r="1104" spans="1:20" ht="42.75" x14ac:dyDescent="0.45">
      <c r="A1104">
        <v>1102</v>
      </c>
      <c r="B1104" s="1" t="s">
        <v>1103</v>
      </c>
      <c r="C1104" s="1" t="s">
        <v>5212</v>
      </c>
      <c r="D1104" s="3">
        <v>8000</v>
      </c>
      <c r="E1104" s="3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s="7">
        <f t="shared" si="68"/>
        <v>41577.045428240745</v>
      </c>
      <c r="L1104" s="7">
        <f t="shared" si="69"/>
        <v>41617.249305555553</v>
      </c>
      <c r="M1104" t="b">
        <v>0</v>
      </c>
      <c r="N1104">
        <v>24</v>
      </c>
      <c r="O1104" s="22">
        <f>E1104/D1104*100</f>
        <v>5.3125</v>
      </c>
      <c r="P1104" s="4">
        <f>E1104/N1104</f>
        <v>17.708333333333332</v>
      </c>
      <c r="Q1104" t="b">
        <v>0</v>
      </c>
      <c r="R1104" t="s">
        <v>8282</v>
      </c>
      <c r="S1104" t="str">
        <f t="shared" si="70"/>
        <v>games</v>
      </c>
      <c r="T1104" t="str">
        <f t="shared" si="71"/>
        <v>video games</v>
      </c>
    </row>
    <row r="1105" spans="1:20" ht="42.75" x14ac:dyDescent="0.45">
      <c r="A1105">
        <v>1103</v>
      </c>
      <c r="B1105" s="1" t="s">
        <v>1104</v>
      </c>
      <c r="C1105" s="1" t="s">
        <v>5213</v>
      </c>
      <c r="D1105" s="3">
        <v>15000</v>
      </c>
      <c r="E1105" s="3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s="7">
        <f t="shared" si="68"/>
        <v>42479.22210648148</v>
      </c>
      <c r="L1105" s="7">
        <f t="shared" si="69"/>
        <v>42539.22210648148</v>
      </c>
      <c r="M1105" t="b">
        <v>0</v>
      </c>
      <c r="N1105">
        <v>15</v>
      </c>
      <c r="O1105" s="22">
        <f>E1105/D1105*100</f>
        <v>1.6199999999999999</v>
      </c>
      <c r="P1105" s="4">
        <f>E1105/N1105</f>
        <v>16.2</v>
      </c>
      <c r="Q1105" t="b">
        <v>0</v>
      </c>
      <c r="R1105" t="s">
        <v>8282</v>
      </c>
      <c r="S1105" t="str">
        <f t="shared" si="70"/>
        <v>games</v>
      </c>
      <c r="T1105" t="str">
        <f t="shared" si="71"/>
        <v>video games</v>
      </c>
    </row>
    <row r="1106" spans="1:20" ht="42.75" x14ac:dyDescent="0.45">
      <c r="A1106">
        <v>1104</v>
      </c>
      <c r="B1106" s="1" t="s">
        <v>1105</v>
      </c>
      <c r="C1106" s="1" t="s">
        <v>5214</v>
      </c>
      <c r="D1106" s="3">
        <v>60000</v>
      </c>
      <c r="E1106" s="3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s="7">
        <f t="shared" si="68"/>
        <v>41771.40996527778</v>
      </c>
      <c r="L1106" s="7">
        <f t="shared" si="69"/>
        <v>41801.40996527778</v>
      </c>
      <c r="M1106" t="b">
        <v>0</v>
      </c>
      <c r="N1106">
        <v>37</v>
      </c>
      <c r="O1106" s="22">
        <f>E1106/D1106*100</f>
        <v>4.9516666666666671</v>
      </c>
      <c r="P1106" s="4">
        <f>E1106/N1106</f>
        <v>80.297297297297291</v>
      </c>
      <c r="Q1106" t="b">
        <v>0</v>
      </c>
      <c r="R1106" t="s">
        <v>8282</v>
      </c>
      <c r="S1106" t="str">
        <f t="shared" si="70"/>
        <v>games</v>
      </c>
      <c r="T1106" t="str">
        <f t="shared" si="71"/>
        <v>video games</v>
      </c>
    </row>
    <row r="1107" spans="1:20" ht="42.75" x14ac:dyDescent="0.45">
      <c r="A1107">
        <v>1105</v>
      </c>
      <c r="B1107" s="1" t="s">
        <v>1106</v>
      </c>
      <c r="C1107" s="1" t="s">
        <v>5215</v>
      </c>
      <c r="D1107" s="3">
        <v>900000</v>
      </c>
      <c r="E1107" s="3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s="7">
        <f t="shared" si="68"/>
        <v>41692.135729166665</v>
      </c>
      <c r="L1107" s="7">
        <f t="shared" si="69"/>
        <v>41722.0940625</v>
      </c>
      <c r="M1107" t="b">
        <v>0</v>
      </c>
      <c r="N1107">
        <v>20</v>
      </c>
      <c r="O1107" s="22">
        <f>E1107/D1107*100</f>
        <v>0.159</v>
      </c>
      <c r="P1107" s="4">
        <f>E1107/N1107</f>
        <v>71.55</v>
      </c>
      <c r="Q1107" t="b">
        <v>0</v>
      </c>
      <c r="R1107" t="s">
        <v>8282</v>
      </c>
      <c r="S1107" t="str">
        <f t="shared" si="70"/>
        <v>games</v>
      </c>
      <c r="T1107" t="str">
        <f t="shared" si="71"/>
        <v>video games</v>
      </c>
    </row>
    <row r="1108" spans="1:20" ht="42.75" x14ac:dyDescent="0.45">
      <c r="A1108">
        <v>1106</v>
      </c>
      <c r="B1108" s="1" t="s">
        <v>1107</v>
      </c>
      <c r="C1108" s="1" t="s">
        <v>5216</v>
      </c>
      <c r="D1108" s="3">
        <v>400</v>
      </c>
      <c r="E1108" s="3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s="7">
        <f t="shared" si="68"/>
        <v>40973.740451388891</v>
      </c>
      <c r="L1108" s="7">
        <f t="shared" si="69"/>
        <v>41003.698784722219</v>
      </c>
      <c r="M1108" t="b">
        <v>0</v>
      </c>
      <c r="N1108">
        <v>7</v>
      </c>
      <c r="O1108" s="22">
        <f>E1108/D1108*100</f>
        <v>41.25</v>
      </c>
      <c r="P1108" s="4">
        <f>E1108/N1108</f>
        <v>23.571428571428573</v>
      </c>
      <c r="Q1108" t="b">
        <v>0</v>
      </c>
      <c r="R1108" t="s">
        <v>8282</v>
      </c>
      <c r="S1108" t="str">
        <f t="shared" si="70"/>
        <v>games</v>
      </c>
      <c r="T1108" t="str">
        <f t="shared" si="71"/>
        <v>video games</v>
      </c>
    </row>
    <row r="1109" spans="1:20" ht="57" x14ac:dyDescent="0.45">
      <c r="A1109">
        <v>1107</v>
      </c>
      <c r="B1109" s="1" t="s">
        <v>1108</v>
      </c>
      <c r="C1109" s="1" t="s">
        <v>5217</v>
      </c>
      <c r="D1109" s="3">
        <v>10000</v>
      </c>
      <c r="E1109" s="3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s="7">
        <f t="shared" si="68"/>
        <v>41813.861388888887</v>
      </c>
      <c r="L1109" s="7">
        <f t="shared" si="69"/>
        <v>41843.861388888887</v>
      </c>
      <c r="M1109" t="b">
        <v>0</v>
      </c>
      <c r="N1109">
        <v>0</v>
      </c>
      <c r="O1109" s="22">
        <f>E1109/D1109*100</f>
        <v>0</v>
      </c>
      <c r="P1109" s="4" t="e">
        <f>E1109/N1109</f>
        <v>#DIV/0!</v>
      </c>
      <c r="Q1109" t="b">
        <v>0</v>
      </c>
      <c r="R1109" t="s">
        <v>8282</v>
      </c>
      <c r="S1109" t="str">
        <f t="shared" si="70"/>
        <v>games</v>
      </c>
      <c r="T1109" t="str">
        <f t="shared" si="71"/>
        <v>video games</v>
      </c>
    </row>
    <row r="1110" spans="1:20" ht="42.75" x14ac:dyDescent="0.45">
      <c r="A1110">
        <v>1108</v>
      </c>
      <c r="B1110" s="1" t="s">
        <v>1109</v>
      </c>
      <c r="C1110" s="1" t="s">
        <v>5218</v>
      </c>
      <c r="D1110" s="3">
        <v>25000</v>
      </c>
      <c r="E1110" s="3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s="7">
        <f t="shared" si="68"/>
        <v>40952.636979166666</v>
      </c>
      <c r="L1110" s="7">
        <f t="shared" si="69"/>
        <v>41012.595312500001</v>
      </c>
      <c r="M1110" t="b">
        <v>0</v>
      </c>
      <c r="N1110">
        <v>21</v>
      </c>
      <c r="O1110" s="22">
        <f>E1110/D1110*100</f>
        <v>2.93</v>
      </c>
      <c r="P1110" s="4">
        <f>E1110/N1110</f>
        <v>34.88095238095238</v>
      </c>
      <c r="Q1110" t="b">
        <v>0</v>
      </c>
      <c r="R1110" t="s">
        <v>8282</v>
      </c>
      <c r="S1110" t="str">
        <f t="shared" si="70"/>
        <v>games</v>
      </c>
      <c r="T1110" t="str">
        <f t="shared" si="71"/>
        <v>video games</v>
      </c>
    </row>
    <row r="1111" spans="1:20" ht="42.75" x14ac:dyDescent="0.45">
      <c r="A1111">
        <v>1109</v>
      </c>
      <c r="B1111" s="1" t="s">
        <v>1110</v>
      </c>
      <c r="C1111" s="1" t="s">
        <v>5219</v>
      </c>
      <c r="D1111" s="3">
        <v>10000</v>
      </c>
      <c r="E1111" s="3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s="7">
        <f t="shared" si="68"/>
        <v>42662.752199074079</v>
      </c>
      <c r="L1111" s="7">
        <f t="shared" si="69"/>
        <v>42692.793865740736</v>
      </c>
      <c r="M1111" t="b">
        <v>0</v>
      </c>
      <c r="N1111">
        <v>3</v>
      </c>
      <c r="O1111" s="22">
        <f>E1111/D1111*100</f>
        <v>0.44999999999999996</v>
      </c>
      <c r="P1111" s="4">
        <f>E1111/N1111</f>
        <v>15</v>
      </c>
      <c r="Q1111" t="b">
        <v>0</v>
      </c>
      <c r="R1111" t="s">
        <v>8282</v>
      </c>
      <c r="S1111" t="str">
        <f t="shared" si="70"/>
        <v>games</v>
      </c>
      <c r="T1111" t="str">
        <f t="shared" si="71"/>
        <v>video games</v>
      </c>
    </row>
    <row r="1112" spans="1:20" ht="42.75" x14ac:dyDescent="0.45">
      <c r="A1112">
        <v>1110</v>
      </c>
      <c r="B1112" s="1" t="s">
        <v>1111</v>
      </c>
      <c r="C1112" s="1" t="s">
        <v>5220</v>
      </c>
      <c r="D1112" s="3">
        <v>50000</v>
      </c>
      <c r="E1112" s="3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s="7">
        <f t="shared" si="68"/>
        <v>41220.933124999996</v>
      </c>
      <c r="L1112" s="7">
        <f t="shared" si="69"/>
        <v>41250.933124999996</v>
      </c>
      <c r="M1112" t="b">
        <v>0</v>
      </c>
      <c r="N1112">
        <v>11</v>
      </c>
      <c r="O1112" s="22">
        <f>E1112/D1112*100</f>
        <v>0.51</v>
      </c>
      <c r="P1112" s="4">
        <f>E1112/N1112</f>
        <v>23.181818181818183</v>
      </c>
      <c r="Q1112" t="b">
        <v>0</v>
      </c>
      <c r="R1112" t="s">
        <v>8282</v>
      </c>
      <c r="S1112" t="str">
        <f t="shared" si="70"/>
        <v>games</v>
      </c>
      <c r="T1112" t="str">
        <f t="shared" si="71"/>
        <v>video games</v>
      </c>
    </row>
    <row r="1113" spans="1:20" ht="42.75" x14ac:dyDescent="0.45">
      <c r="A1113">
        <v>1111</v>
      </c>
      <c r="B1113" s="1" t="s">
        <v>1112</v>
      </c>
      <c r="C1113" s="1" t="s">
        <v>5221</v>
      </c>
      <c r="D1113" s="3">
        <v>2500</v>
      </c>
      <c r="E1113" s="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s="7">
        <f t="shared" si="68"/>
        <v>42347.203587962969</v>
      </c>
      <c r="L1113" s="7">
        <f t="shared" si="69"/>
        <v>42377.203587962969</v>
      </c>
      <c r="M1113" t="b">
        <v>0</v>
      </c>
      <c r="N1113">
        <v>1</v>
      </c>
      <c r="O1113" s="22">
        <f>E1113/D1113*100</f>
        <v>0.04</v>
      </c>
      <c r="P1113" s="4">
        <f>E1113/N1113</f>
        <v>1</v>
      </c>
      <c r="Q1113" t="b">
        <v>0</v>
      </c>
      <c r="R1113" t="s">
        <v>8282</v>
      </c>
      <c r="S1113" t="str">
        <f t="shared" si="70"/>
        <v>games</v>
      </c>
      <c r="T1113" t="str">
        <f t="shared" si="71"/>
        <v>video games</v>
      </c>
    </row>
    <row r="1114" spans="1:20" ht="42.75" x14ac:dyDescent="0.45">
      <c r="A1114">
        <v>1112</v>
      </c>
      <c r="B1114" s="1" t="s">
        <v>1113</v>
      </c>
      <c r="C1114" s="1" t="s">
        <v>5222</v>
      </c>
      <c r="D1114" s="3">
        <v>88000</v>
      </c>
      <c r="E1114" s="3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s="7">
        <f t="shared" si="68"/>
        <v>41963.759386574078</v>
      </c>
      <c r="L1114" s="7">
        <f t="shared" si="69"/>
        <v>42023.354166666672</v>
      </c>
      <c r="M1114" t="b">
        <v>0</v>
      </c>
      <c r="N1114">
        <v>312</v>
      </c>
      <c r="O1114" s="22">
        <f>E1114/D1114*100</f>
        <v>35.537409090909087</v>
      </c>
      <c r="P1114" s="4">
        <f>E1114/N1114</f>
        <v>100.23371794871794</v>
      </c>
      <c r="Q1114" t="b">
        <v>0</v>
      </c>
      <c r="R1114" t="s">
        <v>8282</v>
      </c>
      <c r="S1114" t="str">
        <f t="shared" si="70"/>
        <v>games</v>
      </c>
      <c r="T1114" t="str">
        <f t="shared" si="71"/>
        <v>video games</v>
      </c>
    </row>
    <row r="1115" spans="1:20" ht="42.75" x14ac:dyDescent="0.45">
      <c r="A1115">
        <v>1113</v>
      </c>
      <c r="B1115" s="1" t="s">
        <v>1114</v>
      </c>
      <c r="C1115" s="1" t="s">
        <v>5223</v>
      </c>
      <c r="D1115" s="3">
        <v>1000</v>
      </c>
      <c r="E1115" s="3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s="7">
        <f t="shared" si="68"/>
        <v>41835.977083333331</v>
      </c>
      <c r="L1115" s="7">
        <f t="shared" si="69"/>
        <v>41865.977083333331</v>
      </c>
      <c r="M1115" t="b">
        <v>0</v>
      </c>
      <c r="N1115">
        <v>1</v>
      </c>
      <c r="O1115" s="22">
        <f>E1115/D1115*100</f>
        <v>0.5</v>
      </c>
      <c r="P1115" s="4">
        <f>E1115/N1115</f>
        <v>5</v>
      </c>
      <c r="Q1115" t="b">
        <v>0</v>
      </c>
      <c r="R1115" t="s">
        <v>8282</v>
      </c>
      <c r="S1115" t="str">
        <f t="shared" si="70"/>
        <v>games</v>
      </c>
      <c r="T1115" t="str">
        <f t="shared" si="71"/>
        <v>video games</v>
      </c>
    </row>
    <row r="1116" spans="1:20" ht="42.75" x14ac:dyDescent="0.45">
      <c r="A1116">
        <v>1114</v>
      </c>
      <c r="B1116" s="1" t="s">
        <v>1115</v>
      </c>
      <c r="C1116" s="1" t="s">
        <v>5224</v>
      </c>
      <c r="D1116" s="3">
        <v>6000</v>
      </c>
      <c r="E1116" s="3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s="7">
        <f t="shared" si="68"/>
        <v>41526.345914351856</v>
      </c>
      <c r="L1116" s="7">
        <f t="shared" si="69"/>
        <v>41556.345914351856</v>
      </c>
      <c r="M1116" t="b">
        <v>0</v>
      </c>
      <c r="N1116">
        <v>3</v>
      </c>
      <c r="O1116" s="22">
        <f>E1116/D1116*100</f>
        <v>0.16666666666666669</v>
      </c>
      <c r="P1116" s="4">
        <f>E1116/N1116</f>
        <v>3.3333333333333335</v>
      </c>
      <c r="Q1116" t="b">
        <v>0</v>
      </c>
      <c r="R1116" t="s">
        <v>8282</v>
      </c>
      <c r="S1116" t="str">
        <f t="shared" si="70"/>
        <v>games</v>
      </c>
      <c r="T1116" t="str">
        <f t="shared" si="71"/>
        <v>video games</v>
      </c>
    </row>
    <row r="1117" spans="1:20" ht="42.75" x14ac:dyDescent="0.45">
      <c r="A1117">
        <v>1115</v>
      </c>
      <c r="B1117" s="1" t="s">
        <v>1116</v>
      </c>
      <c r="C1117" s="1" t="s">
        <v>5225</v>
      </c>
      <c r="D1117" s="3">
        <v>40000</v>
      </c>
      <c r="E1117" s="3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s="7">
        <f t="shared" si="68"/>
        <v>42429.695543981477</v>
      </c>
      <c r="L1117" s="7">
        <f t="shared" si="69"/>
        <v>42459.653877314813</v>
      </c>
      <c r="M1117" t="b">
        <v>0</v>
      </c>
      <c r="N1117">
        <v>4</v>
      </c>
      <c r="O1117" s="22">
        <f>E1117/D1117*100</f>
        <v>0.13250000000000001</v>
      </c>
      <c r="P1117" s="4">
        <f>E1117/N1117</f>
        <v>13.25</v>
      </c>
      <c r="Q1117" t="b">
        <v>0</v>
      </c>
      <c r="R1117" t="s">
        <v>8282</v>
      </c>
      <c r="S1117" t="str">
        <f t="shared" si="70"/>
        <v>games</v>
      </c>
      <c r="T1117" t="str">
        <f t="shared" si="71"/>
        <v>video games</v>
      </c>
    </row>
    <row r="1118" spans="1:20" ht="28.5" x14ac:dyDescent="0.45">
      <c r="A1118">
        <v>1116</v>
      </c>
      <c r="B1118" s="1" t="s">
        <v>1117</v>
      </c>
      <c r="C1118" s="1" t="s">
        <v>5226</v>
      </c>
      <c r="D1118" s="3">
        <v>500000</v>
      </c>
      <c r="E1118" s="3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s="7">
        <f t="shared" si="68"/>
        <v>41009.847314814811</v>
      </c>
      <c r="L1118" s="7">
        <f t="shared" si="69"/>
        <v>41069.847314814811</v>
      </c>
      <c r="M1118" t="b">
        <v>0</v>
      </c>
      <c r="N1118">
        <v>10</v>
      </c>
      <c r="O1118" s="22">
        <f>E1118/D1118*100</f>
        <v>3.5704000000000007E-2</v>
      </c>
      <c r="P1118" s="4">
        <f>E1118/N1118</f>
        <v>17.852</v>
      </c>
      <c r="Q1118" t="b">
        <v>0</v>
      </c>
      <c r="R1118" t="s">
        <v>8282</v>
      </c>
      <c r="S1118" t="str">
        <f t="shared" si="70"/>
        <v>games</v>
      </c>
      <c r="T1118" t="str">
        <f t="shared" si="71"/>
        <v>video games</v>
      </c>
    </row>
    <row r="1119" spans="1:20" ht="42.75" x14ac:dyDescent="0.45">
      <c r="A1119">
        <v>1117</v>
      </c>
      <c r="B1119" s="1" t="s">
        <v>1118</v>
      </c>
      <c r="C1119" s="1" t="s">
        <v>5227</v>
      </c>
      <c r="D1119" s="3">
        <v>1000</v>
      </c>
      <c r="E1119" s="3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s="7">
        <f t="shared" si="68"/>
        <v>42333.598530092597</v>
      </c>
      <c r="L1119" s="7">
        <f t="shared" si="69"/>
        <v>42363.598530092597</v>
      </c>
      <c r="M1119" t="b">
        <v>0</v>
      </c>
      <c r="N1119">
        <v>8</v>
      </c>
      <c r="O1119" s="22">
        <f>E1119/D1119*100</f>
        <v>8.3000000000000007</v>
      </c>
      <c r="P1119" s="4">
        <f>E1119/N1119</f>
        <v>10.375</v>
      </c>
      <c r="Q1119" t="b">
        <v>0</v>
      </c>
      <c r="R1119" t="s">
        <v>8282</v>
      </c>
      <c r="S1119" t="str">
        <f t="shared" si="70"/>
        <v>games</v>
      </c>
      <c r="T1119" t="str">
        <f t="shared" si="71"/>
        <v>video games</v>
      </c>
    </row>
    <row r="1120" spans="1:20" ht="42.75" x14ac:dyDescent="0.45">
      <c r="A1120">
        <v>1118</v>
      </c>
      <c r="B1120" s="1" t="s">
        <v>1119</v>
      </c>
      <c r="C1120" s="1" t="s">
        <v>5228</v>
      </c>
      <c r="D1120" s="3">
        <v>4500</v>
      </c>
      <c r="E1120" s="3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s="7">
        <f t="shared" si="68"/>
        <v>41704.16642361111</v>
      </c>
      <c r="L1120" s="7">
        <f t="shared" si="69"/>
        <v>41734.124756944446</v>
      </c>
      <c r="M1120" t="b">
        <v>0</v>
      </c>
      <c r="N1120">
        <v>3</v>
      </c>
      <c r="O1120" s="22">
        <f>E1120/D1120*100</f>
        <v>2.4222222222222221</v>
      </c>
      <c r="P1120" s="4">
        <f>E1120/N1120</f>
        <v>36.333333333333336</v>
      </c>
      <c r="Q1120" t="b">
        <v>0</v>
      </c>
      <c r="R1120" t="s">
        <v>8282</v>
      </c>
      <c r="S1120" t="str">
        <f t="shared" si="70"/>
        <v>games</v>
      </c>
      <c r="T1120" t="str">
        <f t="shared" si="71"/>
        <v>video games</v>
      </c>
    </row>
    <row r="1121" spans="1:20" ht="42.75" x14ac:dyDescent="0.45">
      <c r="A1121">
        <v>1119</v>
      </c>
      <c r="B1121" s="1" t="s">
        <v>1120</v>
      </c>
      <c r="C1121" s="1" t="s">
        <v>5229</v>
      </c>
      <c r="D1121" s="3">
        <v>2100</v>
      </c>
      <c r="E1121" s="3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s="7">
        <f t="shared" si="68"/>
        <v>41722.792407407411</v>
      </c>
      <c r="L1121" s="7">
        <f t="shared" si="69"/>
        <v>41735.792407407411</v>
      </c>
      <c r="M1121" t="b">
        <v>0</v>
      </c>
      <c r="N1121">
        <v>1</v>
      </c>
      <c r="O1121" s="22">
        <f>E1121/D1121*100</f>
        <v>0.23809523809523811</v>
      </c>
      <c r="P1121" s="4">
        <f>E1121/N1121</f>
        <v>5</v>
      </c>
      <c r="Q1121" t="b">
        <v>0</v>
      </c>
      <c r="R1121" t="s">
        <v>8282</v>
      </c>
      <c r="S1121" t="str">
        <f t="shared" si="70"/>
        <v>games</v>
      </c>
      <c r="T1121" t="str">
        <f t="shared" si="71"/>
        <v>video games</v>
      </c>
    </row>
    <row r="1122" spans="1:20" ht="42.75" x14ac:dyDescent="0.45">
      <c r="A1122">
        <v>1120</v>
      </c>
      <c r="B1122" s="1" t="s">
        <v>1121</v>
      </c>
      <c r="C1122" s="1" t="s">
        <v>5230</v>
      </c>
      <c r="D1122" s="3">
        <v>25000</v>
      </c>
      <c r="E1122" s="3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s="7">
        <f t="shared" si="68"/>
        <v>40799.872685185182</v>
      </c>
      <c r="L1122" s="7">
        <f t="shared" si="69"/>
        <v>40844.872685185182</v>
      </c>
      <c r="M1122" t="b">
        <v>0</v>
      </c>
      <c r="N1122">
        <v>0</v>
      </c>
      <c r="O1122" s="22">
        <f>E1122/D1122*100</f>
        <v>0</v>
      </c>
      <c r="P1122" s="4" t="e">
        <f>E1122/N1122</f>
        <v>#DIV/0!</v>
      </c>
      <c r="Q1122" t="b">
        <v>0</v>
      </c>
      <c r="R1122" t="s">
        <v>8282</v>
      </c>
      <c r="S1122" t="str">
        <f t="shared" si="70"/>
        <v>games</v>
      </c>
      <c r="T1122" t="str">
        <f t="shared" si="71"/>
        <v>video games</v>
      </c>
    </row>
    <row r="1123" spans="1:20" ht="42.75" x14ac:dyDescent="0.45">
      <c r="A1123">
        <v>1121</v>
      </c>
      <c r="B1123" s="1" t="s">
        <v>1122</v>
      </c>
      <c r="C1123" s="1" t="s">
        <v>5231</v>
      </c>
      <c r="D1123" s="3">
        <v>250000</v>
      </c>
      <c r="E1123" s="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s="7">
        <f t="shared" si="68"/>
        <v>42412.934212962966</v>
      </c>
      <c r="L1123" s="7">
        <f t="shared" si="69"/>
        <v>42442.892546296294</v>
      </c>
      <c r="M1123" t="b">
        <v>0</v>
      </c>
      <c r="N1123">
        <v>5</v>
      </c>
      <c r="O1123" s="22">
        <f>E1123/D1123*100</f>
        <v>1.1599999999999999E-2</v>
      </c>
      <c r="P1123" s="4">
        <f>E1123/N1123</f>
        <v>5.8</v>
      </c>
      <c r="Q1123" t="b">
        <v>0</v>
      </c>
      <c r="R1123" t="s">
        <v>8282</v>
      </c>
      <c r="S1123" t="str">
        <f t="shared" si="70"/>
        <v>games</v>
      </c>
      <c r="T1123" t="str">
        <f t="shared" si="71"/>
        <v>video games</v>
      </c>
    </row>
    <row r="1124" spans="1:20" ht="42.75" x14ac:dyDescent="0.45">
      <c r="A1124">
        <v>1122</v>
      </c>
      <c r="B1124" s="1" t="s">
        <v>1123</v>
      </c>
      <c r="C1124" s="1" t="s">
        <v>5232</v>
      </c>
      <c r="D1124" s="3">
        <v>3200</v>
      </c>
      <c r="E1124" s="3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s="7">
        <f t="shared" si="68"/>
        <v>41410.703993055555</v>
      </c>
      <c r="L1124" s="7">
        <f t="shared" si="69"/>
        <v>41424.703993055555</v>
      </c>
      <c r="M1124" t="b">
        <v>0</v>
      </c>
      <c r="N1124">
        <v>0</v>
      </c>
      <c r="O1124" s="22">
        <f>E1124/D1124*100</f>
        <v>0</v>
      </c>
      <c r="P1124" s="4" t="e">
        <f>E1124/N1124</f>
        <v>#DIV/0!</v>
      </c>
      <c r="Q1124" t="b">
        <v>0</v>
      </c>
      <c r="R1124" t="s">
        <v>8282</v>
      </c>
      <c r="S1124" t="str">
        <f t="shared" si="70"/>
        <v>games</v>
      </c>
      <c r="T1124" t="str">
        <f t="shared" si="71"/>
        <v>video games</v>
      </c>
    </row>
    <row r="1125" spans="1:20" ht="42.75" x14ac:dyDescent="0.45">
      <c r="A1125">
        <v>1123</v>
      </c>
      <c r="B1125" s="1" t="s">
        <v>1124</v>
      </c>
      <c r="C1125" s="1" t="s">
        <v>5233</v>
      </c>
      <c r="D1125" s="3">
        <v>5000</v>
      </c>
      <c r="E1125" s="3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s="7">
        <f t="shared" si="68"/>
        <v>41718.5237037037</v>
      </c>
      <c r="L1125" s="7">
        <f t="shared" si="69"/>
        <v>41748.5237037037</v>
      </c>
      <c r="M1125" t="b">
        <v>0</v>
      </c>
      <c r="N1125">
        <v>3</v>
      </c>
      <c r="O1125" s="22">
        <f>E1125/D1125*100</f>
        <v>0.22</v>
      </c>
      <c r="P1125" s="4">
        <f>E1125/N1125</f>
        <v>3.6666666666666665</v>
      </c>
      <c r="Q1125" t="b">
        <v>0</v>
      </c>
      <c r="R1125" t="s">
        <v>8282</v>
      </c>
      <c r="S1125" t="str">
        <f t="shared" si="70"/>
        <v>games</v>
      </c>
      <c r="T1125" t="str">
        <f t="shared" si="71"/>
        <v>video games</v>
      </c>
    </row>
    <row r="1126" spans="1:20" ht="42.75" x14ac:dyDescent="0.45">
      <c r="A1126">
        <v>1124</v>
      </c>
      <c r="B1126" s="1" t="s">
        <v>1125</v>
      </c>
      <c r="C1126" s="1" t="s">
        <v>5234</v>
      </c>
      <c r="D1126" s="3">
        <v>90000</v>
      </c>
      <c r="E1126" s="3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s="7">
        <f t="shared" si="68"/>
        <v>42094.667256944449</v>
      </c>
      <c r="L1126" s="7">
        <f t="shared" si="69"/>
        <v>42124.667256944449</v>
      </c>
      <c r="M1126" t="b">
        <v>0</v>
      </c>
      <c r="N1126">
        <v>7</v>
      </c>
      <c r="O1126" s="22">
        <f>E1126/D1126*100</f>
        <v>0.47222222222222221</v>
      </c>
      <c r="P1126" s="4">
        <f>E1126/N1126</f>
        <v>60.714285714285715</v>
      </c>
      <c r="Q1126" t="b">
        <v>0</v>
      </c>
      <c r="R1126" t="s">
        <v>8283</v>
      </c>
      <c r="S1126" t="str">
        <f t="shared" si="70"/>
        <v>games</v>
      </c>
      <c r="T1126" t="str">
        <f t="shared" si="71"/>
        <v>mobile games</v>
      </c>
    </row>
    <row r="1127" spans="1:20" ht="42.75" x14ac:dyDescent="0.45">
      <c r="A1127">
        <v>1125</v>
      </c>
      <c r="B1127" s="1" t="s">
        <v>1126</v>
      </c>
      <c r="C1127" s="1" t="s">
        <v>5235</v>
      </c>
      <c r="D1127" s="3">
        <v>3000</v>
      </c>
      <c r="E1127" s="3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s="7">
        <f t="shared" si="68"/>
        <v>42212.624189814815</v>
      </c>
      <c r="L1127" s="7">
        <f t="shared" si="69"/>
        <v>42272.624189814815</v>
      </c>
      <c r="M1127" t="b">
        <v>0</v>
      </c>
      <c r="N1127">
        <v>0</v>
      </c>
      <c r="O1127" s="22">
        <f>E1127/D1127*100</f>
        <v>0</v>
      </c>
      <c r="P1127" s="4" t="e">
        <f>E1127/N1127</f>
        <v>#DIV/0!</v>
      </c>
      <c r="Q1127" t="b">
        <v>0</v>
      </c>
      <c r="R1127" t="s">
        <v>8283</v>
      </c>
      <c r="S1127" t="str">
        <f t="shared" si="70"/>
        <v>games</v>
      </c>
      <c r="T1127" t="str">
        <f t="shared" si="71"/>
        <v>mobile games</v>
      </c>
    </row>
    <row r="1128" spans="1:20" ht="42.75" x14ac:dyDescent="0.45">
      <c r="A1128">
        <v>1126</v>
      </c>
      <c r="B1128" s="1" t="s">
        <v>1127</v>
      </c>
      <c r="C1128" s="1" t="s">
        <v>5236</v>
      </c>
      <c r="D1128" s="3">
        <v>2000</v>
      </c>
      <c r="E1128" s="3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s="7">
        <f t="shared" si="68"/>
        <v>42535.327476851846</v>
      </c>
      <c r="L1128" s="7">
        <f t="shared" si="69"/>
        <v>42565.327476851846</v>
      </c>
      <c r="M1128" t="b">
        <v>0</v>
      </c>
      <c r="N1128">
        <v>2</v>
      </c>
      <c r="O1128" s="22">
        <f>E1128/D1128*100</f>
        <v>0.5</v>
      </c>
      <c r="P1128" s="4">
        <f>E1128/N1128</f>
        <v>5</v>
      </c>
      <c r="Q1128" t="b">
        <v>0</v>
      </c>
      <c r="R1128" t="s">
        <v>8283</v>
      </c>
      <c r="S1128" t="str">
        <f t="shared" si="70"/>
        <v>games</v>
      </c>
      <c r="T1128" t="str">
        <f t="shared" si="71"/>
        <v>mobile games</v>
      </c>
    </row>
    <row r="1129" spans="1:20" ht="57" x14ac:dyDescent="0.45">
      <c r="A1129">
        <v>1127</v>
      </c>
      <c r="B1129" s="1" t="s">
        <v>1128</v>
      </c>
      <c r="C1129" s="1" t="s">
        <v>5237</v>
      </c>
      <c r="D1129" s="3">
        <v>35000</v>
      </c>
      <c r="E1129" s="3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s="7">
        <f t="shared" si="68"/>
        <v>41926.854166666664</v>
      </c>
      <c r="L1129" s="7">
        <f t="shared" si="69"/>
        <v>41957.895833333328</v>
      </c>
      <c r="M1129" t="b">
        <v>0</v>
      </c>
      <c r="N1129">
        <v>23</v>
      </c>
      <c r="O1129" s="22">
        <f>E1129/D1129*100</f>
        <v>1.6714285714285713</v>
      </c>
      <c r="P1129" s="4">
        <f>E1129/N1129</f>
        <v>25.434782608695652</v>
      </c>
      <c r="Q1129" t="b">
        <v>0</v>
      </c>
      <c r="R1129" t="s">
        <v>8283</v>
      </c>
      <c r="S1129" t="str">
        <f t="shared" si="70"/>
        <v>games</v>
      </c>
      <c r="T1129" t="str">
        <f t="shared" si="71"/>
        <v>mobile games</v>
      </c>
    </row>
    <row r="1130" spans="1:20" x14ac:dyDescent="0.45">
      <c r="A1130">
        <v>1128</v>
      </c>
      <c r="B1130" s="1" t="s">
        <v>1129</v>
      </c>
      <c r="C1130" s="1" t="s">
        <v>5238</v>
      </c>
      <c r="D1130" s="3">
        <v>1000</v>
      </c>
      <c r="E1130" s="3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s="7">
        <f t="shared" si="68"/>
        <v>41828.649502314816</v>
      </c>
      <c r="L1130" s="7">
        <f t="shared" si="69"/>
        <v>41858.649502314816</v>
      </c>
      <c r="M1130" t="b">
        <v>0</v>
      </c>
      <c r="N1130">
        <v>1</v>
      </c>
      <c r="O1130" s="22">
        <f>E1130/D1130*100</f>
        <v>0.1</v>
      </c>
      <c r="P1130" s="4">
        <f>E1130/N1130</f>
        <v>1</v>
      </c>
      <c r="Q1130" t="b">
        <v>0</v>
      </c>
      <c r="R1130" t="s">
        <v>8283</v>
      </c>
      <c r="S1130" t="str">
        <f t="shared" si="70"/>
        <v>games</v>
      </c>
      <c r="T1130" t="str">
        <f t="shared" si="71"/>
        <v>mobile games</v>
      </c>
    </row>
    <row r="1131" spans="1:20" ht="42.75" x14ac:dyDescent="0.45">
      <c r="A1131">
        <v>1129</v>
      </c>
      <c r="B1131" s="1" t="s">
        <v>1130</v>
      </c>
      <c r="C1131" s="1" t="s">
        <v>5239</v>
      </c>
      <c r="D1131" s="3">
        <v>20000</v>
      </c>
      <c r="E1131" s="3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s="7">
        <f t="shared" si="68"/>
        <v>42496.264965277776</v>
      </c>
      <c r="L1131" s="7">
        <f t="shared" si="69"/>
        <v>42526.264965277776</v>
      </c>
      <c r="M1131" t="b">
        <v>0</v>
      </c>
      <c r="N1131">
        <v>2</v>
      </c>
      <c r="O1131" s="22">
        <f>E1131/D1131*100</f>
        <v>0.105</v>
      </c>
      <c r="P1131" s="4">
        <f>E1131/N1131</f>
        <v>10.5</v>
      </c>
      <c r="Q1131" t="b">
        <v>0</v>
      </c>
      <c r="R1131" t="s">
        <v>8283</v>
      </c>
      <c r="S1131" t="str">
        <f t="shared" si="70"/>
        <v>games</v>
      </c>
      <c r="T1131" t="str">
        <f t="shared" si="71"/>
        <v>mobile games</v>
      </c>
    </row>
    <row r="1132" spans="1:20" ht="42.75" x14ac:dyDescent="0.45">
      <c r="A1132">
        <v>1130</v>
      </c>
      <c r="B1132" s="1" t="s">
        <v>1131</v>
      </c>
      <c r="C1132" s="1" t="s">
        <v>5240</v>
      </c>
      <c r="D1132" s="3">
        <v>5000</v>
      </c>
      <c r="E1132" s="3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s="7">
        <f t="shared" si="68"/>
        <v>41908.996527777781</v>
      </c>
      <c r="L1132" s="7">
        <f t="shared" si="69"/>
        <v>41969.038194444445</v>
      </c>
      <c r="M1132" t="b">
        <v>0</v>
      </c>
      <c r="N1132">
        <v>3</v>
      </c>
      <c r="O1132" s="22">
        <f>E1132/D1132*100</f>
        <v>0.22</v>
      </c>
      <c r="P1132" s="4">
        <f>E1132/N1132</f>
        <v>3.6666666666666665</v>
      </c>
      <c r="Q1132" t="b">
        <v>0</v>
      </c>
      <c r="R1132" t="s">
        <v>8283</v>
      </c>
      <c r="S1132" t="str">
        <f t="shared" si="70"/>
        <v>games</v>
      </c>
      <c r="T1132" t="str">
        <f t="shared" si="71"/>
        <v>mobile games</v>
      </c>
    </row>
    <row r="1133" spans="1:20" ht="42.75" x14ac:dyDescent="0.45">
      <c r="A1133">
        <v>1131</v>
      </c>
      <c r="B1133" s="1" t="s">
        <v>1132</v>
      </c>
      <c r="C1133" s="1" t="s">
        <v>5241</v>
      </c>
      <c r="D1133" s="3">
        <v>40000</v>
      </c>
      <c r="E1133" s="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s="7">
        <f t="shared" si="68"/>
        <v>42332.908194444448</v>
      </c>
      <c r="L1133" s="7">
        <f t="shared" si="69"/>
        <v>42362.908194444448</v>
      </c>
      <c r="M1133" t="b">
        <v>0</v>
      </c>
      <c r="N1133">
        <v>0</v>
      </c>
      <c r="O1133" s="22">
        <f>E1133/D1133*100</f>
        <v>0</v>
      </c>
      <c r="P1133" s="4" t="e">
        <f>E1133/N1133</f>
        <v>#DIV/0!</v>
      </c>
      <c r="Q1133" t="b">
        <v>0</v>
      </c>
      <c r="R1133" t="s">
        <v>8283</v>
      </c>
      <c r="S1133" t="str">
        <f t="shared" si="70"/>
        <v>games</v>
      </c>
      <c r="T1133" t="str">
        <f t="shared" si="71"/>
        <v>mobile games</v>
      </c>
    </row>
    <row r="1134" spans="1:20" ht="42.75" x14ac:dyDescent="0.45">
      <c r="A1134">
        <v>1132</v>
      </c>
      <c r="B1134" s="1" t="s">
        <v>1133</v>
      </c>
      <c r="C1134" s="1" t="s">
        <v>5242</v>
      </c>
      <c r="D1134" s="3">
        <v>10000</v>
      </c>
      <c r="E1134" s="3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s="7">
        <f t="shared" si="68"/>
        <v>42706.115405092598</v>
      </c>
      <c r="L1134" s="7">
        <f t="shared" si="69"/>
        <v>42736.115405092598</v>
      </c>
      <c r="M1134" t="b">
        <v>0</v>
      </c>
      <c r="N1134">
        <v>13</v>
      </c>
      <c r="O1134" s="22">
        <f>E1134/D1134*100</f>
        <v>14.38</v>
      </c>
      <c r="P1134" s="4">
        <f>E1134/N1134</f>
        <v>110.61538461538461</v>
      </c>
      <c r="Q1134" t="b">
        <v>0</v>
      </c>
      <c r="R1134" t="s">
        <v>8283</v>
      </c>
      <c r="S1134" t="str">
        <f t="shared" si="70"/>
        <v>games</v>
      </c>
      <c r="T1134" t="str">
        <f t="shared" si="71"/>
        <v>mobile games</v>
      </c>
    </row>
    <row r="1135" spans="1:20" ht="42.75" x14ac:dyDescent="0.45">
      <c r="A1135">
        <v>1133</v>
      </c>
      <c r="B1135" s="1" t="s">
        <v>1134</v>
      </c>
      <c r="C1135" s="1" t="s">
        <v>5243</v>
      </c>
      <c r="D1135" s="3">
        <v>3000</v>
      </c>
      <c r="E1135" s="3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s="7">
        <f t="shared" si="68"/>
        <v>41821.407187500001</v>
      </c>
      <c r="L1135" s="7">
        <f t="shared" si="69"/>
        <v>41851.407187500001</v>
      </c>
      <c r="M1135" t="b">
        <v>0</v>
      </c>
      <c r="N1135">
        <v>1</v>
      </c>
      <c r="O1135" s="22">
        <f>E1135/D1135*100</f>
        <v>0.66666666666666674</v>
      </c>
      <c r="P1135" s="4">
        <f>E1135/N1135</f>
        <v>20</v>
      </c>
      <c r="Q1135" t="b">
        <v>0</v>
      </c>
      <c r="R1135" t="s">
        <v>8283</v>
      </c>
      <c r="S1135" t="str">
        <f t="shared" si="70"/>
        <v>games</v>
      </c>
      <c r="T1135" t="str">
        <f t="shared" si="71"/>
        <v>mobile games</v>
      </c>
    </row>
    <row r="1136" spans="1:20" ht="42.75" x14ac:dyDescent="0.45">
      <c r="A1136">
        <v>1134</v>
      </c>
      <c r="B1136" s="1" t="s">
        <v>1135</v>
      </c>
      <c r="C1136" s="1" t="s">
        <v>5244</v>
      </c>
      <c r="D1136" s="3">
        <v>25000</v>
      </c>
      <c r="E1136" s="3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s="7">
        <f t="shared" si="68"/>
        <v>41958.285046296296</v>
      </c>
      <c r="L1136" s="7">
        <f t="shared" si="69"/>
        <v>41972.189583333333</v>
      </c>
      <c r="M1136" t="b">
        <v>0</v>
      </c>
      <c r="N1136">
        <v>1</v>
      </c>
      <c r="O1136" s="22">
        <f>E1136/D1136*100</f>
        <v>4.0000000000000001E-3</v>
      </c>
      <c r="P1136" s="4">
        <f>E1136/N1136</f>
        <v>1</v>
      </c>
      <c r="Q1136" t="b">
        <v>0</v>
      </c>
      <c r="R1136" t="s">
        <v>8283</v>
      </c>
      <c r="S1136" t="str">
        <f t="shared" si="70"/>
        <v>games</v>
      </c>
      <c r="T1136" t="str">
        <f t="shared" si="71"/>
        <v>mobile games</v>
      </c>
    </row>
    <row r="1137" spans="1:20" ht="57" x14ac:dyDescent="0.45">
      <c r="A1137">
        <v>1135</v>
      </c>
      <c r="B1137" s="1" t="s">
        <v>1136</v>
      </c>
      <c r="C1137" s="1" t="s">
        <v>5245</v>
      </c>
      <c r="D1137" s="3">
        <v>1000</v>
      </c>
      <c r="E1137" s="3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s="7">
        <f t="shared" si="68"/>
        <v>42558.989513888882</v>
      </c>
      <c r="L1137" s="7">
        <f t="shared" si="69"/>
        <v>42588.989513888882</v>
      </c>
      <c r="M1137" t="b">
        <v>0</v>
      </c>
      <c r="N1137">
        <v>1</v>
      </c>
      <c r="O1137" s="22">
        <f>E1137/D1137*100</f>
        <v>5</v>
      </c>
      <c r="P1137" s="4">
        <f>E1137/N1137</f>
        <v>50</v>
      </c>
      <c r="Q1137" t="b">
        <v>0</v>
      </c>
      <c r="R1137" t="s">
        <v>8283</v>
      </c>
      <c r="S1137" t="str">
        <f t="shared" si="70"/>
        <v>games</v>
      </c>
      <c r="T1137" t="str">
        <f t="shared" si="71"/>
        <v>mobile games</v>
      </c>
    </row>
    <row r="1138" spans="1:20" ht="42.75" x14ac:dyDescent="0.45">
      <c r="A1138">
        <v>1136</v>
      </c>
      <c r="B1138" s="1" t="s">
        <v>1137</v>
      </c>
      <c r="C1138" s="1" t="s">
        <v>5246</v>
      </c>
      <c r="D1138" s="3">
        <v>4190</v>
      </c>
      <c r="E1138" s="3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s="7">
        <f t="shared" si="68"/>
        <v>42327.671631944439</v>
      </c>
      <c r="L1138" s="7">
        <f t="shared" si="69"/>
        <v>42357.671631944439</v>
      </c>
      <c r="M1138" t="b">
        <v>0</v>
      </c>
      <c r="N1138">
        <v>6</v>
      </c>
      <c r="O1138" s="22">
        <f>E1138/D1138*100</f>
        <v>6.4439140811455857</v>
      </c>
      <c r="P1138" s="4">
        <f>E1138/N1138</f>
        <v>45</v>
      </c>
      <c r="Q1138" t="b">
        <v>0</v>
      </c>
      <c r="R1138" t="s">
        <v>8283</v>
      </c>
      <c r="S1138" t="str">
        <f t="shared" si="70"/>
        <v>games</v>
      </c>
      <c r="T1138" t="str">
        <f t="shared" si="71"/>
        <v>mobile games</v>
      </c>
    </row>
    <row r="1139" spans="1:20" ht="42.75" x14ac:dyDescent="0.45">
      <c r="A1139">
        <v>1137</v>
      </c>
      <c r="B1139" s="1" t="s">
        <v>1138</v>
      </c>
      <c r="C1139" s="1" t="s">
        <v>5247</v>
      </c>
      <c r="D1139" s="3">
        <v>25000</v>
      </c>
      <c r="E1139" s="3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s="7">
        <f t="shared" si="68"/>
        <v>42453.819687499999</v>
      </c>
      <c r="L1139" s="7">
        <f t="shared" si="69"/>
        <v>42483.819687499999</v>
      </c>
      <c r="M1139" t="b">
        <v>0</v>
      </c>
      <c r="N1139">
        <v>39</v>
      </c>
      <c r="O1139" s="22">
        <f>E1139/D1139*100</f>
        <v>39.5</v>
      </c>
      <c r="P1139" s="4">
        <f>E1139/N1139</f>
        <v>253.2051282051282</v>
      </c>
      <c r="Q1139" t="b">
        <v>0</v>
      </c>
      <c r="R1139" t="s">
        <v>8283</v>
      </c>
      <c r="S1139" t="str">
        <f t="shared" si="70"/>
        <v>games</v>
      </c>
      <c r="T1139" t="str">
        <f t="shared" si="71"/>
        <v>mobile games</v>
      </c>
    </row>
    <row r="1140" spans="1:20" ht="42.75" x14ac:dyDescent="0.45">
      <c r="A1140">
        <v>1138</v>
      </c>
      <c r="B1140" s="1" t="s">
        <v>1139</v>
      </c>
      <c r="C1140" s="1" t="s">
        <v>5248</v>
      </c>
      <c r="D1140" s="3">
        <v>35000</v>
      </c>
      <c r="E1140" s="3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s="7">
        <f t="shared" si="68"/>
        <v>42736.9066087963</v>
      </c>
      <c r="L1140" s="7">
        <f t="shared" si="69"/>
        <v>42756.9066087963</v>
      </c>
      <c r="M1140" t="b">
        <v>0</v>
      </c>
      <c r="N1140">
        <v>4</v>
      </c>
      <c r="O1140" s="22">
        <f>E1140/D1140*100</f>
        <v>0.35714285714285715</v>
      </c>
      <c r="P1140" s="4">
        <f>E1140/N1140</f>
        <v>31.25</v>
      </c>
      <c r="Q1140" t="b">
        <v>0</v>
      </c>
      <c r="R1140" t="s">
        <v>8283</v>
      </c>
      <c r="S1140" t="str">
        <f t="shared" si="70"/>
        <v>games</v>
      </c>
      <c r="T1140" t="str">
        <f t="shared" si="71"/>
        <v>mobile games</v>
      </c>
    </row>
    <row r="1141" spans="1:20" ht="42.75" x14ac:dyDescent="0.45">
      <c r="A1141">
        <v>1139</v>
      </c>
      <c r="B1141" s="1" t="s">
        <v>1140</v>
      </c>
      <c r="C1141" s="1" t="s">
        <v>5249</v>
      </c>
      <c r="D1141" s="3">
        <v>8000</v>
      </c>
      <c r="E1141" s="3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s="7">
        <f t="shared" si="68"/>
        <v>41975.347523148142</v>
      </c>
      <c r="L1141" s="7">
        <f t="shared" si="69"/>
        <v>42005.347523148142</v>
      </c>
      <c r="M1141" t="b">
        <v>0</v>
      </c>
      <c r="N1141">
        <v>1</v>
      </c>
      <c r="O1141" s="22">
        <f>E1141/D1141*100</f>
        <v>6.25E-2</v>
      </c>
      <c r="P1141" s="4">
        <f>E1141/N1141</f>
        <v>5</v>
      </c>
      <c r="Q1141" t="b">
        <v>0</v>
      </c>
      <c r="R1141" t="s">
        <v>8283</v>
      </c>
      <c r="S1141" t="str">
        <f t="shared" si="70"/>
        <v>games</v>
      </c>
      <c r="T1141" t="str">
        <f t="shared" si="71"/>
        <v>mobile games</v>
      </c>
    </row>
    <row r="1142" spans="1:20" ht="42.75" x14ac:dyDescent="0.45">
      <c r="A1142">
        <v>1140</v>
      </c>
      <c r="B1142" s="1" t="s">
        <v>1141</v>
      </c>
      <c r="C1142" s="1" t="s">
        <v>5250</v>
      </c>
      <c r="D1142" s="3">
        <v>5000</v>
      </c>
      <c r="E1142" s="3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s="7">
        <f t="shared" si="68"/>
        <v>42192.462048611109</v>
      </c>
      <c r="L1142" s="7">
        <f t="shared" si="69"/>
        <v>42222.462048611109</v>
      </c>
      <c r="M1142" t="b">
        <v>0</v>
      </c>
      <c r="N1142">
        <v>0</v>
      </c>
      <c r="O1142" s="22">
        <f>E1142/D1142*100</f>
        <v>0</v>
      </c>
      <c r="P1142" s="4" t="e">
        <f>E1142/N1142</f>
        <v>#DIV/0!</v>
      </c>
      <c r="Q1142" t="b">
        <v>0</v>
      </c>
      <c r="R1142" t="s">
        <v>8283</v>
      </c>
      <c r="S1142" t="str">
        <f t="shared" si="70"/>
        <v>games</v>
      </c>
      <c r="T1142" t="str">
        <f t="shared" si="71"/>
        <v>mobile games</v>
      </c>
    </row>
    <row r="1143" spans="1:20" x14ac:dyDescent="0.45">
      <c r="A1143">
        <v>1141</v>
      </c>
      <c r="B1143" s="1" t="s">
        <v>1142</v>
      </c>
      <c r="C1143" s="1" t="s">
        <v>5251</v>
      </c>
      <c r="D1143" s="3">
        <v>500</v>
      </c>
      <c r="E1143" s="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s="7">
        <f t="shared" si="68"/>
        <v>42164.699652777781</v>
      </c>
      <c r="L1143" s="7">
        <f t="shared" si="69"/>
        <v>42194.699652777781</v>
      </c>
      <c r="M1143" t="b">
        <v>0</v>
      </c>
      <c r="N1143">
        <v>0</v>
      </c>
      <c r="O1143" s="22">
        <f>E1143/D1143*100</f>
        <v>0</v>
      </c>
      <c r="P1143" s="4" t="e">
        <f>E1143/N1143</f>
        <v>#DIV/0!</v>
      </c>
      <c r="Q1143" t="b">
        <v>0</v>
      </c>
      <c r="R1143" t="s">
        <v>8283</v>
      </c>
      <c r="S1143" t="str">
        <f t="shared" si="70"/>
        <v>games</v>
      </c>
      <c r="T1143" t="str">
        <f t="shared" si="71"/>
        <v>mobile games</v>
      </c>
    </row>
    <row r="1144" spans="1:20" ht="42.75" x14ac:dyDescent="0.45">
      <c r="A1144">
        <v>1142</v>
      </c>
      <c r="B1144" s="1" t="s">
        <v>1143</v>
      </c>
      <c r="C1144" s="1" t="s">
        <v>5252</v>
      </c>
      <c r="D1144" s="3">
        <v>4000</v>
      </c>
      <c r="E1144" s="3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s="7">
        <f t="shared" si="68"/>
        <v>42022.006099537044</v>
      </c>
      <c r="L1144" s="7">
        <f t="shared" si="69"/>
        <v>42052.006099537044</v>
      </c>
      <c r="M1144" t="b">
        <v>0</v>
      </c>
      <c r="N1144">
        <v>0</v>
      </c>
      <c r="O1144" s="22">
        <f>E1144/D1144*100</f>
        <v>0</v>
      </c>
      <c r="P1144" s="4" t="e">
        <f>E1144/N1144</f>
        <v>#DIV/0!</v>
      </c>
      <c r="Q1144" t="b">
        <v>0</v>
      </c>
      <c r="R1144" t="s">
        <v>8283</v>
      </c>
      <c r="S1144" t="str">
        <f t="shared" si="70"/>
        <v>games</v>
      </c>
      <c r="T1144" t="str">
        <f t="shared" si="71"/>
        <v>mobile games</v>
      </c>
    </row>
    <row r="1145" spans="1:20" ht="42.75" x14ac:dyDescent="0.45">
      <c r="A1145">
        <v>1143</v>
      </c>
      <c r="B1145" s="1" t="s">
        <v>1144</v>
      </c>
      <c r="C1145" s="1" t="s">
        <v>5253</v>
      </c>
      <c r="D1145" s="3">
        <v>45000</v>
      </c>
      <c r="E1145" s="3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s="7">
        <f t="shared" si="68"/>
        <v>42325.19358796296</v>
      </c>
      <c r="L1145" s="7">
        <f t="shared" si="69"/>
        <v>42355.19358796296</v>
      </c>
      <c r="M1145" t="b">
        <v>0</v>
      </c>
      <c r="N1145">
        <v>8</v>
      </c>
      <c r="O1145" s="22">
        <f>E1145/D1145*100</f>
        <v>0.41333333333333333</v>
      </c>
      <c r="P1145" s="4">
        <f>E1145/N1145</f>
        <v>23.25</v>
      </c>
      <c r="Q1145" t="b">
        <v>0</v>
      </c>
      <c r="R1145" t="s">
        <v>8283</v>
      </c>
      <c r="S1145" t="str">
        <f t="shared" si="70"/>
        <v>games</v>
      </c>
      <c r="T1145" t="str">
        <f t="shared" si="71"/>
        <v>mobile games</v>
      </c>
    </row>
    <row r="1146" spans="1:20" ht="42.75" x14ac:dyDescent="0.45">
      <c r="A1146">
        <v>1144</v>
      </c>
      <c r="B1146" s="1" t="s">
        <v>1145</v>
      </c>
      <c r="C1146" s="1" t="s">
        <v>5254</v>
      </c>
      <c r="D1146" s="3">
        <v>9300</v>
      </c>
      <c r="E1146" s="3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s="7">
        <f t="shared" si="68"/>
        <v>42093.181944444441</v>
      </c>
      <c r="L1146" s="7">
        <f t="shared" si="69"/>
        <v>42123.181944444441</v>
      </c>
      <c r="M1146" t="b">
        <v>0</v>
      </c>
      <c r="N1146">
        <v>0</v>
      </c>
      <c r="O1146" s="22">
        <f>E1146/D1146*100</f>
        <v>0</v>
      </c>
      <c r="P1146" s="4" t="e">
        <f>E1146/N1146</f>
        <v>#DIV/0!</v>
      </c>
      <c r="Q1146" t="b">
        <v>0</v>
      </c>
      <c r="R1146" t="s">
        <v>8284</v>
      </c>
      <c r="S1146" t="str">
        <f t="shared" si="70"/>
        <v>food</v>
      </c>
      <c r="T1146" t="str">
        <f t="shared" si="71"/>
        <v>food trucks</v>
      </c>
    </row>
    <row r="1147" spans="1:20" ht="42.75" x14ac:dyDescent="0.45">
      <c r="A1147">
        <v>1145</v>
      </c>
      <c r="B1147" s="1" t="s">
        <v>1146</v>
      </c>
      <c r="C1147" s="1" t="s">
        <v>5255</v>
      </c>
      <c r="D1147" s="3">
        <v>80000</v>
      </c>
      <c r="E1147" s="3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s="7">
        <f t="shared" si="68"/>
        <v>41854.747592592597</v>
      </c>
      <c r="L1147" s="7">
        <f t="shared" si="69"/>
        <v>41914.747592592597</v>
      </c>
      <c r="M1147" t="b">
        <v>0</v>
      </c>
      <c r="N1147">
        <v>1</v>
      </c>
      <c r="O1147" s="22">
        <f>E1147/D1147*100</f>
        <v>0.125</v>
      </c>
      <c r="P1147" s="4">
        <f>E1147/N1147</f>
        <v>100</v>
      </c>
      <c r="Q1147" t="b">
        <v>0</v>
      </c>
      <c r="R1147" t="s">
        <v>8284</v>
      </c>
      <c r="S1147" t="str">
        <f t="shared" si="70"/>
        <v>food</v>
      </c>
      <c r="T1147" t="str">
        <f t="shared" si="71"/>
        <v>food trucks</v>
      </c>
    </row>
    <row r="1148" spans="1:20" ht="42.75" x14ac:dyDescent="0.45">
      <c r="A1148">
        <v>1146</v>
      </c>
      <c r="B1148" s="1" t="s">
        <v>1147</v>
      </c>
      <c r="C1148" s="1" t="s">
        <v>5256</v>
      </c>
      <c r="D1148" s="3">
        <v>6000</v>
      </c>
      <c r="E1148" s="3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s="7">
        <f t="shared" si="68"/>
        <v>41723.9533912037</v>
      </c>
      <c r="L1148" s="7">
        <f t="shared" si="69"/>
        <v>41761.9533912037</v>
      </c>
      <c r="M1148" t="b">
        <v>0</v>
      </c>
      <c r="N1148">
        <v>12</v>
      </c>
      <c r="O1148" s="22">
        <f>E1148/D1148*100</f>
        <v>8.8333333333333339</v>
      </c>
      <c r="P1148" s="4">
        <f>E1148/N1148</f>
        <v>44.166666666666664</v>
      </c>
      <c r="Q1148" t="b">
        <v>0</v>
      </c>
      <c r="R1148" t="s">
        <v>8284</v>
      </c>
      <c r="S1148" t="str">
        <f t="shared" si="70"/>
        <v>food</v>
      </c>
      <c r="T1148" t="str">
        <f t="shared" si="71"/>
        <v>food trucks</v>
      </c>
    </row>
    <row r="1149" spans="1:20" ht="42.75" x14ac:dyDescent="0.45">
      <c r="A1149">
        <v>1147</v>
      </c>
      <c r="B1149" s="1" t="s">
        <v>1148</v>
      </c>
      <c r="C1149" s="1" t="s">
        <v>5257</v>
      </c>
      <c r="D1149" s="3">
        <v>25000</v>
      </c>
      <c r="E1149" s="3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s="7">
        <f t="shared" si="68"/>
        <v>41871.972025462965</v>
      </c>
      <c r="L1149" s="7">
        <f t="shared" si="69"/>
        <v>41931.972025462965</v>
      </c>
      <c r="M1149" t="b">
        <v>0</v>
      </c>
      <c r="N1149">
        <v>0</v>
      </c>
      <c r="O1149" s="22">
        <f>E1149/D1149*100</f>
        <v>0</v>
      </c>
      <c r="P1149" s="4" t="e">
        <f>E1149/N1149</f>
        <v>#DIV/0!</v>
      </c>
      <c r="Q1149" t="b">
        <v>0</v>
      </c>
      <c r="R1149" t="s">
        <v>8284</v>
      </c>
      <c r="S1149" t="str">
        <f t="shared" si="70"/>
        <v>food</v>
      </c>
      <c r="T1149" t="str">
        <f t="shared" si="71"/>
        <v>food trucks</v>
      </c>
    </row>
    <row r="1150" spans="1:20" ht="28.5" x14ac:dyDescent="0.45">
      <c r="A1150">
        <v>1148</v>
      </c>
      <c r="B1150" s="1" t="s">
        <v>1149</v>
      </c>
      <c r="C1150" s="1" t="s">
        <v>5258</v>
      </c>
      <c r="D1150" s="3">
        <v>15000</v>
      </c>
      <c r="E1150" s="3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s="7">
        <f t="shared" si="68"/>
        <v>42675.171076388884</v>
      </c>
      <c r="L1150" s="7">
        <f t="shared" si="69"/>
        <v>42705.212743055556</v>
      </c>
      <c r="M1150" t="b">
        <v>0</v>
      </c>
      <c r="N1150">
        <v>3</v>
      </c>
      <c r="O1150" s="22">
        <f>E1150/D1150*100</f>
        <v>0.48666666666666669</v>
      </c>
      <c r="P1150" s="4">
        <f>E1150/N1150</f>
        <v>24.333333333333332</v>
      </c>
      <c r="Q1150" t="b">
        <v>0</v>
      </c>
      <c r="R1150" t="s">
        <v>8284</v>
      </c>
      <c r="S1150" t="str">
        <f t="shared" si="70"/>
        <v>food</v>
      </c>
      <c r="T1150" t="str">
        <f t="shared" si="71"/>
        <v>food trucks</v>
      </c>
    </row>
    <row r="1151" spans="1:20" ht="28.5" x14ac:dyDescent="0.45">
      <c r="A1151">
        <v>1149</v>
      </c>
      <c r="B1151" s="1" t="s">
        <v>1150</v>
      </c>
      <c r="C1151" s="1" t="s">
        <v>5259</v>
      </c>
      <c r="D1151" s="3">
        <v>50000</v>
      </c>
      <c r="E1151" s="3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s="7">
        <f t="shared" si="68"/>
        <v>42507.71025462963</v>
      </c>
      <c r="L1151" s="7">
        <f t="shared" si="69"/>
        <v>42537.71025462963</v>
      </c>
      <c r="M1151" t="b">
        <v>0</v>
      </c>
      <c r="N1151">
        <v>2</v>
      </c>
      <c r="O1151" s="22">
        <f>E1151/D1151*100</f>
        <v>0.15</v>
      </c>
      <c r="P1151" s="4">
        <f>E1151/N1151</f>
        <v>37.5</v>
      </c>
      <c r="Q1151" t="b">
        <v>0</v>
      </c>
      <c r="R1151" t="s">
        <v>8284</v>
      </c>
      <c r="S1151" t="str">
        <f t="shared" si="70"/>
        <v>food</v>
      </c>
      <c r="T1151" t="str">
        <f t="shared" si="71"/>
        <v>food trucks</v>
      </c>
    </row>
    <row r="1152" spans="1:20" ht="28.5" x14ac:dyDescent="0.45">
      <c r="A1152">
        <v>1150</v>
      </c>
      <c r="B1152" s="1" t="s">
        <v>1151</v>
      </c>
      <c r="C1152" s="1" t="s">
        <v>5260</v>
      </c>
      <c r="D1152" s="3">
        <v>2500</v>
      </c>
      <c r="E1152" s="3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s="7">
        <f t="shared" si="68"/>
        <v>42317.954571759255</v>
      </c>
      <c r="L1152" s="7">
        <f t="shared" si="69"/>
        <v>42377.954571759255</v>
      </c>
      <c r="M1152" t="b">
        <v>0</v>
      </c>
      <c r="N1152">
        <v>6</v>
      </c>
      <c r="O1152" s="22">
        <f>E1152/D1152*100</f>
        <v>10.08</v>
      </c>
      <c r="P1152" s="4">
        <f>E1152/N1152</f>
        <v>42</v>
      </c>
      <c r="Q1152" t="b">
        <v>0</v>
      </c>
      <c r="R1152" t="s">
        <v>8284</v>
      </c>
      <c r="S1152" t="str">
        <f t="shared" si="70"/>
        <v>food</v>
      </c>
      <c r="T1152" t="str">
        <f t="shared" si="71"/>
        <v>food trucks</v>
      </c>
    </row>
    <row r="1153" spans="1:20" ht="42.75" x14ac:dyDescent="0.45">
      <c r="A1153">
        <v>1151</v>
      </c>
      <c r="B1153" s="1" t="s">
        <v>1152</v>
      </c>
      <c r="C1153" s="1" t="s">
        <v>5261</v>
      </c>
      <c r="D1153" s="3">
        <v>25000</v>
      </c>
      <c r="E1153" s="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s="7">
        <f t="shared" si="68"/>
        <v>42224.102581018517</v>
      </c>
      <c r="L1153" s="7">
        <f t="shared" si="69"/>
        <v>42254.102581018517</v>
      </c>
      <c r="M1153" t="b">
        <v>0</v>
      </c>
      <c r="N1153">
        <v>0</v>
      </c>
      <c r="O1153" s="22">
        <f>E1153/D1153*100</f>
        <v>0</v>
      </c>
      <c r="P1153" s="4" t="e">
        <f>E1153/N1153</f>
        <v>#DIV/0!</v>
      </c>
      <c r="Q1153" t="b">
        <v>0</v>
      </c>
      <c r="R1153" t="s">
        <v>8284</v>
      </c>
      <c r="S1153" t="str">
        <f t="shared" si="70"/>
        <v>food</v>
      </c>
      <c r="T1153" t="str">
        <f t="shared" si="71"/>
        <v>food trucks</v>
      </c>
    </row>
    <row r="1154" spans="1:20" x14ac:dyDescent="0.45">
      <c r="A1154">
        <v>1152</v>
      </c>
      <c r="B1154" s="1" t="s">
        <v>1153</v>
      </c>
      <c r="C1154" s="1" t="s">
        <v>5262</v>
      </c>
      <c r="D1154" s="3">
        <v>16000</v>
      </c>
      <c r="E1154" s="3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s="7">
        <f t="shared" si="68"/>
        <v>42109.709629629629</v>
      </c>
      <c r="L1154" s="7">
        <f t="shared" si="69"/>
        <v>42139.709629629629</v>
      </c>
      <c r="M1154" t="b">
        <v>0</v>
      </c>
      <c r="N1154">
        <v>15</v>
      </c>
      <c r="O1154" s="22">
        <f>E1154/D1154*100</f>
        <v>5.6937500000000005</v>
      </c>
      <c r="P1154" s="4">
        <f>E1154/N1154</f>
        <v>60.733333333333334</v>
      </c>
      <c r="Q1154" t="b">
        <v>0</v>
      </c>
      <c r="R1154" t="s">
        <v>8284</v>
      </c>
      <c r="S1154" t="str">
        <f t="shared" si="70"/>
        <v>food</v>
      </c>
      <c r="T1154" t="str">
        <f t="shared" si="71"/>
        <v>food trucks</v>
      </c>
    </row>
    <row r="1155" spans="1:20" ht="28.5" x14ac:dyDescent="0.45">
      <c r="A1155">
        <v>1153</v>
      </c>
      <c r="B1155" s="1" t="s">
        <v>1154</v>
      </c>
      <c r="C1155" s="1" t="s">
        <v>5263</v>
      </c>
      <c r="D1155" s="3">
        <v>8000</v>
      </c>
      <c r="E1155" s="3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s="7">
        <f t="shared" ref="K1155:K1218" si="72">(((J1155/60)/60)/24)+DATE(1970,1,1)</f>
        <v>42143.714178240742</v>
      </c>
      <c r="L1155" s="7">
        <f t="shared" ref="L1155:L1218" si="73">(((I1155/60)/60)/24)+DATE(1970,1,1)</f>
        <v>42173.714178240742</v>
      </c>
      <c r="M1155" t="b">
        <v>0</v>
      </c>
      <c r="N1155">
        <v>1</v>
      </c>
      <c r="O1155" s="22">
        <f>E1155/D1155*100</f>
        <v>0.625</v>
      </c>
      <c r="P1155" s="4">
        <f>E1155/N1155</f>
        <v>50</v>
      </c>
      <c r="Q1155" t="b">
        <v>0</v>
      </c>
      <c r="R1155" t="s">
        <v>8284</v>
      </c>
      <c r="S1155" t="str">
        <f t="shared" ref="S1155:S1218" si="74">LEFT(R1155,SEARCH("/",R1155,1)-1)</f>
        <v>food</v>
      </c>
      <c r="T1155" t="str">
        <f t="shared" ref="T1155:T1218" si="75">RIGHT(R1155,LEN(R1155) - FIND("/",R1155))</f>
        <v>food trucks</v>
      </c>
    </row>
    <row r="1156" spans="1:20" ht="42.75" x14ac:dyDescent="0.45">
      <c r="A1156">
        <v>1154</v>
      </c>
      <c r="B1156" s="1" t="s">
        <v>1155</v>
      </c>
      <c r="C1156" s="1" t="s">
        <v>5264</v>
      </c>
      <c r="D1156" s="3">
        <v>5000</v>
      </c>
      <c r="E1156" s="3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s="7">
        <f t="shared" si="72"/>
        <v>42223.108865740738</v>
      </c>
      <c r="L1156" s="7">
        <f t="shared" si="73"/>
        <v>42253.108865740738</v>
      </c>
      <c r="M1156" t="b">
        <v>0</v>
      </c>
      <c r="N1156">
        <v>3</v>
      </c>
      <c r="O1156" s="22">
        <f>E1156/D1156*100</f>
        <v>6.5</v>
      </c>
      <c r="P1156" s="4">
        <f>E1156/N1156</f>
        <v>108.33333333333333</v>
      </c>
      <c r="Q1156" t="b">
        <v>0</v>
      </c>
      <c r="R1156" t="s">
        <v>8284</v>
      </c>
      <c r="S1156" t="str">
        <f t="shared" si="74"/>
        <v>food</v>
      </c>
      <c r="T1156" t="str">
        <f t="shared" si="75"/>
        <v>food trucks</v>
      </c>
    </row>
    <row r="1157" spans="1:20" ht="42.75" x14ac:dyDescent="0.45">
      <c r="A1157">
        <v>1155</v>
      </c>
      <c r="B1157" s="1" t="s">
        <v>1156</v>
      </c>
      <c r="C1157" s="1" t="s">
        <v>5265</v>
      </c>
      <c r="D1157" s="3">
        <v>25000</v>
      </c>
      <c r="E1157" s="3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s="7">
        <f t="shared" si="72"/>
        <v>41835.763981481483</v>
      </c>
      <c r="L1157" s="7">
        <f t="shared" si="73"/>
        <v>41865.763981481483</v>
      </c>
      <c r="M1157" t="b">
        <v>0</v>
      </c>
      <c r="N1157">
        <v>8</v>
      </c>
      <c r="O1157" s="22">
        <f>E1157/D1157*100</f>
        <v>0.752</v>
      </c>
      <c r="P1157" s="4">
        <f>E1157/N1157</f>
        <v>23.5</v>
      </c>
      <c r="Q1157" t="b">
        <v>0</v>
      </c>
      <c r="R1157" t="s">
        <v>8284</v>
      </c>
      <c r="S1157" t="str">
        <f t="shared" si="74"/>
        <v>food</v>
      </c>
      <c r="T1157" t="str">
        <f t="shared" si="75"/>
        <v>food trucks</v>
      </c>
    </row>
    <row r="1158" spans="1:20" ht="42.75" x14ac:dyDescent="0.45">
      <c r="A1158">
        <v>1156</v>
      </c>
      <c r="B1158" s="1" t="s">
        <v>1157</v>
      </c>
      <c r="C1158" s="1" t="s">
        <v>5266</v>
      </c>
      <c r="D1158" s="3">
        <v>6500</v>
      </c>
      <c r="E1158" s="3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s="7">
        <f t="shared" si="72"/>
        <v>42029.07131944444</v>
      </c>
      <c r="L1158" s="7">
        <f t="shared" si="73"/>
        <v>42059.07131944444</v>
      </c>
      <c r="M1158" t="b">
        <v>0</v>
      </c>
      <c r="N1158">
        <v>0</v>
      </c>
      <c r="O1158" s="22">
        <f>E1158/D1158*100</f>
        <v>0</v>
      </c>
      <c r="P1158" s="4" t="e">
        <f>E1158/N1158</f>
        <v>#DIV/0!</v>
      </c>
      <c r="Q1158" t="b">
        <v>0</v>
      </c>
      <c r="R1158" t="s">
        <v>8284</v>
      </c>
      <c r="S1158" t="str">
        <f t="shared" si="74"/>
        <v>food</v>
      </c>
      <c r="T1158" t="str">
        <f t="shared" si="75"/>
        <v>food trucks</v>
      </c>
    </row>
    <row r="1159" spans="1:20" ht="42.75" x14ac:dyDescent="0.45">
      <c r="A1159">
        <v>1157</v>
      </c>
      <c r="B1159" s="1" t="s">
        <v>1158</v>
      </c>
      <c r="C1159" s="1" t="s">
        <v>5267</v>
      </c>
      <c r="D1159" s="3">
        <v>10000</v>
      </c>
      <c r="E1159" s="3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s="7">
        <f t="shared" si="72"/>
        <v>41918.628240740742</v>
      </c>
      <c r="L1159" s="7">
        <f t="shared" si="73"/>
        <v>41978.669907407413</v>
      </c>
      <c r="M1159" t="b">
        <v>0</v>
      </c>
      <c r="N1159">
        <v>3</v>
      </c>
      <c r="O1159" s="22">
        <f>E1159/D1159*100</f>
        <v>1.51</v>
      </c>
      <c r="P1159" s="4">
        <f>E1159/N1159</f>
        <v>50.333333333333336</v>
      </c>
      <c r="Q1159" t="b">
        <v>0</v>
      </c>
      <c r="R1159" t="s">
        <v>8284</v>
      </c>
      <c r="S1159" t="str">
        <f t="shared" si="74"/>
        <v>food</v>
      </c>
      <c r="T1159" t="str">
        <f t="shared" si="75"/>
        <v>food trucks</v>
      </c>
    </row>
    <row r="1160" spans="1:20" ht="42.75" x14ac:dyDescent="0.45">
      <c r="A1160">
        <v>1158</v>
      </c>
      <c r="B1160" s="1" t="s">
        <v>1159</v>
      </c>
      <c r="C1160" s="1" t="s">
        <v>5268</v>
      </c>
      <c r="D1160" s="3">
        <v>7500</v>
      </c>
      <c r="E1160" s="3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s="7">
        <f t="shared" si="72"/>
        <v>41952.09175925926</v>
      </c>
      <c r="L1160" s="7">
        <f t="shared" si="73"/>
        <v>41982.09175925926</v>
      </c>
      <c r="M1160" t="b">
        <v>0</v>
      </c>
      <c r="N1160">
        <v>3</v>
      </c>
      <c r="O1160" s="22">
        <f>E1160/D1160*100</f>
        <v>0.46666666666666673</v>
      </c>
      <c r="P1160" s="4">
        <f>E1160/N1160</f>
        <v>11.666666666666666</v>
      </c>
      <c r="Q1160" t="b">
        <v>0</v>
      </c>
      <c r="R1160" t="s">
        <v>8284</v>
      </c>
      <c r="S1160" t="str">
        <f t="shared" si="74"/>
        <v>food</v>
      </c>
      <c r="T1160" t="str">
        <f t="shared" si="75"/>
        <v>food trucks</v>
      </c>
    </row>
    <row r="1161" spans="1:20" ht="42.75" x14ac:dyDescent="0.45">
      <c r="A1161">
        <v>1159</v>
      </c>
      <c r="B1161" s="1" t="s">
        <v>1160</v>
      </c>
      <c r="C1161" s="1" t="s">
        <v>5269</v>
      </c>
      <c r="D1161" s="3">
        <v>6750</v>
      </c>
      <c r="E1161" s="3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s="7">
        <f t="shared" si="72"/>
        <v>42154.726446759261</v>
      </c>
      <c r="L1161" s="7">
        <f t="shared" si="73"/>
        <v>42185.65625</v>
      </c>
      <c r="M1161" t="b">
        <v>0</v>
      </c>
      <c r="N1161">
        <v>0</v>
      </c>
      <c r="O1161" s="22">
        <f>E1161/D1161*100</f>
        <v>0</v>
      </c>
      <c r="P1161" s="4" t="e">
        <f>E1161/N1161</f>
        <v>#DIV/0!</v>
      </c>
      <c r="Q1161" t="b">
        <v>0</v>
      </c>
      <c r="R1161" t="s">
        <v>8284</v>
      </c>
      <c r="S1161" t="str">
        <f t="shared" si="74"/>
        <v>food</v>
      </c>
      <c r="T1161" t="str">
        <f t="shared" si="75"/>
        <v>food trucks</v>
      </c>
    </row>
    <row r="1162" spans="1:20" ht="42.75" x14ac:dyDescent="0.45">
      <c r="A1162">
        <v>1160</v>
      </c>
      <c r="B1162" s="1" t="s">
        <v>1161</v>
      </c>
      <c r="C1162" s="1" t="s">
        <v>5270</v>
      </c>
      <c r="D1162" s="3">
        <v>30000</v>
      </c>
      <c r="E1162" s="3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s="7">
        <f t="shared" si="72"/>
        <v>42061.154930555553</v>
      </c>
      <c r="L1162" s="7">
        <f t="shared" si="73"/>
        <v>42091.113263888896</v>
      </c>
      <c r="M1162" t="b">
        <v>0</v>
      </c>
      <c r="N1162">
        <v>19</v>
      </c>
      <c r="O1162" s="22">
        <f>E1162/D1162*100</f>
        <v>3.85</v>
      </c>
      <c r="P1162" s="4">
        <f>E1162/N1162</f>
        <v>60.789473684210527</v>
      </c>
      <c r="Q1162" t="b">
        <v>0</v>
      </c>
      <c r="R1162" t="s">
        <v>8284</v>
      </c>
      <c r="S1162" t="str">
        <f t="shared" si="74"/>
        <v>food</v>
      </c>
      <c r="T1162" t="str">
        <f t="shared" si="75"/>
        <v>food trucks</v>
      </c>
    </row>
    <row r="1163" spans="1:20" ht="42.75" x14ac:dyDescent="0.45">
      <c r="A1163">
        <v>1161</v>
      </c>
      <c r="B1163" s="1" t="s">
        <v>1162</v>
      </c>
      <c r="C1163" s="1" t="s">
        <v>5271</v>
      </c>
      <c r="D1163" s="3">
        <v>18000</v>
      </c>
      <c r="E1163" s="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s="7">
        <f t="shared" si="72"/>
        <v>42122.629502314812</v>
      </c>
      <c r="L1163" s="7">
        <f t="shared" si="73"/>
        <v>42143.629502314812</v>
      </c>
      <c r="M1163" t="b">
        <v>0</v>
      </c>
      <c r="N1163">
        <v>0</v>
      </c>
      <c r="O1163" s="22">
        <f>E1163/D1163*100</f>
        <v>0</v>
      </c>
      <c r="P1163" s="4" t="e">
        <f>E1163/N1163</f>
        <v>#DIV/0!</v>
      </c>
      <c r="Q1163" t="b">
        <v>0</v>
      </c>
      <c r="R1163" t="s">
        <v>8284</v>
      </c>
      <c r="S1163" t="str">
        <f t="shared" si="74"/>
        <v>food</v>
      </c>
      <c r="T1163" t="str">
        <f t="shared" si="75"/>
        <v>food trucks</v>
      </c>
    </row>
    <row r="1164" spans="1:20" ht="42.75" x14ac:dyDescent="0.45">
      <c r="A1164">
        <v>1162</v>
      </c>
      <c r="B1164" s="1" t="s">
        <v>1163</v>
      </c>
      <c r="C1164" s="1" t="s">
        <v>5272</v>
      </c>
      <c r="D1164" s="3">
        <v>60000</v>
      </c>
      <c r="E1164" s="3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s="7">
        <f t="shared" si="72"/>
        <v>41876.683611111112</v>
      </c>
      <c r="L1164" s="7">
        <f t="shared" si="73"/>
        <v>41907.683611111112</v>
      </c>
      <c r="M1164" t="b">
        <v>0</v>
      </c>
      <c r="N1164">
        <v>2</v>
      </c>
      <c r="O1164" s="22">
        <f>E1164/D1164*100</f>
        <v>5.8333333333333341E-2</v>
      </c>
      <c r="P1164" s="4">
        <f>E1164/N1164</f>
        <v>17.5</v>
      </c>
      <c r="Q1164" t="b">
        <v>0</v>
      </c>
      <c r="R1164" t="s">
        <v>8284</v>
      </c>
      <c r="S1164" t="str">
        <f t="shared" si="74"/>
        <v>food</v>
      </c>
      <c r="T1164" t="str">
        <f t="shared" si="75"/>
        <v>food trucks</v>
      </c>
    </row>
    <row r="1165" spans="1:20" ht="42.75" x14ac:dyDescent="0.45">
      <c r="A1165">
        <v>1163</v>
      </c>
      <c r="B1165" s="1" t="s">
        <v>1164</v>
      </c>
      <c r="C1165" s="1" t="s">
        <v>5273</v>
      </c>
      <c r="D1165" s="3">
        <v>5200</v>
      </c>
      <c r="E1165" s="3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s="7">
        <f t="shared" si="72"/>
        <v>41830.723611111112</v>
      </c>
      <c r="L1165" s="7">
        <f t="shared" si="73"/>
        <v>41860.723611111112</v>
      </c>
      <c r="M1165" t="b">
        <v>0</v>
      </c>
      <c r="N1165">
        <v>0</v>
      </c>
      <c r="O1165" s="22">
        <f>E1165/D1165*100</f>
        <v>0</v>
      </c>
      <c r="P1165" s="4" t="e">
        <f>E1165/N1165</f>
        <v>#DIV/0!</v>
      </c>
      <c r="Q1165" t="b">
        <v>0</v>
      </c>
      <c r="R1165" t="s">
        <v>8284</v>
      </c>
      <c r="S1165" t="str">
        <f t="shared" si="74"/>
        <v>food</v>
      </c>
      <c r="T1165" t="str">
        <f t="shared" si="75"/>
        <v>food trucks</v>
      </c>
    </row>
    <row r="1166" spans="1:20" ht="57" x14ac:dyDescent="0.45">
      <c r="A1166">
        <v>1164</v>
      </c>
      <c r="B1166" s="1" t="s">
        <v>1165</v>
      </c>
      <c r="C1166" s="1" t="s">
        <v>5274</v>
      </c>
      <c r="D1166" s="3">
        <v>10000</v>
      </c>
      <c r="E1166" s="3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s="7">
        <f t="shared" si="72"/>
        <v>42509.724328703705</v>
      </c>
      <c r="L1166" s="7">
        <f t="shared" si="73"/>
        <v>42539.724328703705</v>
      </c>
      <c r="M1166" t="b">
        <v>0</v>
      </c>
      <c r="N1166">
        <v>0</v>
      </c>
      <c r="O1166" s="22">
        <f>E1166/D1166*100</f>
        <v>0</v>
      </c>
      <c r="P1166" s="4" t="e">
        <f>E1166/N1166</f>
        <v>#DIV/0!</v>
      </c>
      <c r="Q1166" t="b">
        <v>0</v>
      </c>
      <c r="R1166" t="s">
        <v>8284</v>
      </c>
      <c r="S1166" t="str">
        <f t="shared" si="74"/>
        <v>food</v>
      </c>
      <c r="T1166" t="str">
        <f t="shared" si="75"/>
        <v>food trucks</v>
      </c>
    </row>
    <row r="1167" spans="1:20" ht="42.75" x14ac:dyDescent="0.45">
      <c r="A1167">
        <v>1165</v>
      </c>
      <c r="B1167" s="1" t="s">
        <v>1166</v>
      </c>
      <c r="C1167" s="1" t="s">
        <v>5275</v>
      </c>
      <c r="D1167" s="3">
        <v>10000</v>
      </c>
      <c r="E1167" s="3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s="7">
        <f t="shared" si="72"/>
        <v>41792.214467592588</v>
      </c>
      <c r="L1167" s="7">
        <f t="shared" si="73"/>
        <v>41826.214467592588</v>
      </c>
      <c r="M1167" t="b">
        <v>0</v>
      </c>
      <c r="N1167">
        <v>25</v>
      </c>
      <c r="O1167" s="22">
        <f>E1167/D1167*100</f>
        <v>20.705000000000002</v>
      </c>
      <c r="P1167" s="4">
        <f>E1167/N1167</f>
        <v>82.82</v>
      </c>
      <c r="Q1167" t="b">
        <v>0</v>
      </c>
      <c r="R1167" t="s">
        <v>8284</v>
      </c>
      <c r="S1167" t="str">
        <f t="shared" si="74"/>
        <v>food</v>
      </c>
      <c r="T1167" t="str">
        <f t="shared" si="75"/>
        <v>food trucks</v>
      </c>
    </row>
    <row r="1168" spans="1:20" ht="42.75" x14ac:dyDescent="0.45">
      <c r="A1168">
        <v>1166</v>
      </c>
      <c r="B1168" s="1" t="s">
        <v>1167</v>
      </c>
      <c r="C1168" s="1" t="s">
        <v>5276</v>
      </c>
      <c r="D1168" s="3">
        <v>15000</v>
      </c>
      <c r="E1168" s="3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s="7">
        <f t="shared" si="72"/>
        <v>42150.485439814816</v>
      </c>
      <c r="L1168" s="7">
        <f t="shared" si="73"/>
        <v>42181.166666666672</v>
      </c>
      <c r="M1168" t="b">
        <v>0</v>
      </c>
      <c r="N1168">
        <v>8</v>
      </c>
      <c r="O1168" s="22">
        <f>E1168/D1168*100</f>
        <v>19.139999999999997</v>
      </c>
      <c r="P1168" s="4">
        <f>E1168/N1168</f>
        <v>358.875</v>
      </c>
      <c r="Q1168" t="b">
        <v>0</v>
      </c>
      <c r="R1168" t="s">
        <v>8284</v>
      </c>
      <c r="S1168" t="str">
        <f t="shared" si="74"/>
        <v>food</v>
      </c>
      <c r="T1168" t="str">
        <f t="shared" si="75"/>
        <v>food trucks</v>
      </c>
    </row>
    <row r="1169" spans="1:20" ht="42.75" x14ac:dyDescent="0.45">
      <c r="A1169">
        <v>1167</v>
      </c>
      <c r="B1169" s="1" t="s">
        <v>1168</v>
      </c>
      <c r="C1169" s="1" t="s">
        <v>5277</v>
      </c>
      <c r="D1169" s="3">
        <v>60000</v>
      </c>
      <c r="E1169" s="3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s="7">
        <f t="shared" si="72"/>
        <v>41863.734895833331</v>
      </c>
      <c r="L1169" s="7">
        <f t="shared" si="73"/>
        <v>41894.734895833331</v>
      </c>
      <c r="M1169" t="b">
        <v>0</v>
      </c>
      <c r="N1169">
        <v>16</v>
      </c>
      <c r="O1169" s="22">
        <f>E1169/D1169*100</f>
        <v>1.6316666666666666</v>
      </c>
      <c r="P1169" s="4">
        <f>E1169/N1169</f>
        <v>61.1875</v>
      </c>
      <c r="Q1169" t="b">
        <v>0</v>
      </c>
      <c r="R1169" t="s">
        <v>8284</v>
      </c>
      <c r="S1169" t="str">
        <f t="shared" si="74"/>
        <v>food</v>
      </c>
      <c r="T1169" t="str">
        <f t="shared" si="75"/>
        <v>food trucks</v>
      </c>
    </row>
    <row r="1170" spans="1:20" ht="42.75" x14ac:dyDescent="0.45">
      <c r="A1170">
        <v>1168</v>
      </c>
      <c r="B1170" s="1" t="s">
        <v>1169</v>
      </c>
      <c r="C1170" s="1" t="s">
        <v>5278</v>
      </c>
      <c r="D1170" s="3">
        <v>18000</v>
      </c>
      <c r="E1170" s="3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s="7">
        <f t="shared" si="72"/>
        <v>42605.053993055553</v>
      </c>
      <c r="L1170" s="7">
        <f t="shared" si="73"/>
        <v>42635.053993055553</v>
      </c>
      <c r="M1170" t="b">
        <v>0</v>
      </c>
      <c r="N1170">
        <v>3</v>
      </c>
      <c r="O1170" s="22">
        <f>E1170/D1170*100</f>
        <v>5.6666666666666661</v>
      </c>
      <c r="P1170" s="4">
        <f>E1170/N1170</f>
        <v>340</v>
      </c>
      <c r="Q1170" t="b">
        <v>0</v>
      </c>
      <c r="R1170" t="s">
        <v>8284</v>
      </c>
      <c r="S1170" t="str">
        <f t="shared" si="74"/>
        <v>food</v>
      </c>
      <c r="T1170" t="str">
        <f t="shared" si="75"/>
        <v>food trucks</v>
      </c>
    </row>
    <row r="1171" spans="1:20" ht="42.75" x14ac:dyDescent="0.45">
      <c r="A1171">
        <v>1169</v>
      </c>
      <c r="B1171" s="1" t="s">
        <v>1170</v>
      </c>
      <c r="C1171" s="1" t="s">
        <v>5279</v>
      </c>
      <c r="D1171" s="3">
        <v>10000</v>
      </c>
      <c r="E1171" s="3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s="7">
        <f t="shared" si="72"/>
        <v>42027.353738425925</v>
      </c>
      <c r="L1171" s="7">
        <f t="shared" si="73"/>
        <v>42057.353738425925</v>
      </c>
      <c r="M1171" t="b">
        <v>0</v>
      </c>
      <c r="N1171">
        <v>3</v>
      </c>
      <c r="O1171" s="22">
        <f>E1171/D1171*100</f>
        <v>0.16999999999999998</v>
      </c>
      <c r="P1171" s="4">
        <f>E1171/N1171</f>
        <v>5.666666666666667</v>
      </c>
      <c r="Q1171" t="b">
        <v>0</v>
      </c>
      <c r="R1171" t="s">
        <v>8284</v>
      </c>
      <c r="S1171" t="str">
        <f t="shared" si="74"/>
        <v>food</v>
      </c>
      <c r="T1171" t="str">
        <f t="shared" si="75"/>
        <v>food trucks</v>
      </c>
    </row>
    <row r="1172" spans="1:20" ht="42.75" x14ac:dyDescent="0.45">
      <c r="A1172">
        <v>1170</v>
      </c>
      <c r="B1172" s="1" t="s">
        <v>1171</v>
      </c>
      <c r="C1172" s="1" t="s">
        <v>5280</v>
      </c>
      <c r="D1172" s="3">
        <v>25000</v>
      </c>
      <c r="E1172" s="3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s="7">
        <f t="shared" si="72"/>
        <v>42124.893182870372</v>
      </c>
      <c r="L1172" s="7">
        <f t="shared" si="73"/>
        <v>42154.893182870372</v>
      </c>
      <c r="M1172" t="b">
        <v>0</v>
      </c>
      <c r="N1172">
        <v>2</v>
      </c>
      <c r="O1172" s="22">
        <f>E1172/D1172*100</f>
        <v>0.4</v>
      </c>
      <c r="P1172" s="4">
        <f>E1172/N1172</f>
        <v>50</v>
      </c>
      <c r="Q1172" t="b">
        <v>0</v>
      </c>
      <c r="R1172" t="s">
        <v>8284</v>
      </c>
      <c r="S1172" t="str">
        <f t="shared" si="74"/>
        <v>food</v>
      </c>
      <c r="T1172" t="str">
        <f t="shared" si="75"/>
        <v>food trucks</v>
      </c>
    </row>
    <row r="1173" spans="1:20" ht="28.5" x14ac:dyDescent="0.45">
      <c r="A1173">
        <v>1171</v>
      </c>
      <c r="B1173" s="1" t="s">
        <v>1172</v>
      </c>
      <c r="C1173" s="1" t="s">
        <v>5281</v>
      </c>
      <c r="D1173" s="3">
        <v>25000</v>
      </c>
      <c r="E1173" s="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s="7">
        <f t="shared" si="72"/>
        <v>41938.804710648146</v>
      </c>
      <c r="L1173" s="7">
        <f t="shared" si="73"/>
        <v>41956.846377314811</v>
      </c>
      <c r="M1173" t="b">
        <v>0</v>
      </c>
      <c r="N1173">
        <v>1</v>
      </c>
      <c r="O1173" s="22">
        <f>E1173/D1173*100</f>
        <v>0.1</v>
      </c>
      <c r="P1173" s="4">
        <f>E1173/N1173</f>
        <v>25</v>
      </c>
      <c r="Q1173" t="b">
        <v>0</v>
      </c>
      <c r="R1173" t="s">
        <v>8284</v>
      </c>
      <c r="S1173" t="str">
        <f t="shared" si="74"/>
        <v>food</v>
      </c>
      <c r="T1173" t="str">
        <f t="shared" si="75"/>
        <v>food trucks</v>
      </c>
    </row>
    <row r="1174" spans="1:20" x14ac:dyDescent="0.45">
      <c r="A1174">
        <v>1172</v>
      </c>
      <c r="B1174" s="1" t="s">
        <v>1173</v>
      </c>
      <c r="C1174" s="1" t="s">
        <v>5282</v>
      </c>
      <c r="D1174" s="3">
        <v>9000</v>
      </c>
      <c r="E1174" s="3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s="7">
        <f t="shared" si="72"/>
        <v>41841.682314814818</v>
      </c>
      <c r="L1174" s="7">
        <f t="shared" si="73"/>
        <v>41871.682314814818</v>
      </c>
      <c r="M1174" t="b">
        <v>0</v>
      </c>
      <c r="N1174">
        <v>0</v>
      </c>
      <c r="O1174" s="22">
        <f>E1174/D1174*100</f>
        <v>0</v>
      </c>
      <c r="P1174" s="4" t="e">
        <f>E1174/N1174</f>
        <v>#DIV/0!</v>
      </c>
      <c r="Q1174" t="b">
        <v>0</v>
      </c>
      <c r="R1174" t="s">
        <v>8284</v>
      </c>
      <c r="S1174" t="str">
        <f t="shared" si="74"/>
        <v>food</v>
      </c>
      <c r="T1174" t="str">
        <f t="shared" si="75"/>
        <v>food trucks</v>
      </c>
    </row>
    <row r="1175" spans="1:20" ht="42.75" x14ac:dyDescent="0.45">
      <c r="A1175">
        <v>1173</v>
      </c>
      <c r="B1175" s="1" t="s">
        <v>1174</v>
      </c>
      <c r="C1175" s="1" t="s">
        <v>5283</v>
      </c>
      <c r="D1175" s="3">
        <v>125000</v>
      </c>
      <c r="E1175" s="3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s="7">
        <f t="shared" si="72"/>
        <v>42184.185844907406</v>
      </c>
      <c r="L1175" s="7">
        <f t="shared" si="73"/>
        <v>42219.185844907406</v>
      </c>
      <c r="M1175" t="b">
        <v>0</v>
      </c>
      <c r="N1175">
        <v>1</v>
      </c>
      <c r="O1175" s="22">
        <f>E1175/D1175*100</f>
        <v>2.4E-2</v>
      </c>
      <c r="P1175" s="4">
        <f>E1175/N1175</f>
        <v>30</v>
      </c>
      <c r="Q1175" t="b">
        <v>0</v>
      </c>
      <c r="R1175" t="s">
        <v>8284</v>
      </c>
      <c r="S1175" t="str">
        <f t="shared" si="74"/>
        <v>food</v>
      </c>
      <c r="T1175" t="str">
        <f t="shared" si="75"/>
        <v>food trucks</v>
      </c>
    </row>
    <row r="1176" spans="1:20" ht="42.75" x14ac:dyDescent="0.45">
      <c r="A1176">
        <v>1174</v>
      </c>
      <c r="B1176" s="1" t="s">
        <v>1175</v>
      </c>
      <c r="C1176" s="1" t="s">
        <v>5284</v>
      </c>
      <c r="D1176" s="3">
        <v>15000</v>
      </c>
      <c r="E1176" s="3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s="7">
        <f t="shared" si="72"/>
        <v>42468.84174768519</v>
      </c>
      <c r="L1176" s="7">
        <f t="shared" si="73"/>
        <v>42498.84174768519</v>
      </c>
      <c r="M1176" t="b">
        <v>0</v>
      </c>
      <c r="N1176">
        <v>19</v>
      </c>
      <c r="O1176" s="22">
        <f>E1176/D1176*100</f>
        <v>5.9066666666666672</v>
      </c>
      <c r="P1176" s="4">
        <f>E1176/N1176</f>
        <v>46.631578947368418</v>
      </c>
      <c r="Q1176" t="b">
        <v>0</v>
      </c>
      <c r="R1176" t="s">
        <v>8284</v>
      </c>
      <c r="S1176" t="str">
        <f t="shared" si="74"/>
        <v>food</v>
      </c>
      <c r="T1176" t="str">
        <f t="shared" si="75"/>
        <v>food trucks</v>
      </c>
    </row>
    <row r="1177" spans="1:20" ht="42.75" x14ac:dyDescent="0.45">
      <c r="A1177">
        <v>1175</v>
      </c>
      <c r="B1177" s="1" t="s">
        <v>1176</v>
      </c>
      <c r="C1177" s="1" t="s">
        <v>5285</v>
      </c>
      <c r="D1177" s="3">
        <v>20000</v>
      </c>
      <c r="E1177" s="3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s="7">
        <f t="shared" si="72"/>
        <v>42170.728460648148</v>
      </c>
      <c r="L1177" s="7">
        <f t="shared" si="73"/>
        <v>42200.728460648148</v>
      </c>
      <c r="M1177" t="b">
        <v>0</v>
      </c>
      <c r="N1177">
        <v>9</v>
      </c>
      <c r="O1177" s="22">
        <f>E1177/D1177*100</f>
        <v>2.9250000000000003</v>
      </c>
      <c r="P1177" s="4">
        <f>E1177/N1177</f>
        <v>65</v>
      </c>
      <c r="Q1177" t="b">
        <v>0</v>
      </c>
      <c r="R1177" t="s">
        <v>8284</v>
      </c>
      <c r="S1177" t="str">
        <f t="shared" si="74"/>
        <v>food</v>
      </c>
      <c r="T1177" t="str">
        <f t="shared" si="75"/>
        <v>food trucks</v>
      </c>
    </row>
    <row r="1178" spans="1:20" ht="57" x14ac:dyDescent="0.45">
      <c r="A1178">
        <v>1176</v>
      </c>
      <c r="B1178" s="1" t="s">
        <v>1177</v>
      </c>
      <c r="C1178" s="1" t="s">
        <v>5286</v>
      </c>
      <c r="D1178" s="3">
        <v>175000</v>
      </c>
      <c r="E1178" s="3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s="7">
        <f t="shared" si="72"/>
        <v>42746.019652777773</v>
      </c>
      <c r="L1178" s="7">
        <f t="shared" si="73"/>
        <v>42800.541666666672</v>
      </c>
      <c r="M1178" t="b">
        <v>0</v>
      </c>
      <c r="N1178">
        <v>1</v>
      </c>
      <c r="O1178" s="22">
        <f>E1178/D1178*100</f>
        <v>5.7142857142857143E-3</v>
      </c>
      <c r="P1178" s="4">
        <f>E1178/N1178</f>
        <v>10</v>
      </c>
      <c r="Q1178" t="b">
        <v>0</v>
      </c>
      <c r="R1178" t="s">
        <v>8284</v>
      </c>
      <c r="S1178" t="str">
        <f t="shared" si="74"/>
        <v>food</v>
      </c>
      <c r="T1178" t="str">
        <f t="shared" si="75"/>
        <v>food trucks</v>
      </c>
    </row>
    <row r="1179" spans="1:20" ht="42.75" x14ac:dyDescent="0.45">
      <c r="A1179">
        <v>1177</v>
      </c>
      <c r="B1179" s="1" t="s">
        <v>1178</v>
      </c>
      <c r="C1179" s="1" t="s">
        <v>5287</v>
      </c>
      <c r="D1179" s="3">
        <v>6000</v>
      </c>
      <c r="E1179" s="3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s="7">
        <f t="shared" si="72"/>
        <v>41897.660833333335</v>
      </c>
      <c r="L1179" s="7">
        <f t="shared" si="73"/>
        <v>41927.660833333335</v>
      </c>
      <c r="M1179" t="b">
        <v>0</v>
      </c>
      <c r="N1179">
        <v>0</v>
      </c>
      <c r="O1179" s="22">
        <f>E1179/D1179*100</f>
        <v>0</v>
      </c>
      <c r="P1179" s="4" t="e">
        <f>E1179/N1179</f>
        <v>#DIV/0!</v>
      </c>
      <c r="Q1179" t="b">
        <v>0</v>
      </c>
      <c r="R1179" t="s">
        <v>8284</v>
      </c>
      <c r="S1179" t="str">
        <f t="shared" si="74"/>
        <v>food</v>
      </c>
      <c r="T1179" t="str">
        <f t="shared" si="75"/>
        <v>food trucks</v>
      </c>
    </row>
    <row r="1180" spans="1:20" ht="42.75" x14ac:dyDescent="0.45">
      <c r="A1180">
        <v>1178</v>
      </c>
      <c r="B1180" s="1" t="s">
        <v>1179</v>
      </c>
      <c r="C1180" s="1" t="s">
        <v>5288</v>
      </c>
      <c r="D1180" s="3">
        <v>75000</v>
      </c>
      <c r="E1180" s="3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s="7">
        <f t="shared" si="72"/>
        <v>41837.905694444446</v>
      </c>
      <c r="L1180" s="7">
        <f t="shared" si="73"/>
        <v>41867.905694444446</v>
      </c>
      <c r="M1180" t="b">
        <v>0</v>
      </c>
      <c r="N1180">
        <v>1</v>
      </c>
      <c r="O1180" s="22">
        <f>E1180/D1180*100</f>
        <v>6.6666666666666671E-3</v>
      </c>
      <c r="P1180" s="4">
        <f>E1180/N1180</f>
        <v>5</v>
      </c>
      <c r="Q1180" t="b">
        <v>0</v>
      </c>
      <c r="R1180" t="s">
        <v>8284</v>
      </c>
      <c r="S1180" t="str">
        <f t="shared" si="74"/>
        <v>food</v>
      </c>
      <c r="T1180" t="str">
        <f t="shared" si="75"/>
        <v>food trucks</v>
      </c>
    </row>
    <row r="1181" spans="1:20" ht="42.75" x14ac:dyDescent="0.45">
      <c r="A1181">
        <v>1179</v>
      </c>
      <c r="B1181" s="1" t="s">
        <v>1180</v>
      </c>
      <c r="C1181" s="1" t="s">
        <v>5289</v>
      </c>
      <c r="D1181" s="3">
        <v>60000</v>
      </c>
      <c r="E1181" s="3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s="7">
        <f t="shared" si="72"/>
        <v>42275.720219907409</v>
      </c>
      <c r="L1181" s="7">
        <f t="shared" si="73"/>
        <v>42305.720219907409</v>
      </c>
      <c r="M1181" t="b">
        <v>0</v>
      </c>
      <c r="N1181">
        <v>5</v>
      </c>
      <c r="O1181" s="22">
        <f>E1181/D1181*100</f>
        <v>5.3333333333333339</v>
      </c>
      <c r="P1181" s="4">
        <f>E1181/N1181</f>
        <v>640</v>
      </c>
      <c r="Q1181" t="b">
        <v>0</v>
      </c>
      <c r="R1181" t="s">
        <v>8284</v>
      </c>
      <c r="S1181" t="str">
        <f t="shared" si="74"/>
        <v>food</v>
      </c>
      <c r="T1181" t="str">
        <f t="shared" si="75"/>
        <v>food trucks</v>
      </c>
    </row>
    <row r="1182" spans="1:20" ht="28.5" x14ac:dyDescent="0.45">
      <c r="A1182">
        <v>1180</v>
      </c>
      <c r="B1182" s="1" t="s">
        <v>1181</v>
      </c>
      <c r="C1182" s="1" t="s">
        <v>5290</v>
      </c>
      <c r="D1182" s="3">
        <v>50000</v>
      </c>
      <c r="E1182" s="3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s="7">
        <f t="shared" si="72"/>
        <v>41781.806875000002</v>
      </c>
      <c r="L1182" s="7">
        <f t="shared" si="73"/>
        <v>41818.806875000002</v>
      </c>
      <c r="M1182" t="b">
        <v>0</v>
      </c>
      <c r="N1182">
        <v>85</v>
      </c>
      <c r="O1182" s="22">
        <f>E1182/D1182*100</f>
        <v>11.75</v>
      </c>
      <c r="P1182" s="4">
        <f>E1182/N1182</f>
        <v>69.117647058823536</v>
      </c>
      <c r="Q1182" t="b">
        <v>0</v>
      </c>
      <c r="R1182" t="s">
        <v>8284</v>
      </c>
      <c r="S1182" t="str">
        <f t="shared" si="74"/>
        <v>food</v>
      </c>
      <c r="T1182" t="str">
        <f t="shared" si="75"/>
        <v>food trucks</v>
      </c>
    </row>
    <row r="1183" spans="1:20" x14ac:dyDescent="0.45">
      <c r="A1183">
        <v>1181</v>
      </c>
      <c r="B1183" s="1" t="s">
        <v>1182</v>
      </c>
      <c r="C1183" s="1" t="s">
        <v>5291</v>
      </c>
      <c r="D1183" s="3">
        <v>50000</v>
      </c>
      <c r="E1183" s="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s="7">
        <f t="shared" si="72"/>
        <v>42034.339363425926</v>
      </c>
      <c r="L1183" s="7">
        <f t="shared" si="73"/>
        <v>42064.339363425926</v>
      </c>
      <c r="M1183" t="b">
        <v>0</v>
      </c>
      <c r="N1183">
        <v>3</v>
      </c>
      <c r="O1183" s="22">
        <f>E1183/D1183*100</f>
        <v>8.0000000000000002E-3</v>
      </c>
      <c r="P1183" s="4">
        <f>E1183/N1183</f>
        <v>1.3333333333333333</v>
      </c>
      <c r="Q1183" t="b">
        <v>0</v>
      </c>
      <c r="R1183" t="s">
        <v>8284</v>
      </c>
      <c r="S1183" t="str">
        <f t="shared" si="74"/>
        <v>food</v>
      </c>
      <c r="T1183" t="str">
        <f t="shared" si="75"/>
        <v>food trucks</v>
      </c>
    </row>
    <row r="1184" spans="1:20" ht="42.75" x14ac:dyDescent="0.45">
      <c r="A1184">
        <v>1182</v>
      </c>
      <c r="B1184" s="1" t="s">
        <v>1183</v>
      </c>
      <c r="C1184" s="1" t="s">
        <v>5292</v>
      </c>
      <c r="D1184" s="3">
        <v>1000</v>
      </c>
      <c r="E1184" s="3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s="7">
        <f t="shared" si="72"/>
        <v>42728.827407407407</v>
      </c>
      <c r="L1184" s="7">
        <f t="shared" si="73"/>
        <v>42747.695833333331</v>
      </c>
      <c r="M1184" t="b">
        <v>0</v>
      </c>
      <c r="N1184">
        <v>4</v>
      </c>
      <c r="O1184" s="22">
        <f>E1184/D1184*100</f>
        <v>4.2</v>
      </c>
      <c r="P1184" s="4">
        <f>E1184/N1184</f>
        <v>10.5</v>
      </c>
      <c r="Q1184" t="b">
        <v>0</v>
      </c>
      <c r="R1184" t="s">
        <v>8284</v>
      </c>
      <c r="S1184" t="str">
        <f t="shared" si="74"/>
        <v>food</v>
      </c>
      <c r="T1184" t="str">
        <f t="shared" si="75"/>
        <v>food trucks</v>
      </c>
    </row>
    <row r="1185" spans="1:20" ht="42.75" x14ac:dyDescent="0.45">
      <c r="A1185">
        <v>1183</v>
      </c>
      <c r="B1185" s="1" t="s">
        <v>1184</v>
      </c>
      <c r="C1185" s="1" t="s">
        <v>5293</v>
      </c>
      <c r="D1185" s="3">
        <v>2500</v>
      </c>
      <c r="E1185" s="3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s="7">
        <f t="shared" si="72"/>
        <v>42656.86137731481</v>
      </c>
      <c r="L1185" s="7">
        <f t="shared" si="73"/>
        <v>42676.165972222225</v>
      </c>
      <c r="M1185" t="b">
        <v>0</v>
      </c>
      <c r="N1185">
        <v>3</v>
      </c>
      <c r="O1185" s="22">
        <f>E1185/D1185*100</f>
        <v>4</v>
      </c>
      <c r="P1185" s="4">
        <f>E1185/N1185</f>
        <v>33.333333333333336</v>
      </c>
      <c r="Q1185" t="b">
        <v>0</v>
      </c>
      <c r="R1185" t="s">
        <v>8284</v>
      </c>
      <c r="S1185" t="str">
        <f t="shared" si="74"/>
        <v>food</v>
      </c>
      <c r="T1185" t="str">
        <f t="shared" si="75"/>
        <v>food trucks</v>
      </c>
    </row>
    <row r="1186" spans="1:20" ht="42.75" x14ac:dyDescent="0.45">
      <c r="A1186">
        <v>1184</v>
      </c>
      <c r="B1186" s="1" t="s">
        <v>1185</v>
      </c>
      <c r="C1186" s="1" t="s">
        <v>5294</v>
      </c>
      <c r="D1186" s="3">
        <v>22000</v>
      </c>
      <c r="E1186" s="3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s="7">
        <f t="shared" si="72"/>
        <v>42741.599664351852</v>
      </c>
      <c r="L1186" s="7">
        <f t="shared" si="73"/>
        <v>42772.599664351852</v>
      </c>
      <c r="M1186" t="b">
        <v>0</v>
      </c>
      <c r="N1186">
        <v>375</v>
      </c>
      <c r="O1186" s="22">
        <f>E1186/D1186*100</f>
        <v>104.93636363636362</v>
      </c>
      <c r="P1186" s="4">
        <f>E1186/N1186</f>
        <v>61.562666666666665</v>
      </c>
      <c r="Q1186" t="b">
        <v>1</v>
      </c>
      <c r="R1186" t="s">
        <v>8285</v>
      </c>
      <c r="S1186" t="str">
        <f t="shared" si="74"/>
        <v>photography</v>
      </c>
      <c r="T1186" t="str">
        <f t="shared" si="75"/>
        <v>photobooks</v>
      </c>
    </row>
    <row r="1187" spans="1:20" ht="57" x14ac:dyDescent="0.45">
      <c r="A1187">
        <v>1185</v>
      </c>
      <c r="B1187" s="1" t="s">
        <v>1186</v>
      </c>
      <c r="C1187" s="1" t="s">
        <v>5295</v>
      </c>
      <c r="D1187" s="3">
        <v>12500</v>
      </c>
      <c r="E1187" s="3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s="7">
        <f t="shared" si="72"/>
        <v>42130.865150462967</v>
      </c>
      <c r="L1187" s="7">
        <f t="shared" si="73"/>
        <v>42163.166666666672</v>
      </c>
      <c r="M1187" t="b">
        <v>0</v>
      </c>
      <c r="N1187">
        <v>111</v>
      </c>
      <c r="O1187" s="22">
        <f>E1187/D1187*100</f>
        <v>105.44</v>
      </c>
      <c r="P1187" s="4">
        <f>E1187/N1187</f>
        <v>118.73873873873873</v>
      </c>
      <c r="Q1187" t="b">
        <v>1</v>
      </c>
      <c r="R1187" t="s">
        <v>8285</v>
      </c>
      <c r="S1187" t="str">
        <f t="shared" si="74"/>
        <v>photography</v>
      </c>
      <c r="T1187" t="str">
        <f t="shared" si="75"/>
        <v>photobooks</v>
      </c>
    </row>
    <row r="1188" spans="1:20" ht="42.75" x14ac:dyDescent="0.45">
      <c r="A1188">
        <v>1186</v>
      </c>
      <c r="B1188" s="1" t="s">
        <v>1187</v>
      </c>
      <c r="C1188" s="1" t="s">
        <v>5296</v>
      </c>
      <c r="D1188" s="3">
        <v>7500</v>
      </c>
      <c r="E1188" s="3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s="7">
        <f t="shared" si="72"/>
        <v>42123.86336805555</v>
      </c>
      <c r="L1188" s="7">
        <f t="shared" si="73"/>
        <v>42156.945833333331</v>
      </c>
      <c r="M1188" t="b">
        <v>0</v>
      </c>
      <c r="N1188">
        <v>123</v>
      </c>
      <c r="O1188" s="22">
        <f>E1188/D1188*100</f>
        <v>106.73333333333332</v>
      </c>
      <c r="P1188" s="4">
        <f>E1188/N1188</f>
        <v>65.081300813008127</v>
      </c>
      <c r="Q1188" t="b">
        <v>1</v>
      </c>
      <c r="R1188" t="s">
        <v>8285</v>
      </c>
      <c r="S1188" t="str">
        <f t="shared" si="74"/>
        <v>photography</v>
      </c>
      <c r="T1188" t="str">
        <f t="shared" si="75"/>
        <v>photobooks</v>
      </c>
    </row>
    <row r="1189" spans="1:20" ht="42.75" x14ac:dyDescent="0.45">
      <c r="A1189">
        <v>1187</v>
      </c>
      <c r="B1189" s="1" t="s">
        <v>1188</v>
      </c>
      <c r="C1189" s="1" t="s">
        <v>5297</v>
      </c>
      <c r="D1189" s="3">
        <v>8750</v>
      </c>
      <c r="E1189" s="3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s="7">
        <f t="shared" si="72"/>
        <v>42109.894942129627</v>
      </c>
      <c r="L1189" s="7">
        <f t="shared" si="73"/>
        <v>42141.75</v>
      </c>
      <c r="M1189" t="b">
        <v>0</v>
      </c>
      <c r="N1189">
        <v>70</v>
      </c>
      <c r="O1189" s="22">
        <f>E1189/D1189*100</f>
        <v>104.12571428571428</v>
      </c>
      <c r="P1189" s="4">
        <f>E1189/N1189</f>
        <v>130.15714285714284</v>
      </c>
      <c r="Q1189" t="b">
        <v>1</v>
      </c>
      <c r="R1189" t="s">
        <v>8285</v>
      </c>
      <c r="S1189" t="str">
        <f t="shared" si="74"/>
        <v>photography</v>
      </c>
      <c r="T1189" t="str">
        <f t="shared" si="75"/>
        <v>photobooks</v>
      </c>
    </row>
    <row r="1190" spans="1:20" ht="42.75" x14ac:dyDescent="0.45">
      <c r="A1190">
        <v>1188</v>
      </c>
      <c r="B1190" s="1" t="s">
        <v>1189</v>
      </c>
      <c r="C1190" s="1" t="s">
        <v>5298</v>
      </c>
      <c r="D1190" s="3">
        <v>2000</v>
      </c>
      <c r="E1190" s="3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s="7">
        <f t="shared" si="72"/>
        <v>42711.700694444444</v>
      </c>
      <c r="L1190" s="7">
        <f t="shared" si="73"/>
        <v>42732.700694444444</v>
      </c>
      <c r="M1190" t="b">
        <v>0</v>
      </c>
      <c r="N1190">
        <v>85</v>
      </c>
      <c r="O1190" s="22">
        <f>E1190/D1190*100</f>
        <v>160.54999999999998</v>
      </c>
      <c r="P1190" s="4">
        <f>E1190/N1190</f>
        <v>37.776470588235291</v>
      </c>
      <c r="Q1190" t="b">
        <v>1</v>
      </c>
      <c r="R1190" t="s">
        <v>8285</v>
      </c>
      <c r="S1190" t="str">
        <f t="shared" si="74"/>
        <v>photography</v>
      </c>
      <c r="T1190" t="str">
        <f t="shared" si="75"/>
        <v>photobooks</v>
      </c>
    </row>
    <row r="1191" spans="1:20" ht="42.75" x14ac:dyDescent="0.45">
      <c r="A1191">
        <v>1189</v>
      </c>
      <c r="B1191" s="1" t="s">
        <v>1190</v>
      </c>
      <c r="C1191" s="1" t="s">
        <v>5299</v>
      </c>
      <c r="D1191" s="3">
        <v>9000</v>
      </c>
      <c r="E1191" s="3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s="7">
        <f t="shared" si="72"/>
        <v>42529.979108796295</v>
      </c>
      <c r="L1191" s="7">
        <f t="shared" si="73"/>
        <v>42550.979108796295</v>
      </c>
      <c r="M1191" t="b">
        <v>0</v>
      </c>
      <c r="N1191">
        <v>86</v>
      </c>
      <c r="O1191" s="22">
        <f>E1191/D1191*100</f>
        <v>107.77777777777777</v>
      </c>
      <c r="P1191" s="4">
        <f>E1191/N1191</f>
        <v>112.79069767441861</v>
      </c>
      <c r="Q1191" t="b">
        <v>1</v>
      </c>
      <c r="R1191" t="s">
        <v>8285</v>
      </c>
      <c r="S1191" t="str">
        <f t="shared" si="74"/>
        <v>photography</v>
      </c>
      <c r="T1191" t="str">
        <f t="shared" si="75"/>
        <v>photobooks</v>
      </c>
    </row>
    <row r="1192" spans="1:20" ht="28.5" x14ac:dyDescent="0.45">
      <c r="A1192">
        <v>1190</v>
      </c>
      <c r="B1192" s="1" t="s">
        <v>1191</v>
      </c>
      <c r="C1192" s="1" t="s">
        <v>5300</v>
      </c>
      <c r="D1192" s="3">
        <v>500</v>
      </c>
      <c r="E1192" s="3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s="7">
        <f t="shared" si="72"/>
        <v>41852.665798611109</v>
      </c>
      <c r="L1192" s="7">
        <f t="shared" si="73"/>
        <v>41882.665798611109</v>
      </c>
      <c r="M1192" t="b">
        <v>0</v>
      </c>
      <c r="N1192">
        <v>13</v>
      </c>
      <c r="O1192" s="22">
        <f>E1192/D1192*100</f>
        <v>135</v>
      </c>
      <c r="P1192" s="4">
        <f>E1192/N1192</f>
        <v>51.92307692307692</v>
      </c>
      <c r="Q1192" t="b">
        <v>1</v>
      </c>
      <c r="R1192" t="s">
        <v>8285</v>
      </c>
      <c r="S1192" t="str">
        <f t="shared" si="74"/>
        <v>photography</v>
      </c>
      <c r="T1192" t="str">
        <f t="shared" si="75"/>
        <v>photobooks</v>
      </c>
    </row>
    <row r="1193" spans="1:20" ht="42.75" x14ac:dyDescent="0.45">
      <c r="A1193">
        <v>1191</v>
      </c>
      <c r="B1193" s="1" t="s">
        <v>1192</v>
      </c>
      <c r="C1193" s="1" t="s">
        <v>5301</v>
      </c>
      <c r="D1193" s="3">
        <v>2700</v>
      </c>
      <c r="E1193" s="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s="7">
        <f t="shared" si="72"/>
        <v>42419.603703703702</v>
      </c>
      <c r="L1193" s="7">
        <f t="shared" si="73"/>
        <v>42449.562037037031</v>
      </c>
      <c r="M1193" t="b">
        <v>0</v>
      </c>
      <c r="N1193">
        <v>33</v>
      </c>
      <c r="O1193" s="22">
        <f>E1193/D1193*100</f>
        <v>109.07407407407408</v>
      </c>
      <c r="P1193" s="4">
        <f>E1193/N1193</f>
        <v>89.242424242424249</v>
      </c>
      <c r="Q1193" t="b">
        <v>1</v>
      </c>
      <c r="R1193" t="s">
        <v>8285</v>
      </c>
      <c r="S1193" t="str">
        <f t="shared" si="74"/>
        <v>photography</v>
      </c>
      <c r="T1193" t="str">
        <f t="shared" si="75"/>
        <v>photobooks</v>
      </c>
    </row>
    <row r="1194" spans="1:20" ht="28.5" x14ac:dyDescent="0.45">
      <c r="A1194">
        <v>1192</v>
      </c>
      <c r="B1194" s="1" t="s">
        <v>1193</v>
      </c>
      <c r="C1194" s="1" t="s">
        <v>5302</v>
      </c>
      <c r="D1194" s="3">
        <v>100</v>
      </c>
      <c r="E1194" s="3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s="7">
        <f t="shared" si="72"/>
        <v>42747.506689814814</v>
      </c>
      <c r="L1194" s="7">
        <f t="shared" si="73"/>
        <v>42777.506689814814</v>
      </c>
      <c r="M1194" t="b">
        <v>0</v>
      </c>
      <c r="N1194">
        <v>15</v>
      </c>
      <c r="O1194" s="22">
        <f>E1194/D1194*100</f>
        <v>290</v>
      </c>
      <c r="P1194" s="4">
        <f>E1194/N1194</f>
        <v>19.333333333333332</v>
      </c>
      <c r="Q1194" t="b">
        <v>1</v>
      </c>
      <c r="R1194" t="s">
        <v>8285</v>
      </c>
      <c r="S1194" t="str">
        <f t="shared" si="74"/>
        <v>photography</v>
      </c>
      <c r="T1194" t="str">
        <f t="shared" si="75"/>
        <v>photobooks</v>
      </c>
    </row>
    <row r="1195" spans="1:20" ht="42.75" x14ac:dyDescent="0.45">
      <c r="A1195">
        <v>1193</v>
      </c>
      <c r="B1195" s="1" t="s">
        <v>1194</v>
      </c>
      <c r="C1195" s="1" t="s">
        <v>5303</v>
      </c>
      <c r="D1195" s="3">
        <v>21000</v>
      </c>
      <c r="E1195" s="3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s="7">
        <f t="shared" si="72"/>
        <v>42409.776076388895</v>
      </c>
      <c r="L1195" s="7">
        <f t="shared" si="73"/>
        <v>42469.734409722223</v>
      </c>
      <c r="M1195" t="b">
        <v>0</v>
      </c>
      <c r="N1195">
        <v>273</v>
      </c>
      <c r="O1195" s="22">
        <f>E1195/D1195*100</f>
        <v>103.95714285714286</v>
      </c>
      <c r="P1195" s="4">
        <f>E1195/N1195</f>
        <v>79.967032967032964</v>
      </c>
      <c r="Q1195" t="b">
        <v>1</v>
      </c>
      <c r="R1195" t="s">
        <v>8285</v>
      </c>
      <c r="S1195" t="str">
        <f t="shared" si="74"/>
        <v>photography</v>
      </c>
      <c r="T1195" t="str">
        <f t="shared" si="75"/>
        <v>photobooks</v>
      </c>
    </row>
    <row r="1196" spans="1:20" ht="42.75" x14ac:dyDescent="0.45">
      <c r="A1196">
        <v>1194</v>
      </c>
      <c r="B1196" s="1" t="s">
        <v>1195</v>
      </c>
      <c r="C1196" s="1" t="s">
        <v>5304</v>
      </c>
      <c r="D1196" s="3">
        <v>12500</v>
      </c>
      <c r="E1196" s="3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s="7">
        <f t="shared" si="72"/>
        <v>42072.488182870366</v>
      </c>
      <c r="L1196" s="7">
        <f t="shared" si="73"/>
        <v>42102.488182870366</v>
      </c>
      <c r="M1196" t="b">
        <v>0</v>
      </c>
      <c r="N1196">
        <v>714</v>
      </c>
      <c r="O1196" s="22">
        <f>E1196/D1196*100</f>
        <v>322.24</v>
      </c>
      <c r="P1196" s="4">
        <f>E1196/N1196</f>
        <v>56.414565826330531</v>
      </c>
      <c r="Q1196" t="b">
        <v>1</v>
      </c>
      <c r="R1196" t="s">
        <v>8285</v>
      </c>
      <c r="S1196" t="str">
        <f t="shared" si="74"/>
        <v>photography</v>
      </c>
      <c r="T1196" t="str">
        <f t="shared" si="75"/>
        <v>photobooks</v>
      </c>
    </row>
    <row r="1197" spans="1:20" ht="57" x14ac:dyDescent="0.45">
      <c r="A1197">
        <v>1195</v>
      </c>
      <c r="B1197" s="1" t="s">
        <v>1196</v>
      </c>
      <c r="C1197" s="1" t="s">
        <v>5305</v>
      </c>
      <c r="D1197" s="3">
        <v>10000</v>
      </c>
      <c r="E1197" s="3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s="7">
        <f t="shared" si="72"/>
        <v>42298.34783564815</v>
      </c>
      <c r="L1197" s="7">
        <f t="shared" si="73"/>
        <v>42358.375</v>
      </c>
      <c r="M1197" t="b">
        <v>0</v>
      </c>
      <c r="N1197">
        <v>170</v>
      </c>
      <c r="O1197" s="22">
        <f>E1197/D1197*100</f>
        <v>135</v>
      </c>
      <c r="P1197" s="4">
        <f>E1197/N1197</f>
        <v>79.411764705882348</v>
      </c>
      <c r="Q1197" t="b">
        <v>1</v>
      </c>
      <c r="R1197" t="s">
        <v>8285</v>
      </c>
      <c r="S1197" t="str">
        <f t="shared" si="74"/>
        <v>photography</v>
      </c>
      <c r="T1197" t="str">
        <f t="shared" si="75"/>
        <v>photobooks</v>
      </c>
    </row>
    <row r="1198" spans="1:20" ht="28.5" x14ac:dyDescent="0.45">
      <c r="A1198">
        <v>1196</v>
      </c>
      <c r="B1198" s="1" t="s">
        <v>1197</v>
      </c>
      <c r="C1198" s="1" t="s">
        <v>5306</v>
      </c>
      <c r="D1198" s="3">
        <v>14500</v>
      </c>
      <c r="E1198" s="3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s="7">
        <f t="shared" si="72"/>
        <v>42326.818738425922</v>
      </c>
      <c r="L1198" s="7">
        <f t="shared" si="73"/>
        <v>42356.818738425922</v>
      </c>
      <c r="M1198" t="b">
        <v>0</v>
      </c>
      <c r="N1198">
        <v>512</v>
      </c>
      <c r="O1198" s="22">
        <f>E1198/D1198*100</f>
        <v>269.91034482758624</v>
      </c>
      <c r="P1198" s="4">
        <f>E1198/N1198</f>
        <v>76.439453125</v>
      </c>
      <c r="Q1198" t="b">
        <v>1</v>
      </c>
      <c r="R1198" t="s">
        <v>8285</v>
      </c>
      <c r="S1198" t="str">
        <f t="shared" si="74"/>
        <v>photography</v>
      </c>
      <c r="T1198" t="str">
        <f t="shared" si="75"/>
        <v>photobooks</v>
      </c>
    </row>
    <row r="1199" spans="1:20" ht="42.75" x14ac:dyDescent="0.45">
      <c r="A1199">
        <v>1197</v>
      </c>
      <c r="B1199" s="1" t="s">
        <v>1198</v>
      </c>
      <c r="C1199" s="1" t="s">
        <v>5307</v>
      </c>
      <c r="D1199" s="3">
        <v>15000</v>
      </c>
      <c r="E1199" s="3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s="7">
        <f t="shared" si="72"/>
        <v>42503.66474537037</v>
      </c>
      <c r="L1199" s="7">
        <f t="shared" si="73"/>
        <v>42534.249305555553</v>
      </c>
      <c r="M1199" t="b">
        <v>0</v>
      </c>
      <c r="N1199">
        <v>314</v>
      </c>
      <c r="O1199" s="22">
        <f>E1199/D1199*100</f>
        <v>253.29333333333332</v>
      </c>
      <c r="P1199" s="4">
        <f>E1199/N1199</f>
        <v>121</v>
      </c>
      <c r="Q1199" t="b">
        <v>1</v>
      </c>
      <c r="R1199" t="s">
        <v>8285</v>
      </c>
      <c r="S1199" t="str">
        <f t="shared" si="74"/>
        <v>photography</v>
      </c>
      <c r="T1199" t="str">
        <f t="shared" si="75"/>
        <v>photobooks</v>
      </c>
    </row>
    <row r="1200" spans="1:20" ht="42.75" x14ac:dyDescent="0.45">
      <c r="A1200">
        <v>1198</v>
      </c>
      <c r="B1200" s="1" t="s">
        <v>1199</v>
      </c>
      <c r="C1200" s="1" t="s">
        <v>5308</v>
      </c>
      <c r="D1200" s="3">
        <v>3500</v>
      </c>
      <c r="E1200" s="3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s="7">
        <f t="shared" si="72"/>
        <v>42333.619050925925</v>
      </c>
      <c r="L1200" s="7">
        <f t="shared" si="73"/>
        <v>42369.125</v>
      </c>
      <c r="M1200" t="b">
        <v>0</v>
      </c>
      <c r="N1200">
        <v>167</v>
      </c>
      <c r="O1200" s="22">
        <f>E1200/D1200*100</f>
        <v>260.59999999999997</v>
      </c>
      <c r="P1200" s="4">
        <f>E1200/N1200</f>
        <v>54.616766467065865</v>
      </c>
      <c r="Q1200" t="b">
        <v>1</v>
      </c>
      <c r="R1200" t="s">
        <v>8285</v>
      </c>
      <c r="S1200" t="str">
        <f t="shared" si="74"/>
        <v>photography</v>
      </c>
      <c r="T1200" t="str">
        <f t="shared" si="75"/>
        <v>photobooks</v>
      </c>
    </row>
    <row r="1201" spans="1:20" ht="42.75" x14ac:dyDescent="0.45">
      <c r="A1201">
        <v>1199</v>
      </c>
      <c r="B1201" s="1" t="s">
        <v>1200</v>
      </c>
      <c r="C1201" s="1" t="s">
        <v>5309</v>
      </c>
      <c r="D1201" s="3">
        <v>2658</v>
      </c>
      <c r="E1201" s="3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s="7">
        <f t="shared" si="72"/>
        <v>42161.770833333328</v>
      </c>
      <c r="L1201" s="7">
        <f t="shared" si="73"/>
        <v>42193.770833333328</v>
      </c>
      <c r="M1201" t="b">
        <v>0</v>
      </c>
      <c r="N1201">
        <v>9</v>
      </c>
      <c r="O1201" s="22">
        <f>E1201/D1201*100</f>
        <v>101.31677953348381</v>
      </c>
      <c r="P1201" s="4">
        <f>E1201/N1201</f>
        <v>299.22222222222223</v>
      </c>
      <c r="Q1201" t="b">
        <v>1</v>
      </c>
      <c r="R1201" t="s">
        <v>8285</v>
      </c>
      <c r="S1201" t="str">
        <f t="shared" si="74"/>
        <v>photography</v>
      </c>
      <c r="T1201" t="str">
        <f t="shared" si="75"/>
        <v>photobooks</v>
      </c>
    </row>
    <row r="1202" spans="1:20" ht="42.75" x14ac:dyDescent="0.45">
      <c r="A1202">
        <v>1200</v>
      </c>
      <c r="B1202" s="1" t="s">
        <v>1201</v>
      </c>
      <c r="C1202" s="1" t="s">
        <v>5310</v>
      </c>
      <c r="D1202" s="3">
        <v>4800</v>
      </c>
      <c r="E1202" s="3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s="7">
        <f t="shared" si="72"/>
        <v>42089.477500000001</v>
      </c>
      <c r="L1202" s="7">
        <f t="shared" si="73"/>
        <v>42110.477500000001</v>
      </c>
      <c r="M1202" t="b">
        <v>0</v>
      </c>
      <c r="N1202">
        <v>103</v>
      </c>
      <c r="O1202" s="22">
        <f>E1202/D1202*100</f>
        <v>125.60416666666667</v>
      </c>
      <c r="P1202" s="4">
        <f>E1202/N1202</f>
        <v>58.533980582524272</v>
      </c>
      <c r="Q1202" t="b">
        <v>1</v>
      </c>
      <c r="R1202" t="s">
        <v>8285</v>
      </c>
      <c r="S1202" t="str">
        <f t="shared" si="74"/>
        <v>photography</v>
      </c>
      <c r="T1202" t="str">
        <f t="shared" si="75"/>
        <v>photobooks</v>
      </c>
    </row>
    <row r="1203" spans="1:20" ht="42.75" x14ac:dyDescent="0.45">
      <c r="A1203">
        <v>1201</v>
      </c>
      <c r="B1203" s="1" t="s">
        <v>1202</v>
      </c>
      <c r="C1203" s="1" t="s">
        <v>5311</v>
      </c>
      <c r="D1203" s="3">
        <v>6000</v>
      </c>
      <c r="E1203" s="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s="7">
        <f t="shared" si="72"/>
        <v>42536.60701388889</v>
      </c>
      <c r="L1203" s="7">
        <f t="shared" si="73"/>
        <v>42566.60701388889</v>
      </c>
      <c r="M1203" t="b">
        <v>0</v>
      </c>
      <c r="N1203">
        <v>111</v>
      </c>
      <c r="O1203" s="22">
        <f>E1203/D1203*100</f>
        <v>102.43783333333334</v>
      </c>
      <c r="P1203" s="4">
        <f>E1203/N1203</f>
        <v>55.371801801801809</v>
      </c>
      <c r="Q1203" t="b">
        <v>1</v>
      </c>
      <c r="R1203" t="s">
        <v>8285</v>
      </c>
      <c r="S1203" t="str">
        <f t="shared" si="74"/>
        <v>photography</v>
      </c>
      <c r="T1203" t="str">
        <f t="shared" si="75"/>
        <v>photobooks</v>
      </c>
    </row>
    <row r="1204" spans="1:20" ht="42.75" x14ac:dyDescent="0.45">
      <c r="A1204">
        <v>1202</v>
      </c>
      <c r="B1204" s="1" t="s">
        <v>1203</v>
      </c>
      <c r="C1204" s="1" t="s">
        <v>5312</v>
      </c>
      <c r="D1204" s="3">
        <v>25000</v>
      </c>
      <c r="E1204" s="3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s="7">
        <f t="shared" si="72"/>
        <v>42152.288819444439</v>
      </c>
      <c r="L1204" s="7">
        <f t="shared" si="73"/>
        <v>42182.288819444439</v>
      </c>
      <c r="M1204" t="b">
        <v>0</v>
      </c>
      <c r="N1204">
        <v>271</v>
      </c>
      <c r="O1204" s="22">
        <f>E1204/D1204*100</f>
        <v>199.244</v>
      </c>
      <c r="P1204" s="4">
        <f>E1204/N1204</f>
        <v>183.80442804428046</v>
      </c>
      <c r="Q1204" t="b">
        <v>1</v>
      </c>
      <c r="R1204" t="s">
        <v>8285</v>
      </c>
      <c r="S1204" t="str">
        <f t="shared" si="74"/>
        <v>photography</v>
      </c>
      <c r="T1204" t="str">
        <f t="shared" si="75"/>
        <v>photobooks</v>
      </c>
    </row>
    <row r="1205" spans="1:20" ht="42.75" x14ac:dyDescent="0.45">
      <c r="A1205">
        <v>1203</v>
      </c>
      <c r="B1205" s="1" t="s">
        <v>1204</v>
      </c>
      <c r="C1205" s="1" t="s">
        <v>5313</v>
      </c>
      <c r="D1205" s="3">
        <v>16300</v>
      </c>
      <c r="E1205" s="3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s="7">
        <f t="shared" si="72"/>
        <v>42125.614895833336</v>
      </c>
      <c r="L1205" s="7">
        <f t="shared" si="73"/>
        <v>42155.614895833336</v>
      </c>
      <c r="M1205" t="b">
        <v>0</v>
      </c>
      <c r="N1205">
        <v>101</v>
      </c>
      <c r="O1205" s="22">
        <f>E1205/D1205*100</f>
        <v>102.45398773006136</v>
      </c>
      <c r="P1205" s="4">
        <f>E1205/N1205</f>
        <v>165.34653465346534</v>
      </c>
      <c r="Q1205" t="b">
        <v>1</v>
      </c>
      <c r="R1205" t="s">
        <v>8285</v>
      </c>
      <c r="S1205" t="str">
        <f t="shared" si="74"/>
        <v>photography</v>
      </c>
      <c r="T1205" t="str">
        <f t="shared" si="75"/>
        <v>photobooks</v>
      </c>
    </row>
    <row r="1206" spans="1:20" ht="42.75" x14ac:dyDescent="0.45">
      <c r="A1206">
        <v>1204</v>
      </c>
      <c r="B1206" s="1" t="s">
        <v>1205</v>
      </c>
      <c r="C1206" s="1" t="s">
        <v>5314</v>
      </c>
      <c r="D1206" s="3">
        <v>13000</v>
      </c>
      <c r="E1206" s="3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s="7">
        <f t="shared" si="72"/>
        <v>42297.748067129629</v>
      </c>
      <c r="L1206" s="7">
        <f t="shared" si="73"/>
        <v>42342.208333333328</v>
      </c>
      <c r="M1206" t="b">
        <v>0</v>
      </c>
      <c r="N1206">
        <v>57</v>
      </c>
      <c r="O1206" s="22">
        <f>E1206/D1206*100</f>
        <v>102.94615384615385</v>
      </c>
      <c r="P1206" s="4">
        <f>E1206/N1206</f>
        <v>234.78947368421052</v>
      </c>
      <c r="Q1206" t="b">
        <v>1</v>
      </c>
      <c r="R1206" t="s">
        <v>8285</v>
      </c>
      <c r="S1206" t="str">
        <f t="shared" si="74"/>
        <v>photography</v>
      </c>
      <c r="T1206" t="str">
        <f t="shared" si="75"/>
        <v>photobooks</v>
      </c>
    </row>
    <row r="1207" spans="1:20" ht="42.75" x14ac:dyDescent="0.45">
      <c r="A1207">
        <v>1205</v>
      </c>
      <c r="B1207" s="1" t="s">
        <v>1206</v>
      </c>
      <c r="C1207" s="1" t="s">
        <v>5315</v>
      </c>
      <c r="D1207" s="3">
        <v>13000</v>
      </c>
      <c r="E1207" s="3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s="7">
        <f t="shared" si="72"/>
        <v>42138.506377314814</v>
      </c>
      <c r="L1207" s="7">
        <f t="shared" si="73"/>
        <v>42168.506377314814</v>
      </c>
      <c r="M1207" t="b">
        <v>0</v>
      </c>
      <c r="N1207">
        <v>62</v>
      </c>
      <c r="O1207" s="22">
        <f>E1207/D1207*100</f>
        <v>100.86153846153847</v>
      </c>
      <c r="P1207" s="4">
        <f>E1207/N1207</f>
        <v>211.48387096774192</v>
      </c>
      <c r="Q1207" t="b">
        <v>1</v>
      </c>
      <c r="R1207" t="s">
        <v>8285</v>
      </c>
      <c r="S1207" t="str">
        <f t="shared" si="74"/>
        <v>photography</v>
      </c>
      <c r="T1207" t="str">
        <f t="shared" si="75"/>
        <v>photobooks</v>
      </c>
    </row>
    <row r="1208" spans="1:20" ht="42.75" x14ac:dyDescent="0.45">
      <c r="A1208">
        <v>1206</v>
      </c>
      <c r="B1208" s="1" t="s">
        <v>1207</v>
      </c>
      <c r="C1208" s="1" t="s">
        <v>5316</v>
      </c>
      <c r="D1208" s="3">
        <v>900</v>
      </c>
      <c r="E1208" s="3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s="7">
        <f t="shared" si="72"/>
        <v>42772.776076388895</v>
      </c>
      <c r="L1208" s="7">
        <f t="shared" si="73"/>
        <v>42805.561805555553</v>
      </c>
      <c r="M1208" t="b">
        <v>0</v>
      </c>
      <c r="N1208">
        <v>32</v>
      </c>
      <c r="O1208" s="22">
        <f>E1208/D1208*100</f>
        <v>114.99999999999999</v>
      </c>
      <c r="P1208" s="4">
        <f>E1208/N1208</f>
        <v>32.34375</v>
      </c>
      <c r="Q1208" t="b">
        <v>1</v>
      </c>
      <c r="R1208" t="s">
        <v>8285</v>
      </c>
      <c r="S1208" t="str">
        <f t="shared" si="74"/>
        <v>photography</v>
      </c>
      <c r="T1208" t="str">
        <f t="shared" si="75"/>
        <v>photobooks</v>
      </c>
    </row>
    <row r="1209" spans="1:20" ht="28.5" x14ac:dyDescent="0.45">
      <c r="A1209">
        <v>1207</v>
      </c>
      <c r="B1209" s="1" t="s">
        <v>1208</v>
      </c>
      <c r="C1209" s="1" t="s">
        <v>5317</v>
      </c>
      <c r="D1209" s="3">
        <v>16700</v>
      </c>
      <c r="E1209" s="3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s="7">
        <f t="shared" si="72"/>
        <v>42430.430243055554</v>
      </c>
      <c r="L1209" s="7">
        <f t="shared" si="73"/>
        <v>42460.416666666672</v>
      </c>
      <c r="M1209" t="b">
        <v>0</v>
      </c>
      <c r="N1209">
        <v>141</v>
      </c>
      <c r="O1209" s="22">
        <f>E1209/D1209*100</f>
        <v>104.16766467065868</v>
      </c>
      <c r="P1209" s="4">
        <f>E1209/N1209</f>
        <v>123.37588652482269</v>
      </c>
      <c r="Q1209" t="b">
        <v>1</v>
      </c>
      <c r="R1209" t="s">
        <v>8285</v>
      </c>
      <c r="S1209" t="str">
        <f t="shared" si="74"/>
        <v>photography</v>
      </c>
      <c r="T1209" t="str">
        <f t="shared" si="75"/>
        <v>photobooks</v>
      </c>
    </row>
    <row r="1210" spans="1:20" ht="42.75" x14ac:dyDescent="0.45">
      <c r="A1210">
        <v>1208</v>
      </c>
      <c r="B1210" s="1" t="s">
        <v>1209</v>
      </c>
      <c r="C1210" s="1" t="s">
        <v>5318</v>
      </c>
      <c r="D1210" s="3">
        <v>10000</v>
      </c>
      <c r="E1210" s="3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s="7">
        <f t="shared" si="72"/>
        <v>42423.709074074075</v>
      </c>
      <c r="L1210" s="7">
        <f t="shared" si="73"/>
        <v>42453.667407407411</v>
      </c>
      <c r="M1210" t="b">
        <v>0</v>
      </c>
      <c r="N1210">
        <v>75</v>
      </c>
      <c r="O1210" s="22">
        <f>E1210/D1210*100</f>
        <v>155.29999999999998</v>
      </c>
      <c r="P1210" s="4">
        <f>E1210/N1210</f>
        <v>207.06666666666666</v>
      </c>
      <c r="Q1210" t="b">
        <v>1</v>
      </c>
      <c r="R1210" t="s">
        <v>8285</v>
      </c>
      <c r="S1210" t="str">
        <f t="shared" si="74"/>
        <v>photography</v>
      </c>
      <c r="T1210" t="str">
        <f t="shared" si="75"/>
        <v>photobooks</v>
      </c>
    </row>
    <row r="1211" spans="1:20" ht="42.75" x14ac:dyDescent="0.45">
      <c r="A1211">
        <v>1209</v>
      </c>
      <c r="B1211" s="1" t="s">
        <v>1210</v>
      </c>
      <c r="C1211" s="1" t="s">
        <v>5319</v>
      </c>
      <c r="D1211" s="3">
        <v>6000</v>
      </c>
      <c r="E1211" s="3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s="7">
        <f t="shared" si="72"/>
        <v>42761.846122685187</v>
      </c>
      <c r="L1211" s="7">
        <f t="shared" si="73"/>
        <v>42791.846122685187</v>
      </c>
      <c r="M1211" t="b">
        <v>0</v>
      </c>
      <c r="N1211">
        <v>46</v>
      </c>
      <c r="O1211" s="22">
        <f>E1211/D1211*100</f>
        <v>106</v>
      </c>
      <c r="P1211" s="4">
        <f>E1211/N1211</f>
        <v>138.2608695652174</v>
      </c>
      <c r="Q1211" t="b">
        <v>1</v>
      </c>
      <c r="R1211" t="s">
        <v>8285</v>
      </c>
      <c r="S1211" t="str">
        <f t="shared" si="74"/>
        <v>photography</v>
      </c>
      <c r="T1211" t="str">
        <f t="shared" si="75"/>
        <v>photobooks</v>
      </c>
    </row>
    <row r="1212" spans="1:20" ht="28.5" x14ac:dyDescent="0.45">
      <c r="A1212">
        <v>1210</v>
      </c>
      <c r="B1212" s="1" t="s">
        <v>1211</v>
      </c>
      <c r="C1212" s="1" t="s">
        <v>5320</v>
      </c>
      <c r="D1212" s="3">
        <v>20000</v>
      </c>
      <c r="E1212" s="3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s="7">
        <f t="shared" si="72"/>
        <v>42132.941805555558</v>
      </c>
      <c r="L1212" s="7">
        <f t="shared" si="73"/>
        <v>42155.875</v>
      </c>
      <c r="M1212" t="b">
        <v>0</v>
      </c>
      <c r="N1212">
        <v>103</v>
      </c>
      <c r="O1212" s="22">
        <f>E1212/D1212*100</f>
        <v>254.31499999999997</v>
      </c>
      <c r="P1212" s="4">
        <f>E1212/N1212</f>
        <v>493.81553398058253</v>
      </c>
      <c r="Q1212" t="b">
        <v>1</v>
      </c>
      <c r="R1212" t="s">
        <v>8285</v>
      </c>
      <c r="S1212" t="str">
        <f t="shared" si="74"/>
        <v>photography</v>
      </c>
      <c r="T1212" t="str">
        <f t="shared" si="75"/>
        <v>photobooks</v>
      </c>
    </row>
    <row r="1213" spans="1:20" ht="42.75" x14ac:dyDescent="0.45">
      <c r="A1213">
        <v>1211</v>
      </c>
      <c r="B1213" s="1" t="s">
        <v>1212</v>
      </c>
      <c r="C1213" s="1" t="s">
        <v>5321</v>
      </c>
      <c r="D1213" s="3">
        <v>1000</v>
      </c>
      <c r="E1213" s="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s="7">
        <f t="shared" si="72"/>
        <v>42515.866446759261</v>
      </c>
      <c r="L1213" s="7">
        <f t="shared" si="73"/>
        <v>42530.866446759261</v>
      </c>
      <c r="M1213" t="b">
        <v>0</v>
      </c>
      <c r="N1213">
        <v>6</v>
      </c>
      <c r="O1213" s="22">
        <f>E1213/D1213*100</f>
        <v>101.1</v>
      </c>
      <c r="P1213" s="4">
        <f>E1213/N1213</f>
        <v>168.5</v>
      </c>
      <c r="Q1213" t="b">
        <v>1</v>
      </c>
      <c r="R1213" t="s">
        <v>8285</v>
      </c>
      <c r="S1213" t="str">
        <f t="shared" si="74"/>
        <v>photography</v>
      </c>
      <c r="T1213" t="str">
        <f t="shared" si="75"/>
        <v>photobooks</v>
      </c>
    </row>
    <row r="1214" spans="1:20" ht="42.75" x14ac:dyDescent="0.45">
      <c r="A1214">
        <v>1212</v>
      </c>
      <c r="B1214" s="1" t="s">
        <v>1213</v>
      </c>
      <c r="C1214" s="1" t="s">
        <v>5322</v>
      </c>
      <c r="D1214" s="3">
        <v>2500</v>
      </c>
      <c r="E1214" s="3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s="7">
        <f t="shared" si="72"/>
        <v>42318.950173611112</v>
      </c>
      <c r="L1214" s="7">
        <f t="shared" si="73"/>
        <v>42335.041666666672</v>
      </c>
      <c r="M1214" t="b">
        <v>0</v>
      </c>
      <c r="N1214">
        <v>83</v>
      </c>
      <c r="O1214" s="22">
        <f>E1214/D1214*100</f>
        <v>129.04</v>
      </c>
      <c r="P1214" s="4">
        <f>E1214/N1214</f>
        <v>38.867469879518069</v>
      </c>
      <c r="Q1214" t="b">
        <v>1</v>
      </c>
      <c r="R1214" t="s">
        <v>8285</v>
      </c>
      <c r="S1214" t="str">
        <f t="shared" si="74"/>
        <v>photography</v>
      </c>
      <c r="T1214" t="str">
        <f t="shared" si="75"/>
        <v>photobooks</v>
      </c>
    </row>
    <row r="1215" spans="1:20" ht="42.75" x14ac:dyDescent="0.45">
      <c r="A1215">
        <v>1213</v>
      </c>
      <c r="B1215" s="1" t="s">
        <v>1214</v>
      </c>
      <c r="C1215" s="1" t="s">
        <v>5323</v>
      </c>
      <c r="D1215" s="3">
        <v>6500</v>
      </c>
      <c r="E1215" s="3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s="7">
        <f t="shared" si="72"/>
        <v>42731.755787037036</v>
      </c>
      <c r="L1215" s="7">
        <f t="shared" si="73"/>
        <v>42766.755787037036</v>
      </c>
      <c r="M1215" t="b">
        <v>0</v>
      </c>
      <c r="N1215">
        <v>108</v>
      </c>
      <c r="O1215" s="22">
        <f>E1215/D1215*100</f>
        <v>102.23076923076924</v>
      </c>
      <c r="P1215" s="4">
        <f>E1215/N1215</f>
        <v>61.527777777777779</v>
      </c>
      <c r="Q1215" t="b">
        <v>1</v>
      </c>
      <c r="R1215" t="s">
        <v>8285</v>
      </c>
      <c r="S1215" t="str">
        <f t="shared" si="74"/>
        <v>photography</v>
      </c>
      <c r="T1215" t="str">
        <f t="shared" si="75"/>
        <v>photobooks</v>
      </c>
    </row>
    <row r="1216" spans="1:20" ht="42.75" x14ac:dyDescent="0.45">
      <c r="A1216">
        <v>1214</v>
      </c>
      <c r="B1216" s="1" t="s">
        <v>1215</v>
      </c>
      <c r="C1216" s="1" t="s">
        <v>5324</v>
      </c>
      <c r="D1216" s="3">
        <v>2000</v>
      </c>
      <c r="E1216" s="3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s="7">
        <f t="shared" si="72"/>
        <v>42104.840335648143</v>
      </c>
      <c r="L1216" s="7">
        <f t="shared" si="73"/>
        <v>42164.840335648143</v>
      </c>
      <c r="M1216" t="b">
        <v>0</v>
      </c>
      <c r="N1216">
        <v>25</v>
      </c>
      <c r="O1216" s="22">
        <f>E1216/D1216*100</f>
        <v>131.80000000000001</v>
      </c>
      <c r="P1216" s="4">
        <f>E1216/N1216</f>
        <v>105.44</v>
      </c>
      <c r="Q1216" t="b">
        <v>1</v>
      </c>
      <c r="R1216" t="s">
        <v>8285</v>
      </c>
      <c r="S1216" t="str">
        <f t="shared" si="74"/>
        <v>photography</v>
      </c>
      <c r="T1216" t="str">
        <f t="shared" si="75"/>
        <v>photobooks</v>
      </c>
    </row>
    <row r="1217" spans="1:20" ht="42.75" x14ac:dyDescent="0.45">
      <c r="A1217">
        <v>1215</v>
      </c>
      <c r="B1217" s="1" t="s">
        <v>1216</v>
      </c>
      <c r="C1217" s="1" t="s">
        <v>5325</v>
      </c>
      <c r="D1217" s="3">
        <v>5000</v>
      </c>
      <c r="E1217" s="3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s="7">
        <f t="shared" si="72"/>
        <v>41759.923101851848</v>
      </c>
      <c r="L1217" s="7">
        <f t="shared" si="73"/>
        <v>41789.923101851848</v>
      </c>
      <c r="M1217" t="b">
        <v>0</v>
      </c>
      <c r="N1217">
        <v>549</v>
      </c>
      <c r="O1217" s="22">
        <f>E1217/D1217*100</f>
        <v>786.0802000000001</v>
      </c>
      <c r="P1217" s="4">
        <f>E1217/N1217</f>
        <v>71.592003642987251</v>
      </c>
      <c r="Q1217" t="b">
        <v>1</v>
      </c>
      <c r="R1217" t="s">
        <v>8285</v>
      </c>
      <c r="S1217" t="str">
        <f t="shared" si="74"/>
        <v>photography</v>
      </c>
      <c r="T1217" t="str">
        <f t="shared" si="75"/>
        <v>photobooks</v>
      </c>
    </row>
    <row r="1218" spans="1:20" ht="28.5" x14ac:dyDescent="0.45">
      <c r="A1218">
        <v>1216</v>
      </c>
      <c r="B1218" s="1" t="s">
        <v>1217</v>
      </c>
      <c r="C1218" s="1" t="s">
        <v>5326</v>
      </c>
      <c r="D1218" s="3">
        <v>14000</v>
      </c>
      <c r="E1218" s="3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s="7">
        <f t="shared" si="72"/>
        <v>42247.616400462968</v>
      </c>
      <c r="L1218" s="7">
        <f t="shared" si="73"/>
        <v>42279.960416666669</v>
      </c>
      <c r="M1218" t="b">
        <v>0</v>
      </c>
      <c r="N1218">
        <v>222</v>
      </c>
      <c r="O1218" s="22">
        <f>E1218/D1218*100</f>
        <v>145.70000000000002</v>
      </c>
      <c r="P1218" s="4">
        <f>E1218/N1218</f>
        <v>91.882882882882882</v>
      </c>
      <c r="Q1218" t="b">
        <v>1</v>
      </c>
      <c r="R1218" t="s">
        <v>8285</v>
      </c>
      <c r="S1218" t="str">
        <f t="shared" si="74"/>
        <v>photography</v>
      </c>
      <c r="T1218" t="str">
        <f t="shared" si="75"/>
        <v>photobooks</v>
      </c>
    </row>
    <row r="1219" spans="1:20" ht="42.75" x14ac:dyDescent="0.45">
      <c r="A1219">
        <v>1217</v>
      </c>
      <c r="B1219" s="1" t="s">
        <v>1218</v>
      </c>
      <c r="C1219" s="1" t="s">
        <v>5327</v>
      </c>
      <c r="D1219" s="3">
        <v>26500</v>
      </c>
      <c r="E1219" s="3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s="7">
        <f t="shared" ref="K1219:K1282" si="76">(((J1219/60)/60)/24)+DATE(1970,1,1)</f>
        <v>42535.809490740736</v>
      </c>
      <c r="L1219" s="7">
        <f t="shared" ref="L1219:L1282" si="77">(((I1219/60)/60)/24)+DATE(1970,1,1)</f>
        <v>42565.809490740736</v>
      </c>
      <c r="M1219" t="b">
        <v>0</v>
      </c>
      <c r="N1219">
        <v>183</v>
      </c>
      <c r="O1219" s="22">
        <f>E1219/D1219*100</f>
        <v>102.60000000000001</v>
      </c>
      <c r="P1219" s="4">
        <f>E1219/N1219</f>
        <v>148.57377049180329</v>
      </c>
      <c r="Q1219" t="b">
        <v>1</v>
      </c>
      <c r="R1219" t="s">
        <v>8285</v>
      </c>
      <c r="S1219" t="str">
        <f t="shared" ref="S1219:S1282" si="78">LEFT(R1219,SEARCH("/",R1219,1)-1)</f>
        <v>photography</v>
      </c>
      <c r="T1219" t="str">
        <f t="shared" ref="T1219:T1282" si="79">RIGHT(R1219,LEN(R1219) - FIND("/",R1219))</f>
        <v>photobooks</v>
      </c>
    </row>
    <row r="1220" spans="1:20" ht="42.75" x14ac:dyDescent="0.45">
      <c r="A1220">
        <v>1218</v>
      </c>
      <c r="B1220" s="1" t="s">
        <v>1219</v>
      </c>
      <c r="C1220" s="1" t="s">
        <v>5328</v>
      </c>
      <c r="D1220" s="3">
        <v>9000</v>
      </c>
      <c r="E1220" s="3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s="7">
        <f t="shared" si="76"/>
        <v>42278.662037037036</v>
      </c>
      <c r="L1220" s="7">
        <f t="shared" si="77"/>
        <v>42309.125</v>
      </c>
      <c r="M1220" t="b">
        <v>0</v>
      </c>
      <c r="N1220">
        <v>89</v>
      </c>
      <c r="O1220" s="22">
        <f>E1220/D1220*100</f>
        <v>172.27777777777777</v>
      </c>
      <c r="P1220" s="4">
        <f>E1220/N1220</f>
        <v>174.2134831460674</v>
      </c>
      <c r="Q1220" t="b">
        <v>1</v>
      </c>
      <c r="R1220" t="s">
        <v>8285</v>
      </c>
      <c r="S1220" t="str">
        <f t="shared" si="78"/>
        <v>photography</v>
      </c>
      <c r="T1220" t="str">
        <f t="shared" si="79"/>
        <v>photobooks</v>
      </c>
    </row>
    <row r="1221" spans="1:20" ht="28.5" x14ac:dyDescent="0.45">
      <c r="A1221">
        <v>1219</v>
      </c>
      <c r="B1221" s="1" t="s">
        <v>1220</v>
      </c>
      <c r="C1221" s="1" t="s">
        <v>5329</v>
      </c>
      <c r="D1221" s="3">
        <v>16350</v>
      </c>
      <c r="E1221" s="3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s="7">
        <f t="shared" si="76"/>
        <v>42633.461956018517</v>
      </c>
      <c r="L1221" s="7">
        <f t="shared" si="77"/>
        <v>42663.461956018517</v>
      </c>
      <c r="M1221" t="b">
        <v>0</v>
      </c>
      <c r="N1221">
        <v>253</v>
      </c>
      <c r="O1221" s="22">
        <f>E1221/D1221*100</f>
        <v>159.16819571865443</v>
      </c>
      <c r="P1221" s="4">
        <f>E1221/N1221</f>
        <v>102.86166007905139</v>
      </c>
      <c r="Q1221" t="b">
        <v>1</v>
      </c>
      <c r="R1221" t="s">
        <v>8285</v>
      </c>
      <c r="S1221" t="str">
        <f t="shared" si="78"/>
        <v>photography</v>
      </c>
      <c r="T1221" t="str">
        <f t="shared" si="79"/>
        <v>photobooks</v>
      </c>
    </row>
    <row r="1222" spans="1:20" ht="42.75" x14ac:dyDescent="0.45">
      <c r="A1222">
        <v>1220</v>
      </c>
      <c r="B1222" s="1" t="s">
        <v>1221</v>
      </c>
      <c r="C1222" s="1" t="s">
        <v>5330</v>
      </c>
      <c r="D1222" s="3">
        <v>15000</v>
      </c>
      <c r="E1222" s="3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s="7">
        <f t="shared" si="76"/>
        <v>42211.628611111111</v>
      </c>
      <c r="L1222" s="7">
        <f t="shared" si="77"/>
        <v>42241.628611111111</v>
      </c>
      <c r="M1222" t="b">
        <v>0</v>
      </c>
      <c r="N1222">
        <v>140</v>
      </c>
      <c r="O1222" s="22">
        <f>E1222/D1222*100</f>
        <v>103.76666666666668</v>
      </c>
      <c r="P1222" s="4">
        <f>E1222/N1222</f>
        <v>111.17857142857143</v>
      </c>
      <c r="Q1222" t="b">
        <v>1</v>
      </c>
      <c r="R1222" t="s">
        <v>8285</v>
      </c>
      <c r="S1222" t="str">
        <f t="shared" si="78"/>
        <v>photography</v>
      </c>
      <c r="T1222" t="str">
        <f t="shared" si="79"/>
        <v>photobooks</v>
      </c>
    </row>
    <row r="1223" spans="1:20" ht="42.75" x14ac:dyDescent="0.45">
      <c r="A1223">
        <v>1221</v>
      </c>
      <c r="B1223" s="1" t="s">
        <v>1222</v>
      </c>
      <c r="C1223" s="1" t="s">
        <v>5331</v>
      </c>
      <c r="D1223" s="3">
        <v>2200</v>
      </c>
      <c r="E1223" s="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s="7">
        <f t="shared" si="76"/>
        <v>42680.47555555556</v>
      </c>
      <c r="L1223" s="7">
        <f t="shared" si="77"/>
        <v>42708</v>
      </c>
      <c r="M1223" t="b">
        <v>0</v>
      </c>
      <c r="N1223">
        <v>103</v>
      </c>
      <c r="O1223" s="22">
        <f>E1223/D1223*100</f>
        <v>111.40954545454547</v>
      </c>
      <c r="P1223" s="4">
        <f>E1223/N1223</f>
        <v>23.796213592233013</v>
      </c>
      <c r="Q1223" t="b">
        <v>1</v>
      </c>
      <c r="R1223" t="s">
        <v>8285</v>
      </c>
      <c r="S1223" t="str">
        <f t="shared" si="78"/>
        <v>photography</v>
      </c>
      <c r="T1223" t="str">
        <f t="shared" si="79"/>
        <v>photobooks</v>
      </c>
    </row>
    <row r="1224" spans="1:20" ht="28.5" x14ac:dyDescent="0.45">
      <c r="A1224">
        <v>1222</v>
      </c>
      <c r="B1224" s="1" t="s">
        <v>1223</v>
      </c>
      <c r="C1224" s="1" t="s">
        <v>5332</v>
      </c>
      <c r="D1224" s="3">
        <v>4000</v>
      </c>
      <c r="E1224" s="3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s="7">
        <f t="shared" si="76"/>
        <v>42430.720451388886</v>
      </c>
      <c r="L1224" s="7">
        <f t="shared" si="77"/>
        <v>42461.166666666672</v>
      </c>
      <c r="M1224" t="b">
        <v>0</v>
      </c>
      <c r="N1224">
        <v>138</v>
      </c>
      <c r="O1224" s="22">
        <f>E1224/D1224*100</f>
        <v>280.375</v>
      </c>
      <c r="P1224" s="4">
        <f>E1224/N1224</f>
        <v>81.268115942028984</v>
      </c>
      <c r="Q1224" t="b">
        <v>1</v>
      </c>
      <c r="R1224" t="s">
        <v>8285</v>
      </c>
      <c r="S1224" t="str">
        <f t="shared" si="78"/>
        <v>photography</v>
      </c>
      <c r="T1224" t="str">
        <f t="shared" si="79"/>
        <v>photobooks</v>
      </c>
    </row>
    <row r="1225" spans="1:20" ht="28.5" x14ac:dyDescent="0.45">
      <c r="A1225">
        <v>1223</v>
      </c>
      <c r="B1225" s="1" t="s">
        <v>1224</v>
      </c>
      <c r="C1225" s="1" t="s">
        <v>5333</v>
      </c>
      <c r="D1225" s="3">
        <v>19800</v>
      </c>
      <c r="E1225" s="3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s="7">
        <f t="shared" si="76"/>
        <v>42654.177187499998</v>
      </c>
      <c r="L1225" s="7">
        <f t="shared" si="77"/>
        <v>42684.218854166669</v>
      </c>
      <c r="M1225" t="b">
        <v>0</v>
      </c>
      <c r="N1225">
        <v>191</v>
      </c>
      <c r="O1225" s="22">
        <f>E1225/D1225*100</f>
        <v>112.10606060606061</v>
      </c>
      <c r="P1225" s="4">
        <f>E1225/N1225</f>
        <v>116.21465968586388</v>
      </c>
      <c r="Q1225" t="b">
        <v>1</v>
      </c>
      <c r="R1225" t="s">
        <v>8285</v>
      </c>
      <c r="S1225" t="str">
        <f t="shared" si="78"/>
        <v>photography</v>
      </c>
      <c r="T1225" t="str">
        <f t="shared" si="79"/>
        <v>photobooks</v>
      </c>
    </row>
    <row r="1226" spans="1:20" ht="28.5" x14ac:dyDescent="0.45">
      <c r="A1226">
        <v>1224</v>
      </c>
      <c r="B1226" s="1" t="s">
        <v>1225</v>
      </c>
      <c r="C1226" s="1" t="s">
        <v>5334</v>
      </c>
      <c r="D1226" s="3">
        <v>15000</v>
      </c>
      <c r="E1226" s="3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s="7">
        <f t="shared" si="76"/>
        <v>41736.549791666665</v>
      </c>
      <c r="L1226" s="7">
        <f t="shared" si="77"/>
        <v>41796.549791666665</v>
      </c>
      <c r="M1226" t="b">
        <v>0</v>
      </c>
      <c r="N1226">
        <v>18</v>
      </c>
      <c r="O1226" s="22">
        <f>E1226/D1226*100</f>
        <v>7.0666666666666673</v>
      </c>
      <c r="P1226" s="4">
        <f>E1226/N1226</f>
        <v>58.888888888888886</v>
      </c>
      <c r="Q1226" t="b">
        <v>0</v>
      </c>
      <c r="R1226" t="s">
        <v>8286</v>
      </c>
      <c r="S1226" t="str">
        <f t="shared" si="78"/>
        <v>music</v>
      </c>
      <c r="T1226" t="str">
        <f t="shared" si="79"/>
        <v>world music</v>
      </c>
    </row>
    <row r="1227" spans="1:20" ht="42.75" x14ac:dyDescent="0.45">
      <c r="A1227">
        <v>1225</v>
      </c>
      <c r="B1227" s="1" t="s">
        <v>1226</v>
      </c>
      <c r="C1227" s="1" t="s">
        <v>5335</v>
      </c>
      <c r="D1227" s="3">
        <v>3000</v>
      </c>
      <c r="E1227" s="3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s="7">
        <f t="shared" si="76"/>
        <v>41509.905995370369</v>
      </c>
      <c r="L1227" s="7">
        <f t="shared" si="77"/>
        <v>41569.905995370369</v>
      </c>
      <c r="M1227" t="b">
        <v>0</v>
      </c>
      <c r="N1227">
        <v>3</v>
      </c>
      <c r="O1227" s="22">
        <f>E1227/D1227*100</f>
        <v>4.3999999999999995</v>
      </c>
      <c r="P1227" s="4">
        <f>E1227/N1227</f>
        <v>44</v>
      </c>
      <c r="Q1227" t="b">
        <v>0</v>
      </c>
      <c r="R1227" t="s">
        <v>8286</v>
      </c>
      <c r="S1227" t="str">
        <f t="shared" si="78"/>
        <v>music</v>
      </c>
      <c r="T1227" t="str">
        <f t="shared" si="79"/>
        <v>world music</v>
      </c>
    </row>
    <row r="1228" spans="1:20" ht="42.75" x14ac:dyDescent="0.45">
      <c r="A1228">
        <v>1226</v>
      </c>
      <c r="B1228" s="1" t="s">
        <v>1227</v>
      </c>
      <c r="C1228" s="1" t="s">
        <v>5336</v>
      </c>
      <c r="D1228" s="3">
        <v>50000</v>
      </c>
      <c r="E1228" s="3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s="7">
        <f t="shared" si="76"/>
        <v>41715.874780092592</v>
      </c>
      <c r="L1228" s="7">
        <f t="shared" si="77"/>
        <v>41750.041666666664</v>
      </c>
      <c r="M1228" t="b">
        <v>0</v>
      </c>
      <c r="N1228">
        <v>40</v>
      </c>
      <c r="O1228" s="22">
        <f>E1228/D1228*100</f>
        <v>3.8739999999999997</v>
      </c>
      <c r="P1228" s="4">
        <f>E1228/N1228</f>
        <v>48.424999999999997</v>
      </c>
      <c r="Q1228" t="b">
        <v>0</v>
      </c>
      <c r="R1228" t="s">
        <v>8286</v>
      </c>
      <c r="S1228" t="str">
        <f t="shared" si="78"/>
        <v>music</v>
      </c>
      <c r="T1228" t="str">
        <f t="shared" si="79"/>
        <v>world music</v>
      </c>
    </row>
    <row r="1229" spans="1:20" ht="42.75" x14ac:dyDescent="0.45">
      <c r="A1229">
        <v>1227</v>
      </c>
      <c r="B1229" s="1" t="s">
        <v>1228</v>
      </c>
      <c r="C1229" s="1" t="s">
        <v>5337</v>
      </c>
      <c r="D1229" s="3">
        <v>2000</v>
      </c>
      <c r="E1229" s="3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s="7">
        <f t="shared" si="76"/>
        <v>41827.919166666667</v>
      </c>
      <c r="L1229" s="7">
        <f t="shared" si="77"/>
        <v>41858.291666666664</v>
      </c>
      <c r="M1229" t="b">
        <v>0</v>
      </c>
      <c r="N1229">
        <v>0</v>
      </c>
      <c r="O1229" s="22">
        <f>E1229/D1229*100</f>
        <v>0</v>
      </c>
      <c r="P1229" s="4" t="e">
        <f>E1229/N1229</f>
        <v>#DIV/0!</v>
      </c>
      <c r="Q1229" t="b">
        <v>0</v>
      </c>
      <c r="R1229" t="s">
        <v>8286</v>
      </c>
      <c r="S1229" t="str">
        <f t="shared" si="78"/>
        <v>music</v>
      </c>
      <c r="T1229" t="str">
        <f t="shared" si="79"/>
        <v>world music</v>
      </c>
    </row>
    <row r="1230" spans="1:20" ht="42.75" x14ac:dyDescent="0.45">
      <c r="A1230">
        <v>1228</v>
      </c>
      <c r="B1230" s="1" t="s">
        <v>1229</v>
      </c>
      <c r="C1230" s="1" t="s">
        <v>5338</v>
      </c>
      <c r="D1230" s="3">
        <v>5000</v>
      </c>
      <c r="E1230" s="3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s="7">
        <f t="shared" si="76"/>
        <v>40754.729259259257</v>
      </c>
      <c r="L1230" s="7">
        <f t="shared" si="77"/>
        <v>40814.729259259257</v>
      </c>
      <c r="M1230" t="b">
        <v>0</v>
      </c>
      <c r="N1230">
        <v>24</v>
      </c>
      <c r="O1230" s="22">
        <f>E1230/D1230*100</f>
        <v>29.299999999999997</v>
      </c>
      <c r="P1230" s="4">
        <f>E1230/N1230</f>
        <v>61.041666666666664</v>
      </c>
      <c r="Q1230" t="b">
        <v>0</v>
      </c>
      <c r="R1230" t="s">
        <v>8286</v>
      </c>
      <c r="S1230" t="str">
        <f t="shared" si="78"/>
        <v>music</v>
      </c>
      <c r="T1230" t="str">
        <f t="shared" si="79"/>
        <v>world music</v>
      </c>
    </row>
    <row r="1231" spans="1:20" ht="42.75" x14ac:dyDescent="0.45">
      <c r="A1231">
        <v>1229</v>
      </c>
      <c r="B1231" s="1" t="s">
        <v>1230</v>
      </c>
      <c r="C1231" s="1" t="s">
        <v>5339</v>
      </c>
      <c r="D1231" s="3">
        <v>2750</v>
      </c>
      <c r="E1231" s="3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s="7">
        <f t="shared" si="76"/>
        <v>40985.459803240738</v>
      </c>
      <c r="L1231" s="7">
        <f t="shared" si="77"/>
        <v>41015.666666666664</v>
      </c>
      <c r="M1231" t="b">
        <v>0</v>
      </c>
      <c r="N1231">
        <v>1</v>
      </c>
      <c r="O1231" s="22">
        <f>E1231/D1231*100</f>
        <v>0.90909090909090906</v>
      </c>
      <c r="P1231" s="4">
        <f>E1231/N1231</f>
        <v>25</v>
      </c>
      <c r="Q1231" t="b">
        <v>0</v>
      </c>
      <c r="R1231" t="s">
        <v>8286</v>
      </c>
      <c r="S1231" t="str">
        <f t="shared" si="78"/>
        <v>music</v>
      </c>
      <c r="T1231" t="str">
        <f t="shared" si="79"/>
        <v>world music</v>
      </c>
    </row>
    <row r="1232" spans="1:20" ht="42.75" x14ac:dyDescent="0.45">
      <c r="A1232">
        <v>1230</v>
      </c>
      <c r="B1232" s="1" t="s">
        <v>1231</v>
      </c>
      <c r="C1232" s="1" t="s">
        <v>5340</v>
      </c>
      <c r="D1232" s="3">
        <v>500000</v>
      </c>
      <c r="E1232" s="3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s="7">
        <f t="shared" si="76"/>
        <v>40568.972569444442</v>
      </c>
      <c r="L1232" s="7">
        <f t="shared" si="77"/>
        <v>40598.972569444442</v>
      </c>
      <c r="M1232" t="b">
        <v>0</v>
      </c>
      <c r="N1232">
        <v>0</v>
      </c>
      <c r="O1232" s="22">
        <f>E1232/D1232*100</f>
        <v>0</v>
      </c>
      <c r="P1232" s="4" t="e">
        <f>E1232/N1232</f>
        <v>#DIV/0!</v>
      </c>
      <c r="Q1232" t="b">
        <v>0</v>
      </c>
      <c r="R1232" t="s">
        <v>8286</v>
      </c>
      <c r="S1232" t="str">
        <f t="shared" si="78"/>
        <v>music</v>
      </c>
      <c r="T1232" t="str">
        <f t="shared" si="79"/>
        <v>world music</v>
      </c>
    </row>
    <row r="1233" spans="1:20" ht="42.75" x14ac:dyDescent="0.45">
      <c r="A1233">
        <v>1231</v>
      </c>
      <c r="B1233" s="1" t="s">
        <v>1232</v>
      </c>
      <c r="C1233" s="1" t="s">
        <v>5341</v>
      </c>
      <c r="D1233" s="3">
        <v>5000</v>
      </c>
      <c r="E1233" s="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s="7">
        <f t="shared" si="76"/>
        <v>42193.941759259258</v>
      </c>
      <c r="L1233" s="7">
        <f t="shared" si="77"/>
        <v>42244.041666666672</v>
      </c>
      <c r="M1233" t="b">
        <v>0</v>
      </c>
      <c r="N1233">
        <v>0</v>
      </c>
      <c r="O1233" s="22">
        <f>E1233/D1233*100</f>
        <v>0</v>
      </c>
      <c r="P1233" s="4" t="e">
        <f>E1233/N1233</f>
        <v>#DIV/0!</v>
      </c>
      <c r="Q1233" t="b">
        <v>0</v>
      </c>
      <c r="R1233" t="s">
        <v>8286</v>
      </c>
      <c r="S1233" t="str">
        <f t="shared" si="78"/>
        <v>music</v>
      </c>
      <c r="T1233" t="str">
        <f t="shared" si="79"/>
        <v>world music</v>
      </c>
    </row>
    <row r="1234" spans="1:20" ht="42.75" x14ac:dyDescent="0.45">
      <c r="A1234">
        <v>1232</v>
      </c>
      <c r="B1234" s="1" t="s">
        <v>1233</v>
      </c>
      <c r="C1234" s="1" t="s">
        <v>5342</v>
      </c>
      <c r="D1234" s="3">
        <v>5000</v>
      </c>
      <c r="E1234" s="3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s="7">
        <f t="shared" si="76"/>
        <v>41506.848032407412</v>
      </c>
      <c r="L1234" s="7">
        <f t="shared" si="77"/>
        <v>41553.848032407412</v>
      </c>
      <c r="M1234" t="b">
        <v>0</v>
      </c>
      <c r="N1234">
        <v>1</v>
      </c>
      <c r="O1234" s="22">
        <f>E1234/D1234*100</f>
        <v>0.8</v>
      </c>
      <c r="P1234" s="4">
        <f>E1234/N1234</f>
        <v>40</v>
      </c>
      <c r="Q1234" t="b">
        <v>0</v>
      </c>
      <c r="R1234" t="s">
        <v>8286</v>
      </c>
      <c r="S1234" t="str">
        <f t="shared" si="78"/>
        <v>music</v>
      </c>
      <c r="T1234" t="str">
        <f t="shared" si="79"/>
        <v>world music</v>
      </c>
    </row>
    <row r="1235" spans="1:20" ht="42.75" x14ac:dyDescent="0.45">
      <c r="A1235">
        <v>1233</v>
      </c>
      <c r="B1235" s="1" t="s">
        <v>1234</v>
      </c>
      <c r="C1235" s="1" t="s">
        <v>5343</v>
      </c>
      <c r="D1235" s="3">
        <v>1000</v>
      </c>
      <c r="E1235" s="3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s="7">
        <f t="shared" si="76"/>
        <v>40939.948773148149</v>
      </c>
      <c r="L1235" s="7">
        <f t="shared" si="77"/>
        <v>40960.948773148149</v>
      </c>
      <c r="M1235" t="b">
        <v>0</v>
      </c>
      <c r="N1235">
        <v>6</v>
      </c>
      <c r="O1235" s="22">
        <f>E1235/D1235*100</f>
        <v>11.600000000000001</v>
      </c>
      <c r="P1235" s="4">
        <f>E1235/N1235</f>
        <v>19.333333333333332</v>
      </c>
      <c r="Q1235" t="b">
        <v>0</v>
      </c>
      <c r="R1235" t="s">
        <v>8286</v>
      </c>
      <c r="S1235" t="str">
        <f t="shared" si="78"/>
        <v>music</v>
      </c>
      <c r="T1235" t="str">
        <f t="shared" si="79"/>
        <v>world music</v>
      </c>
    </row>
    <row r="1236" spans="1:20" ht="42.75" x14ac:dyDescent="0.45">
      <c r="A1236">
        <v>1234</v>
      </c>
      <c r="B1236" s="1" t="s">
        <v>1235</v>
      </c>
      <c r="C1236" s="1" t="s">
        <v>5344</v>
      </c>
      <c r="D1236" s="3">
        <v>50000</v>
      </c>
      <c r="E1236" s="3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s="7">
        <f t="shared" si="76"/>
        <v>42007.788680555561</v>
      </c>
      <c r="L1236" s="7">
        <f t="shared" si="77"/>
        <v>42037.788680555561</v>
      </c>
      <c r="M1236" t="b">
        <v>0</v>
      </c>
      <c r="N1236">
        <v>0</v>
      </c>
      <c r="O1236" s="22">
        <f>E1236/D1236*100</f>
        <v>0</v>
      </c>
      <c r="P1236" s="4" t="e">
        <f>E1236/N1236</f>
        <v>#DIV/0!</v>
      </c>
      <c r="Q1236" t="b">
        <v>0</v>
      </c>
      <c r="R1236" t="s">
        <v>8286</v>
      </c>
      <c r="S1236" t="str">
        <f t="shared" si="78"/>
        <v>music</v>
      </c>
      <c r="T1236" t="str">
        <f t="shared" si="79"/>
        <v>world music</v>
      </c>
    </row>
    <row r="1237" spans="1:20" ht="42.75" x14ac:dyDescent="0.45">
      <c r="A1237">
        <v>1235</v>
      </c>
      <c r="B1237" s="1" t="s">
        <v>1236</v>
      </c>
      <c r="C1237" s="1" t="s">
        <v>5345</v>
      </c>
      <c r="D1237" s="3">
        <v>7534</v>
      </c>
      <c r="E1237" s="3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s="7">
        <f t="shared" si="76"/>
        <v>41583.135405092595</v>
      </c>
      <c r="L1237" s="7">
        <f t="shared" si="77"/>
        <v>41623.135405092595</v>
      </c>
      <c r="M1237" t="b">
        <v>0</v>
      </c>
      <c r="N1237">
        <v>6</v>
      </c>
      <c r="O1237" s="22">
        <f>E1237/D1237*100</f>
        <v>2.7873639500929119</v>
      </c>
      <c r="P1237" s="4">
        <f>E1237/N1237</f>
        <v>35</v>
      </c>
      <c r="Q1237" t="b">
        <v>0</v>
      </c>
      <c r="R1237" t="s">
        <v>8286</v>
      </c>
      <c r="S1237" t="str">
        <f t="shared" si="78"/>
        <v>music</v>
      </c>
      <c r="T1237" t="str">
        <f t="shared" si="79"/>
        <v>world music</v>
      </c>
    </row>
    <row r="1238" spans="1:20" x14ac:dyDescent="0.45">
      <c r="A1238">
        <v>1236</v>
      </c>
      <c r="B1238" s="1" t="s">
        <v>1237</v>
      </c>
      <c r="C1238" s="1" t="s">
        <v>5346</v>
      </c>
      <c r="D1238" s="3">
        <v>2500</v>
      </c>
      <c r="E1238" s="3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s="7">
        <f t="shared" si="76"/>
        <v>41110.680138888885</v>
      </c>
      <c r="L1238" s="7">
        <f t="shared" si="77"/>
        <v>41118.666666666664</v>
      </c>
      <c r="M1238" t="b">
        <v>0</v>
      </c>
      <c r="N1238">
        <v>0</v>
      </c>
      <c r="O1238" s="22">
        <f>E1238/D1238*100</f>
        <v>0</v>
      </c>
      <c r="P1238" s="4" t="e">
        <f>E1238/N1238</f>
        <v>#DIV/0!</v>
      </c>
      <c r="Q1238" t="b">
        <v>0</v>
      </c>
      <c r="R1238" t="s">
        <v>8286</v>
      </c>
      <c r="S1238" t="str">
        <f t="shared" si="78"/>
        <v>music</v>
      </c>
      <c r="T1238" t="str">
        <f t="shared" si="79"/>
        <v>world music</v>
      </c>
    </row>
    <row r="1239" spans="1:20" ht="42.75" x14ac:dyDescent="0.45">
      <c r="A1239">
        <v>1237</v>
      </c>
      <c r="B1239" s="1" t="s">
        <v>1238</v>
      </c>
      <c r="C1239" s="1" t="s">
        <v>5347</v>
      </c>
      <c r="D1239" s="3">
        <v>25000</v>
      </c>
      <c r="E1239" s="3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s="7">
        <f t="shared" si="76"/>
        <v>41125.283159722225</v>
      </c>
      <c r="L1239" s="7">
        <f t="shared" si="77"/>
        <v>41145.283159722225</v>
      </c>
      <c r="M1239" t="b">
        <v>0</v>
      </c>
      <c r="N1239">
        <v>0</v>
      </c>
      <c r="O1239" s="22">
        <f>E1239/D1239*100</f>
        <v>0</v>
      </c>
      <c r="P1239" s="4" t="e">
        <f>E1239/N1239</f>
        <v>#DIV/0!</v>
      </c>
      <c r="Q1239" t="b">
        <v>0</v>
      </c>
      <c r="R1239" t="s">
        <v>8286</v>
      </c>
      <c r="S1239" t="str">
        <f t="shared" si="78"/>
        <v>music</v>
      </c>
      <c r="T1239" t="str">
        <f t="shared" si="79"/>
        <v>world music</v>
      </c>
    </row>
    <row r="1240" spans="1:20" ht="57" x14ac:dyDescent="0.45">
      <c r="A1240">
        <v>1238</v>
      </c>
      <c r="B1240" s="1" t="s">
        <v>1239</v>
      </c>
      <c r="C1240" s="1" t="s">
        <v>5348</v>
      </c>
      <c r="D1240" s="3">
        <v>1000</v>
      </c>
      <c r="E1240" s="3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s="7">
        <f t="shared" si="76"/>
        <v>40731.61037037037</v>
      </c>
      <c r="L1240" s="7">
        <f t="shared" si="77"/>
        <v>40761.61037037037</v>
      </c>
      <c r="M1240" t="b">
        <v>0</v>
      </c>
      <c r="N1240">
        <v>3</v>
      </c>
      <c r="O1240" s="22">
        <f>E1240/D1240*100</f>
        <v>17.8</v>
      </c>
      <c r="P1240" s="4">
        <f>E1240/N1240</f>
        <v>59.333333333333336</v>
      </c>
      <c r="Q1240" t="b">
        <v>0</v>
      </c>
      <c r="R1240" t="s">
        <v>8286</v>
      </c>
      <c r="S1240" t="str">
        <f t="shared" si="78"/>
        <v>music</v>
      </c>
      <c r="T1240" t="str">
        <f t="shared" si="79"/>
        <v>world music</v>
      </c>
    </row>
    <row r="1241" spans="1:20" ht="28.5" x14ac:dyDescent="0.45">
      <c r="A1241">
        <v>1239</v>
      </c>
      <c r="B1241" s="1" t="s">
        <v>1240</v>
      </c>
      <c r="C1241" s="1" t="s">
        <v>5349</v>
      </c>
      <c r="D1241" s="3">
        <v>2500</v>
      </c>
      <c r="E1241" s="3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s="7">
        <f t="shared" si="76"/>
        <v>40883.962581018517</v>
      </c>
      <c r="L1241" s="7">
        <f t="shared" si="77"/>
        <v>40913.962581018517</v>
      </c>
      <c r="M1241" t="b">
        <v>0</v>
      </c>
      <c r="N1241">
        <v>0</v>
      </c>
      <c r="O1241" s="22">
        <f>E1241/D1241*100</f>
        <v>0</v>
      </c>
      <c r="P1241" s="4" t="e">
        <f>E1241/N1241</f>
        <v>#DIV/0!</v>
      </c>
      <c r="Q1241" t="b">
        <v>0</v>
      </c>
      <c r="R1241" t="s">
        <v>8286</v>
      </c>
      <c r="S1241" t="str">
        <f t="shared" si="78"/>
        <v>music</v>
      </c>
      <c r="T1241" t="str">
        <f t="shared" si="79"/>
        <v>world music</v>
      </c>
    </row>
    <row r="1242" spans="1:20" ht="28.5" x14ac:dyDescent="0.45">
      <c r="A1242">
        <v>1240</v>
      </c>
      <c r="B1242" s="1" t="s">
        <v>1241</v>
      </c>
      <c r="C1242" s="1" t="s">
        <v>5350</v>
      </c>
      <c r="D1242" s="3">
        <v>8000</v>
      </c>
      <c r="E1242" s="3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s="7">
        <f t="shared" si="76"/>
        <v>41409.040011574078</v>
      </c>
      <c r="L1242" s="7">
        <f t="shared" si="77"/>
        <v>41467.910416666666</v>
      </c>
      <c r="M1242" t="b">
        <v>0</v>
      </c>
      <c r="N1242">
        <v>8</v>
      </c>
      <c r="O1242" s="22">
        <f>E1242/D1242*100</f>
        <v>3.0124999999999997</v>
      </c>
      <c r="P1242" s="4">
        <f>E1242/N1242</f>
        <v>30.125</v>
      </c>
      <c r="Q1242" t="b">
        <v>0</v>
      </c>
      <c r="R1242" t="s">
        <v>8286</v>
      </c>
      <c r="S1242" t="str">
        <f t="shared" si="78"/>
        <v>music</v>
      </c>
      <c r="T1242" t="str">
        <f t="shared" si="79"/>
        <v>world music</v>
      </c>
    </row>
    <row r="1243" spans="1:20" ht="42.75" x14ac:dyDescent="0.45">
      <c r="A1243">
        <v>1241</v>
      </c>
      <c r="B1243" s="1" t="s">
        <v>1242</v>
      </c>
      <c r="C1243" s="1" t="s">
        <v>5351</v>
      </c>
      <c r="D1243" s="3">
        <v>5000</v>
      </c>
      <c r="E1243" s="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s="7">
        <f t="shared" si="76"/>
        <v>41923.837731481479</v>
      </c>
      <c r="L1243" s="7">
        <f t="shared" si="77"/>
        <v>41946.249305555553</v>
      </c>
      <c r="M1243" t="b">
        <v>0</v>
      </c>
      <c r="N1243">
        <v>34</v>
      </c>
      <c r="O1243" s="22">
        <f>E1243/D1243*100</f>
        <v>50.739999999999995</v>
      </c>
      <c r="P1243" s="4">
        <f>E1243/N1243</f>
        <v>74.617647058823536</v>
      </c>
      <c r="Q1243" t="b">
        <v>0</v>
      </c>
      <c r="R1243" t="s">
        <v>8286</v>
      </c>
      <c r="S1243" t="str">
        <f t="shared" si="78"/>
        <v>music</v>
      </c>
      <c r="T1243" t="str">
        <f t="shared" si="79"/>
        <v>world music</v>
      </c>
    </row>
    <row r="1244" spans="1:20" ht="42.75" x14ac:dyDescent="0.45">
      <c r="A1244">
        <v>1242</v>
      </c>
      <c r="B1244" s="1" t="s">
        <v>1243</v>
      </c>
      <c r="C1244" s="1" t="s">
        <v>5352</v>
      </c>
      <c r="D1244" s="3">
        <v>911</v>
      </c>
      <c r="E1244" s="3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s="7">
        <f t="shared" si="76"/>
        <v>40782.165532407409</v>
      </c>
      <c r="L1244" s="7">
        <f t="shared" si="77"/>
        <v>40797.554166666669</v>
      </c>
      <c r="M1244" t="b">
        <v>0</v>
      </c>
      <c r="N1244">
        <v>1</v>
      </c>
      <c r="O1244" s="22">
        <f>E1244/D1244*100</f>
        <v>0.54884742041712409</v>
      </c>
      <c r="P1244" s="4">
        <f>E1244/N1244</f>
        <v>5</v>
      </c>
      <c r="Q1244" t="b">
        <v>0</v>
      </c>
      <c r="R1244" t="s">
        <v>8286</v>
      </c>
      <c r="S1244" t="str">
        <f t="shared" si="78"/>
        <v>music</v>
      </c>
      <c r="T1244" t="str">
        <f t="shared" si="79"/>
        <v>world music</v>
      </c>
    </row>
    <row r="1245" spans="1:20" ht="42.75" x14ac:dyDescent="0.45">
      <c r="A1245">
        <v>1243</v>
      </c>
      <c r="B1245" s="1" t="s">
        <v>1244</v>
      </c>
      <c r="C1245" s="1" t="s">
        <v>5353</v>
      </c>
      <c r="D1245" s="3">
        <v>12000</v>
      </c>
      <c r="E1245" s="3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s="7">
        <f t="shared" si="76"/>
        <v>40671.879293981481</v>
      </c>
      <c r="L1245" s="7">
        <f t="shared" si="77"/>
        <v>40732.875</v>
      </c>
      <c r="M1245" t="b">
        <v>0</v>
      </c>
      <c r="N1245">
        <v>38</v>
      </c>
      <c r="O1245" s="22">
        <f>E1245/D1245*100</f>
        <v>14.091666666666667</v>
      </c>
      <c r="P1245" s="4">
        <f>E1245/N1245</f>
        <v>44.5</v>
      </c>
      <c r="Q1245" t="b">
        <v>0</v>
      </c>
      <c r="R1245" t="s">
        <v>8286</v>
      </c>
      <c r="S1245" t="str">
        <f t="shared" si="78"/>
        <v>music</v>
      </c>
      <c r="T1245" t="str">
        <f t="shared" si="79"/>
        <v>world music</v>
      </c>
    </row>
    <row r="1246" spans="1:20" ht="42.75" x14ac:dyDescent="0.45">
      <c r="A1246">
        <v>1244</v>
      </c>
      <c r="B1246" s="1" t="s">
        <v>1245</v>
      </c>
      <c r="C1246" s="1" t="s">
        <v>5354</v>
      </c>
      <c r="D1246" s="3">
        <v>2000</v>
      </c>
      <c r="E1246" s="3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s="7">
        <f t="shared" si="76"/>
        <v>41355.825497685182</v>
      </c>
      <c r="L1246" s="7">
        <f t="shared" si="77"/>
        <v>41386.875</v>
      </c>
      <c r="M1246" t="b">
        <v>1</v>
      </c>
      <c r="N1246">
        <v>45</v>
      </c>
      <c r="O1246" s="22">
        <f>E1246/D1246*100</f>
        <v>103.8</v>
      </c>
      <c r="P1246" s="4">
        <f>E1246/N1246</f>
        <v>46.133333333333333</v>
      </c>
      <c r="Q1246" t="b">
        <v>1</v>
      </c>
      <c r="R1246" t="s">
        <v>8276</v>
      </c>
      <c r="S1246" t="str">
        <f t="shared" si="78"/>
        <v>music</v>
      </c>
      <c r="T1246" t="str">
        <f t="shared" si="79"/>
        <v>rock</v>
      </c>
    </row>
    <row r="1247" spans="1:20" ht="42.75" x14ac:dyDescent="0.45">
      <c r="A1247">
        <v>1245</v>
      </c>
      <c r="B1247" s="1" t="s">
        <v>1246</v>
      </c>
      <c r="C1247" s="1" t="s">
        <v>5355</v>
      </c>
      <c r="D1247" s="3">
        <v>2000</v>
      </c>
      <c r="E1247" s="3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s="7">
        <f t="shared" si="76"/>
        <v>41774.599930555552</v>
      </c>
      <c r="L1247" s="7">
        <f t="shared" si="77"/>
        <v>41804.599930555552</v>
      </c>
      <c r="M1247" t="b">
        <v>1</v>
      </c>
      <c r="N1247">
        <v>17</v>
      </c>
      <c r="O1247" s="22">
        <f>E1247/D1247*100</f>
        <v>120.24999999999999</v>
      </c>
      <c r="P1247" s="4">
        <f>E1247/N1247</f>
        <v>141.47058823529412</v>
      </c>
      <c r="Q1247" t="b">
        <v>1</v>
      </c>
      <c r="R1247" t="s">
        <v>8276</v>
      </c>
      <c r="S1247" t="str">
        <f t="shared" si="78"/>
        <v>music</v>
      </c>
      <c r="T1247" t="str">
        <f t="shared" si="79"/>
        <v>rock</v>
      </c>
    </row>
    <row r="1248" spans="1:20" ht="42.75" x14ac:dyDescent="0.45">
      <c r="A1248">
        <v>1246</v>
      </c>
      <c r="B1248" s="1" t="s">
        <v>1247</v>
      </c>
      <c r="C1248" s="1" t="s">
        <v>5356</v>
      </c>
      <c r="D1248" s="3">
        <v>2000</v>
      </c>
      <c r="E1248" s="3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s="7">
        <f t="shared" si="76"/>
        <v>40838.043391203704</v>
      </c>
      <c r="L1248" s="7">
        <f t="shared" si="77"/>
        <v>40883.085057870368</v>
      </c>
      <c r="M1248" t="b">
        <v>1</v>
      </c>
      <c r="N1248">
        <v>31</v>
      </c>
      <c r="O1248" s="22">
        <f>E1248/D1248*100</f>
        <v>117</v>
      </c>
      <c r="P1248" s="4">
        <f>E1248/N1248</f>
        <v>75.483870967741936</v>
      </c>
      <c r="Q1248" t="b">
        <v>1</v>
      </c>
      <c r="R1248" t="s">
        <v>8276</v>
      </c>
      <c r="S1248" t="str">
        <f t="shared" si="78"/>
        <v>music</v>
      </c>
      <c r="T1248" t="str">
        <f t="shared" si="79"/>
        <v>rock</v>
      </c>
    </row>
    <row r="1249" spans="1:20" ht="28.5" x14ac:dyDescent="0.45">
      <c r="A1249">
        <v>1247</v>
      </c>
      <c r="B1249" s="1" t="s">
        <v>1248</v>
      </c>
      <c r="C1249" s="1" t="s">
        <v>5357</v>
      </c>
      <c r="D1249" s="3">
        <v>3500</v>
      </c>
      <c r="E1249" s="3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s="7">
        <f t="shared" si="76"/>
        <v>41370.292303240742</v>
      </c>
      <c r="L1249" s="7">
        <f t="shared" si="77"/>
        <v>41400.292303240742</v>
      </c>
      <c r="M1249" t="b">
        <v>1</v>
      </c>
      <c r="N1249">
        <v>50</v>
      </c>
      <c r="O1249" s="22">
        <f>E1249/D1249*100</f>
        <v>122.14285714285715</v>
      </c>
      <c r="P1249" s="4">
        <f>E1249/N1249</f>
        <v>85.5</v>
      </c>
      <c r="Q1249" t="b">
        <v>1</v>
      </c>
      <c r="R1249" t="s">
        <v>8276</v>
      </c>
      <c r="S1249" t="str">
        <f t="shared" si="78"/>
        <v>music</v>
      </c>
      <c r="T1249" t="str">
        <f t="shared" si="79"/>
        <v>rock</v>
      </c>
    </row>
    <row r="1250" spans="1:20" ht="28.5" x14ac:dyDescent="0.45">
      <c r="A1250">
        <v>1248</v>
      </c>
      <c r="B1250" s="1" t="s">
        <v>1249</v>
      </c>
      <c r="C1250" s="1" t="s">
        <v>5358</v>
      </c>
      <c r="D1250" s="3">
        <v>2500</v>
      </c>
      <c r="E1250" s="3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s="7">
        <f t="shared" si="76"/>
        <v>41767.656863425924</v>
      </c>
      <c r="L1250" s="7">
        <f t="shared" si="77"/>
        <v>41803.290972222225</v>
      </c>
      <c r="M1250" t="b">
        <v>1</v>
      </c>
      <c r="N1250">
        <v>59</v>
      </c>
      <c r="O1250" s="22">
        <f>E1250/D1250*100</f>
        <v>151.63999999999999</v>
      </c>
      <c r="P1250" s="4">
        <f>E1250/N1250</f>
        <v>64.254237288135599</v>
      </c>
      <c r="Q1250" t="b">
        <v>1</v>
      </c>
      <c r="R1250" t="s">
        <v>8276</v>
      </c>
      <c r="S1250" t="str">
        <f t="shared" si="78"/>
        <v>music</v>
      </c>
      <c r="T1250" t="str">
        <f t="shared" si="79"/>
        <v>rock</v>
      </c>
    </row>
    <row r="1251" spans="1:20" ht="42.75" x14ac:dyDescent="0.45">
      <c r="A1251">
        <v>1249</v>
      </c>
      <c r="B1251" s="1" t="s">
        <v>1250</v>
      </c>
      <c r="C1251" s="1" t="s">
        <v>5359</v>
      </c>
      <c r="D1251" s="3">
        <v>5000</v>
      </c>
      <c r="E1251" s="3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s="7">
        <f t="shared" si="76"/>
        <v>41067.74086805556</v>
      </c>
      <c r="L1251" s="7">
        <f t="shared" si="77"/>
        <v>41097.74086805556</v>
      </c>
      <c r="M1251" t="b">
        <v>1</v>
      </c>
      <c r="N1251">
        <v>81</v>
      </c>
      <c r="O1251" s="22">
        <f>E1251/D1251*100</f>
        <v>104.44</v>
      </c>
      <c r="P1251" s="4">
        <f>E1251/N1251</f>
        <v>64.46913580246914</v>
      </c>
      <c r="Q1251" t="b">
        <v>1</v>
      </c>
      <c r="R1251" t="s">
        <v>8276</v>
      </c>
      <c r="S1251" t="str">
        <f t="shared" si="78"/>
        <v>music</v>
      </c>
      <c r="T1251" t="str">
        <f t="shared" si="79"/>
        <v>rock</v>
      </c>
    </row>
    <row r="1252" spans="1:20" ht="42.75" x14ac:dyDescent="0.45">
      <c r="A1252">
        <v>1250</v>
      </c>
      <c r="B1252" s="1" t="s">
        <v>1251</v>
      </c>
      <c r="C1252" s="1" t="s">
        <v>5360</v>
      </c>
      <c r="D1252" s="3">
        <v>30000</v>
      </c>
      <c r="E1252" s="3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s="7">
        <f t="shared" si="76"/>
        <v>41843.64271990741</v>
      </c>
      <c r="L1252" s="7">
        <f t="shared" si="77"/>
        <v>41888.64271990741</v>
      </c>
      <c r="M1252" t="b">
        <v>1</v>
      </c>
      <c r="N1252">
        <v>508</v>
      </c>
      <c r="O1252" s="22">
        <f>E1252/D1252*100</f>
        <v>200.15333333333331</v>
      </c>
      <c r="P1252" s="4">
        <f>E1252/N1252</f>
        <v>118.2007874015748</v>
      </c>
      <c r="Q1252" t="b">
        <v>1</v>
      </c>
      <c r="R1252" t="s">
        <v>8276</v>
      </c>
      <c r="S1252" t="str">
        <f t="shared" si="78"/>
        <v>music</v>
      </c>
      <c r="T1252" t="str">
        <f t="shared" si="79"/>
        <v>rock</v>
      </c>
    </row>
    <row r="1253" spans="1:20" ht="28.5" x14ac:dyDescent="0.45">
      <c r="A1253">
        <v>1251</v>
      </c>
      <c r="B1253" s="1" t="s">
        <v>1252</v>
      </c>
      <c r="C1253" s="1" t="s">
        <v>5361</v>
      </c>
      <c r="D1253" s="3">
        <v>6000</v>
      </c>
      <c r="E1253" s="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s="7">
        <f t="shared" si="76"/>
        <v>40751.814432870371</v>
      </c>
      <c r="L1253" s="7">
        <f t="shared" si="77"/>
        <v>40811.814432870371</v>
      </c>
      <c r="M1253" t="b">
        <v>1</v>
      </c>
      <c r="N1253">
        <v>74</v>
      </c>
      <c r="O1253" s="22">
        <f>E1253/D1253*100</f>
        <v>101.8</v>
      </c>
      <c r="P1253" s="4">
        <f>E1253/N1253</f>
        <v>82.540540540540547</v>
      </c>
      <c r="Q1253" t="b">
        <v>1</v>
      </c>
      <c r="R1253" t="s">
        <v>8276</v>
      </c>
      <c r="S1253" t="str">
        <f t="shared" si="78"/>
        <v>music</v>
      </c>
      <c r="T1253" t="str">
        <f t="shared" si="79"/>
        <v>rock</v>
      </c>
    </row>
    <row r="1254" spans="1:20" ht="42.75" x14ac:dyDescent="0.45">
      <c r="A1254">
        <v>1252</v>
      </c>
      <c r="B1254" s="1" t="s">
        <v>1253</v>
      </c>
      <c r="C1254" s="1" t="s">
        <v>5362</v>
      </c>
      <c r="D1254" s="3">
        <v>3500</v>
      </c>
      <c r="E1254" s="3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s="7">
        <f t="shared" si="76"/>
        <v>41543.988067129627</v>
      </c>
      <c r="L1254" s="7">
        <f t="shared" si="77"/>
        <v>41571.988067129627</v>
      </c>
      <c r="M1254" t="b">
        <v>1</v>
      </c>
      <c r="N1254">
        <v>141</v>
      </c>
      <c r="O1254" s="22">
        <f>E1254/D1254*100</f>
        <v>137.65714285714284</v>
      </c>
      <c r="P1254" s="4">
        <f>E1254/N1254</f>
        <v>34.170212765957444</v>
      </c>
      <c r="Q1254" t="b">
        <v>1</v>
      </c>
      <c r="R1254" t="s">
        <v>8276</v>
      </c>
      <c r="S1254" t="str">
        <f t="shared" si="78"/>
        <v>music</v>
      </c>
      <c r="T1254" t="str">
        <f t="shared" si="79"/>
        <v>rock</v>
      </c>
    </row>
    <row r="1255" spans="1:20" ht="42.75" x14ac:dyDescent="0.45">
      <c r="A1255">
        <v>1253</v>
      </c>
      <c r="B1255" s="1" t="s">
        <v>1254</v>
      </c>
      <c r="C1255" s="1" t="s">
        <v>5363</v>
      </c>
      <c r="D1255" s="3">
        <v>10</v>
      </c>
      <c r="E1255" s="3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s="7">
        <f t="shared" si="76"/>
        <v>41855.783645833333</v>
      </c>
      <c r="L1255" s="7">
        <f t="shared" si="77"/>
        <v>41885.783645833333</v>
      </c>
      <c r="M1255" t="b">
        <v>1</v>
      </c>
      <c r="N1255">
        <v>711</v>
      </c>
      <c r="O1255" s="22">
        <f>E1255/D1255*100</f>
        <v>303833.2</v>
      </c>
      <c r="P1255" s="4">
        <f>E1255/N1255</f>
        <v>42.73322081575246</v>
      </c>
      <c r="Q1255" t="b">
        <v>1</v>
      </c>
      <c r="R1255" t="s">
        <v>8276</v>
      </c>
      <c r="S1255" t="str">
        <f t="shared" si="78"/>
        <v>music</v>
      </c>
      <c r="T1255" t="str">
        <f t="shared" si="79"/>
        <v>rock</v>
      </c>
    </row>
    <row r="1256" spans="1:20" ht="42.75" x14ac:dyDescent="0.45">
      <c r="A1256">
        <v>1254</v>
      </c>
      <c r="B1256" s="1" t="s">
        <v>1255</v>
      </c>
      <c r="C1256" s="1" t="s">
        <v>5364</v>
      </c>
      <c r="D1256" s="3">
        <v>6700</v>
      </c>
      <c r="E1256" s="3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s="7">
        <f t="shared" si="76"/>
        <v>40487.621365740742</v>
      </c>
      <c r="L1256" s="7">
        <f t="shared" si="77"/>
        <v>40544.207638888889</v>
      </c>
      <c r="M1256" t="b">
        <v>1</v>
      </c>
      <c r="N1256">
        <v>141</v>
      </c>
      <c r="O1256" s="22">
        <f>E1256/D1256*100</f>
        <v>198.85074626865671</v>
      </c>
      <c r="P1256" s="4">
        <f>E1256/N1256</f>
        <v>94.489361702127653</v>
      </c>
      <c r="Q1256" t="b">
        <v>1</v>
      </c>
      <c r="R1256" t="s">
        <v>8276</v>
      </c>
      <c r="S1256" t="str">
        <f t="shared" si="78"/>
        <v>music</v>
      </c>
      <c r="T1256" t="str">
        <f t="shared" si="79"/>
        <v>rock</v>
      </c>
    </row>
    <row r="1257" spans="1:20" ht="42.75" x14ac:dyDescent="0.45">
      <c r="A1257">
        <v>1255</v>
      </c>
      <c r="B1257" s="1" t="s">
        <v>1256</v>
      </c>
      <c r="C1257" s="1" t="s">
        <v>5365</v>
      </c>
      <c r="D1257" s="3">
        <v>3000</v>
      </c>
      <c r="E1257" s="3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s="7">
        <f t="shared" si="76"/>
        <v>41579.845509259263</v>
      </c>
      <c r="L1257" s="7">
        <f t="shared" si="77"/>
        <v>41609.887175925927</v>
      </c>
      <c r="M1257" t="b">
        <v>1</v>
      </c>
      <c r="N1257">
        <v>109</v>
      </c>
      <c r="O1257" s="22">
        <f>E1257/D1257*100</f>
        <v>202.36666666666667</v>
      </c>
      <c r="P1257" s="4">
        <f>E1257/N1257</f>
        <v>55.697247706422019</v>
      </c>
      <c r="Q1257" t="b">
        <v>1</v>
      </c>
      <c r="R1257" t="s">
        <v>8276</v>
      </c>
      <c r="S1257" t="str">
        <f t="shared" si="78"/>
        <v>music</v>
      </c>
      <c r="T1257" t="str">
        <f t="shared" si="79"/>
        <v>rock</v>
      </c>
    </row>
    <row r="1258" spans="1:20" ht="42.75" x14ac:dyDescent="0.45">
      <c r="A1258">
        <v>1256</v>
      </c>
      <c r="B1258" s="1" t="s">
        <v>1257</v>
      </c>
      <c r="C1258" s="1" t="s">
        <v>5366</v>
      </c>
      <c r="D1258" s="3">
        <v>30000</v>
      </c>
      <c r="E1258" s="3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s="7">
        <f t="shared" si="76"/>
        <v>40921.919340277782</v>
      </c>
      <c r="L1258" s="7">
        <f t="shared" si="77"/>
        <v>40951.919340277782</v>
      </c>
      <c r="M1258" t="b">
        <v>1</v>
      </c>
      <c r="N1258">
        <v>361</v>
      </c>
      <c r="O1258" s="22">
        <f>E1258/D1258*100</f>
        <v>117.96376666666666</v>
      </c>
      <c r="P1258" s="4">
        <f>E1258/N1258</f>
        <v>98.030831024930734</v>
      </c>
      <c r="Q1258" t="b">
        <v>1</v>
      </c>
      <c r="R1258" t="s">
        <v>8276</v>
      </c>
      <c r="S1258" t="str">
        <f t="shared" si="78"/>
        <v>music</v>
      </c>
      <c r="T1258" t="str">
        <f t="shared" si="79"/>
        <v>rock</v>
      </c>
    </row>
    <row r="1259" spans="1:20" ht="42.75" x14ac:dyDescent="0.45">
      <c r="A1259">
        <v>1257</v>
      </c>
      <c r="B1259" s="1" t="s">
        <v>1258</v>
      </c>
      <c r="C1259" s="1" t="s">
        <v>5367</v>
      </c>
      <c r="D1259" s="3">
        <v>5500</v>
      </c>
      <c r="E1259" s="3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s="7">
        <f t="shared" si="76"/>
        <v>40587.085532407407</v>
      </c>
      <c r="L1259" s="7">
        <f t="shared" si="77"/>
        <v>40636.043865740743</v>
      </c>
      <c r="M1259" t="b">
        <v>1</v>
      </c>
      <c r="N1259">
        <v>176</v>
      </c>
      <c r="O1259" s="22">
        <f>E1259/D1259*100</f>
        <v>294.72727272727275</v>
      </c>
      <c r="P1259" s="4">
        <f>E1259/N1259</f>
        <v>92.102272727272734</v>
      </c>
      <c r="Q1259" t="b">
        <v>1</v>
      </c>
      <c r="R1259" t="s">
        <v>8276</v>
      </c>
      <c r="S1259" t="str">
        <f t="shared" si="78"/>
        <v>music</v>
      </c>
      <c r="T1259" t="str">
        <f t="shared" si="79"/>
        <v>rock</v>
      </c>
    </row>
    <row r="1260" spans="1:20" ht="42.75" x14ac:dyDescent="0.45">
      <c r="A1260">
        <v>1258</v>
      </c>
      <c r="B1260" s="1" t="s">
        <v>1259</v>
      </c>
      <c r="C1260" s="1" t="s">
        <v>5368</v>
      </c>
      <c r="D1260" s="3">
        <v>12000</v>
      </c>
      <c r="E1260" s="3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s="7">
        <f t="shared" si="76"/>
        <v>41487.611250000002</v>
      </c>
      <c r="L1260" s="7">
        <f t="shared" si="77"/>
        <v>41517.611250000002</v>
      </c>
      <c r="M1260" t="b">
        <v>1</v>
      </c>
      <c r="N1260">
        <v>670</v>
      </c>
      <c r="O1260" s="22">
        <f>E1260/D1260*100</f>
        <v>213.14633333333336</v>
      </c>
      <c r="P1260" s="4">
        <f>E1260/N1260</f>
        <v>38.175462686567165</v>
      </c>
      <c r="Q1260" t="b">
        <v>1</v>
      </c>
      <c r="R1260" t="s">
        <v>8276</v>
      </c>
      <c r="S1260" t="str">
        <f t="shared" si="78"/>
        <v>music</v>
      </c>
      <c r="T1260" t="str">
        <f t="shared" si="79"/>
        <v>rock</v>
      </c>
    </row>
    <row r="1261" spans="1:20" ht="28.5" x14ac:dyDescent="0.45">
      <c r="A1261">
        <v>1259</v>
      </c>
      <c r="B1261" s="1" t="s">
        <v>1260</v>
      </c>
      <c r="C1261" s="1" t="s">
        <v>5369</v>
      </c>
      <c r="D1261" s="3">
        <v>2500</v>
      </c>
      <c r="E1261" s="3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s="7">
        <f t="shared" si="76"/>
        <v>41766.970648148148</v>
      </c>
      <c r="L1261" s="7">
        <f t="shared" si="77"/>
        <v>41799.165972222225</v>
      </c>
      <c r="M1261" t="b">
        <v>1</v>
      </c>
      <c r="N1261">
        <v>96</v>
      </c>
      <c r="O1261" s="22">
        <f>E1261/D1261*100</f>
        <v>104.24</v>
      </c>
      <c r="P1261" s="4">
        <f>E1261/N1261</f>
        <v>27.145833333333332</v>
      </c>
      <c r="Q1261" t="b">
        <v>1</v>
      </c>
      <c r="R1261" t="s">
        <v>8276</v>
      </c>
      <c r="S1261" t="str">
        <f t="shared" si="78"/>
        <v>music</v>
      </c>
      <c r="T1261" t="str">
        <f t="shared" si="79"/>
        <v>rock</v>
      </c>
    </row>
    <row r="1262" spans="1:20" ht="42.75" x14ac:dyDescent="0.45">
      <c r="A1262">
        <v>1260</v>
      </c>
      <c r="B1262" s="1" t="s">
        <v>1261</v>
      </c>
      <c r="C1262" s="1" t="s">
        <v>5370</v>
      </c>
      <c r="D1262" s="3">
        <v>3300</v>
      </c>
      <c r="E1262" s="3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s="7">
        <f t="shared" si="76"/>
        <v>41666.842824074076</v>
      </c>
      <c r="L1262" s="7">
        <f t="shared" si="77"/>
        <v>41696.842824074076</v>
      </c>
      <c r="M1262" t="b">
        <v>1</v>
      </c>
      <c r="N1262">
        <v>74</v>
      </c>
      <c r="O1262" s="22">
        <f>E1262/D1262*100</f>
        <v>113.66666666666667</v>
      </c>
      <c r="P1262" s="4">
        <f>E1262/N1262</f>
        <v>50.689189189189186</v>
      </c>
      <c r="Q1262" t="b">
        <v>1</v>
      </c>
      <c r="R1262" t="s">
        <v>8276</v>
      </c>
      <c r="S1262" t="str">
        <f t="shared" si="78"/>
        <v>music</v>
      </c>
      <c r="T1262" t="str">
        <f t="shared" si="79"/>
        <v>rock</v>
      </c>
    </row>
    <row r="1263" spans="1:20" ht="28.5" x14ac:dyDescent="0.45">
      <c r="A1263">
        <v>1261</v>
      </c>
      <c r="B1263" s="1" t="s">
        <v>1262</v>
      </c>
      <c r="C1263" s="1" t="s">
        <v>5371</v>
      </c>
      <c r="D1263" s="3">
        <v>2000</v>
      </c>
      <c r="E1263" s="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s="7">
        <f t="shared" si="76"/>
        <v>41638.342905092592</v>
      </c>
      <c r="L1263" s="7">
        <f t="shared" si="77"/>
        <v>41668.342905092592</v>
      </c>
      <c r="M1263" t="b">
        <v>1</v>
      </c>
      <c r="N1263">
        <v>52</v>
      </c>
      <c r="O1263" s="22">
        <f>E1263/D1263*100</f>
        <v>101.25</v>
      </c>
      <c r="P1263" s="4">
        <f>E1263/N1263</f>
        <v>38.942307692307693</v>
      </c>
      <c r="Q1263" t="b">
        <v>1</v>
      </c>
      <c r="R1263" t="s">
        <v>8276</v>
      </c>
      <c r="S1263" t="str">
        <f t="shared" si="78"/>
        <v>music</v>
      </c>
      <c r="T1263" t="str">
        <f t="shared" si="79"/>
        <v>rock</v>
      </c>
    </row>
    <row r="1264" spans="1:20" ht="42.75" x14ac:dyDescent="0.45">
      <c r="A1264">
        <v>1262</v>
      </c>
      <c r="B1264" s="1" t="s">
        <v>1263</v>
      </c>
      <c r="C1264" s="1" t="s">
        <v>5372</v>
      </c>
      <c r="D1264" s="3">
        <v>6500</v>
      </c>
      <c r="E1264" s="3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s="7">
        <f t="shared" si="76"/>
        <v>41656.762638888889</v>
      </c>
      <c r="L1264" s="7">
        <f t="shared" si="77"/>
        <v>41686.762638888889</v>
      </c>
      <c r="M1264" t="b">
        <v>1</v>
      </c>
      <c r="N1264">
        <v>105</v>
      </c>
      <c r="O1264" s="22">
        <f>E1264/D1264*100</f>
        <v>125.41538461538462</v>
      </c>
      <c r="P1264" s="4">
        <f>E1264/N1264</f>
        <v>77.638095238095232</v>
      </c>
      <c r="Q1264" t="b">
        <v>1</v>
      </c>
      <c r="R1264" t="s">
        <v>8276</v>
      </c>
      <c r="S1264" t="str">
        <f t="shared" si="78"/>
        <v>music</v>
      </c>
      <c r="T1264" t="str">
        <f t="shared" si="79"/>
        <v>rock</v>
      </c>
    </row>
    <row r="1265" spans="1:20" ht="28.5" x14ac:dyDescent="0.45">
      <c r="A1265">
        <v>1263</v>
      </c>
      <c r="B1265" s="1" t="s">
        <v>1264</v>
      </c>
      <c r="C1265" s="1" t="s">
        <v>5373</v>
      </c>
      <c r="D1265" s="3">
        <v>1500</v>
      </c>
      <c r="E1265" s="3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s="7">
        <f t="shared" si="76"/>
        <v>41692.084143518521</v>
      </c>
      <c r="L1265" s="7">
        <f t="shared" si="77"/>
        <v>41727.041666666664</v>
      </c>
      <c r="M1265" t="b">
        <v>1</v>
      </c>
      <c r="N1265">
        <v>41</v>
      </c>
      <c r="O1265" s="22">
        <f>E1265/D1265*100</f>
        <v>119</v>
      </c>
      <c r="P1265" s="4">
        <f>E1265/N1265</f>
        <v>43.536585365853661</v>
      </c>
      <c r="Q1265" t="b">
        <v>1</v>
      </c>
      <c r="R1265" t="s">
        <v>8276</v>
      </c>
      <c r="S1265" t="str">
        <f t="shared" si="78"/>
        <v>music</v>
      </c>
      <c r="T1265" t="str">
        <f t="shared" si="79"/>
        <v>rock</v>
      </c>
    </row>
    <row r="1266" spans="1:20" ht="42.75" x14ac:dyDescent="0.45">
      <c r="A1266">
        <v>1264</v>
      </c>
      <c r="B1266" s="1" t="s">
        <v>1265</v>
      </c>
      <c r="C1266" s="1" t="s">
        <v>5374</v>
      </c>
      <c r="D1266" s="3">
        <v>650</v>
      </c>
      <c r="E1266" s="3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s="7">
        <f t="shared" si="76"/>
        <v>41547.662997685184</v>
      </c>
      <c r="L1266" s="7">
        <f t="shared" si="77"/>
        <v>41576.662997685184</v>
      </c>
      <c r="M1266" t="b">
        <v>1</v>
      </c>
      <c r="N1266">
        <v>34</v>
      </c>
      <c r="O1266" s="22">
        <f>E1266/D1266*100</f>
        <v>166.46153846153845</v>
      </c>
      <c r="P1266" s="4">
        <f>E1266/N1266</f>
        <v>31.823529411764707</v>
      </c>
      <c r="Q1266" t="b">
        <v>1</v>
      </c>
      <c r="R1266" t="s">
        <v>8276</v>
      </c>
      <c r="S1266" t="str">
        <f t="shared" si="78"/>
        <v>music</v>
      </c>
      <c r="T1266" t="str">
        <f t="shared" si="79"/>
        <v>rock</v>
      </c>
    </row>
    <row r="1267" spans="1:20" ht="57" x14ac:dyDescent="0.45">
      <c r="A1267">
        <v>1265</v>
      </c>
      <c r="B1267" s="1" t="s">
        <v>1266</v>
      </c>
      <c r="C1267" s="1" t="s">
        <v>5375</v>
      </c>
      <c r="D1267" s="3">
        <v>3500</v>
      </c>
      <c r="E1267" s="3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s="7">
        <f t="shared" si="76"/>
        <v>40465.655266203699</v>
      </c>
      <c r="L1267" s="7">
        <f t="shared" si="77"/>
        <v>40512.655266203699</v>
      </c>
      <c r="M1267" t="b">
        <v>1</v>
      </c>
      <c r="N1267">
        <v>66</v>
      </c>
      <c r="O1267" s="22">
        <f>E1267/D1267*100</f>
        <v>119.14771428571429</v>
      </c>
      <c r="P1267" s="4">
        <f>E1267/N1267</f>
        <v>63.184393939393942</v>
      </c>
      <c r="Q1267" t="b">
        <v>1</v>
      </c>
      <c r="R1267" t="s">
        <v>8276</v>
      </c>
      <c r="S1267" t="str">
        <f t="shared" si="78"/>
        <v>music</v>
      </c>
      <c r="T1267" t="str">
        <f t="shared" si="79"/>
        <v>rock</v>
      </c>
    </row>
    <row r="1268" spans="1:20" ht="28.5" x14ac:dyDescent="0.45">
      <c r="A1268">
        <v>1266</v>
      </c>
      <c r="B1268" s="1" t="s">
        <v>1267</v>
      </c>
      <c r="C1268" s="1" t="s">
        <v>5376</v>
      </c>
      <c r="D1268" s="3">
        <v>9500</v>
      </c>
      <c r="E1268" s="3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s="7">
        <f t="shared" si="76"/>
        <v>41620.87667824074</v>
      </c>
      <c r="L1268" s="7">
        <f t="shared" si="77"/>
        <v>41650.87667824074</v>
      </c>
      <c r="M1268" t="b">
        <v>1</v>
      </c>
      <c r="N1268">
        <v>50</v>
      </c>
      <c r="O1268" s="22">
        <f>E1268/D1268*100</f>
        <v>100.47368421052632</v>
      </c>
      <c r="P1268" s="4">
        <f>E1268/N1268</f>
        <v>190.9</v>
      </c>
      <c r="Q1268" t="b">
        <v>1</v>
      </c>
      <c r="R1268" t="s">
        <v>8276</v>
      </c>
      <c r="S1268" t="str">
        <f t="shared" si="78"/>
        <v>music</v>
      </c>
      <c r="T1268" t="str">
        <f t="shared" si="79"/>
        <v>rock</v>
      </c>
    </row>
    <row r="1269" spans="1:20" ht="42.75" x14ac:dyDescent="0.45">
      <c r="A1269">
        <v>1267</v>
      </c>
      <c r="B1269" s="1" t="s">
        <v>1268</v>
      </c>
      <c r="C1269" s="1" t="s">
        <v>5377</v>
      </c>
      <c r="D1269" s="3">
        <v>22000</v>
      </c>
      <c r="E1269" s="3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s="7">
        <f t="shared" si="76"/>
        <v>41449.585162037038</v>
      </c>
      <c r="L1269" s="7">
        <f t="shared" si="77"/>
        <v>41479.585162037038</v>
      </c>
      <c r="M1269" t="b">
        <v>1</v>
      </c>
      <c r="N1269">
        <v>159</v>
      </c>
      <c r="O1269" s="22">
        <f>E1269/D1269*100</f>
        <v>101.8</v>
      </c>
      <c r="P1269" s="4">
        <f>E1269/N1269</f>
        <v>140.85534591194968</v>
      </c>
      <c r="Q1269" t="b">
        <v>1</v>
      </c>
      <c r="R1269" t="s">
        <v>8276</v>
      </c>
      <c r="S1269" t="str">
        <f t="shared" si="78"/>
        <v>music</v>
      </c>
      <c r="T1269" t="str">
        <f t="shared" si="79"/>
        <v>rock</v>
      </c>
    </row>
    <row r="1270" spans="1:20" ht="28.5" x14ac:dyDescent="0.45">
      <c r="A1270">
        <v>1268</v>
      </c>
      <c r="B1270" s="1" t="s">
        <v>1269</v>
      </c>
      <c r="C1270" s="1" t="s">
        <v>5378</v>
      </c>
      <c r="D1270" s="3">
        <v>12000</v>
      </c>
      <c r="E1270" s="3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s="7">
        <f t="shared" si="76"/>
        <v>41507.845451388886</v>
      </c>
      <c r="L1270" s="7">
        <f t="shared" si="77"/>
        <v>41537.845451388886</v>
      </c>
      <c r="M1270" t="b">
        <v>1</v>
      </c>
      <c r="N1270">
        <v>182</v>
      </c>
      <c r="O1270" s="22">
        <f>E1270/D1270*100</f>
        <v>116.66666666666667</v>
      </c>
      <c r="P1270" s="4">
        <f>E1270/N1270</f>
        <v>76.92307692307692</v>
      </c>
      <c r="Q1270" t="b">
        <v>1</v>
      </c>
      <c r="R1270" t="s">
        <v>8276</v>
      </c>
      <c r="S1270" t="str">
        <f t="shared" si="78"/>
        <v>music</v>
      </c>
      <c r="T1270" t="str">
        <f t="shared" si="79"/>
        <v>rock</v>
      </c>
    </row>
    <row r="1271" spans="1:20" ht="42.75" x14ac:dyDescent="0.45">
      <c r="A1271">
        <v>1269</v>
      </c>
      <c r="B1271" s="1" t="s">
        <v>1270</v>
      </c>
      <c r="C1271" s="1" t="s">
        <v>5379</v>
      </c>
      <c r="D1271" s="3">
        <v>18800</v>
      </c>
      <c r="E1271" s="3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s="7">
        <f t="shared" si="76"/>
        <v>42445.823055555549</v>
      </c>
      <c r="L1271" s="7">
        <f t="shared" si="77"/>
        <v>42476</v>
      </c>
      <c r="M1271" t="b">
        <v>1</v>
      </c>
      <c r="N1271">
        <v>206</v>
      </c>
      <c r="O1271" s="22">
        <f>E1271/D1271*100</f>
        <v>108.64893617021276</v>
      </c>
      <c r="P1271" s="4">
        <f>E1271/N1271</f>
        <v>99.15533980582525</v>
      </c>
      <c r="Q1271" t="b">
        <v>1</v>
      </c>
      <c r="R1271" t="s">
        <v>8276</v>
      </c>
      <c r="S1271" t="str">
        <f t="shared" si="78"/>
        <v>music</v>
      </c>
      <c r="T1271" t="str">
        <f t="shared" si="79"/>
        <v>rock</v>
      </c>
    </row>
    <row r="1272" spans="1:20" ht="28.5" x14ac:dyDescent="0.45">
      <c r="A1272">
        <v>1270</v>
      </c>
      <c r="B1272" s="1" t="s">
        <v>1271</v>
      </c>
      <c r="C1272" s="1" t="s">
        <v>5380</v>
      </c>
      <c r="D1272" s="3">
        <v>10000</v>
      </c>
      <c r="E1272" s="3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s="7">
        <f t="shared" si="76"/>
        <v>40933.856967592597</v>
      </c>
      <c r="L1272" s="7">
        <f t="shared" si="77"/>
        <v>40993.815300925926</v>
      </c>
      <c r="M1272" t="b">
        <v>1</v>
      </c>
      <c r="N1272">
        <v>169</v>
      </c>
      <c r="O1272" s="22">
        <f>E1272/D1272*100</f>
        <v>114.72</v>
      </c>
      <c r="P1272" s="4">
        <f>E1272/N1272</f>
        <v>67.881656804733723</v>
      </c>
      <c r="Q1272" t="b">
        <v>1</v>
      </c>
      <c r="R1272" t="s">
        <v>8276</v>
      </c>
      <c r="S1272" t="str">
        <f t="shared" si="78"/>
        <v>music</v>
      </c>
      <c r="T1272" t="str">
        <f t="shared" si="79"/>
        <v>rock</v>
      </c>
    </row>
    <row r="1273" spans="1:20" ht="42.75" x14ac:dyDescent="0.45">
      <c r="A1273">
        <v>1271</v>
      </c>
      <c r="B1273" s="1" t="s">
        <v>1272</v>
      </c>
      <c r="C1273" s="1" t="s">
        <v>5381</v>
      </c>
      <c r="D1273" s="3">
        <v>7500</v>
      </c>
      <c r="E1273" s="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s="7">
        <f t="shared" si="76"/>
        <v>41561.683553240742</v>
      </c>
      <c r="L1273" s="7">
        <f t="shared" si="77"/>
        <v>41591.725219907406</v>
      </c>
      <c r="M1273" t="b">
        <v>1</v>
      </c>
      <c r="N1273">
        <v>31</v>
      </c>
      <c r="O1273" s="22">
        <f>E1273/D1273*100</f>
        <v>101.8</v>
      </c>
      <c r="P1273" s="4">
        <f>E1273/N1273</f>
        <v>246.29032258064515</v>
      </c>
      <c r="Q1273" t="b">
        <v>1</v>
      </c>
      <c r="R1273" t="s">
        <v>8276</v>
      </c>
      <c r="S1273" t="str">
        <f t="shared" si="78"/>
        <v>music</v>
      </c>
      <c r="T1273" t="str">
        <f t="shared" si="79"/>
        <v>rock</v>
      </c>
    </row>
    <row r="1274" spans="1:20" ht="57" x14ac:dyDescent="0.45">
      <c r="A1274">
        <v>1272</v>
      </c>
      <c r="B1274" s="1" t="s">
        <v>1273</v>
      </c>
      <c r="C1274" s="1" t="s">
        <v>5382</v>
      </c>
      <c r="D1274" s="3">
        <v>5000</v>
      </c>
      <c r="E1274" s="3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s="7">
        <f t="shared" si="76"/>
        <v>40274.745127314818</v>
      </c>
      <c r="L1274" s="7">
        <f t="shared" si="77"/>
        <v>40344.166666666664</v>
      </c>
      <c r="M1274" t="b">
        <v>1</v>
      </c>
      <c r="N1274">
        <v>28</v>
      </c>
      <c r="O1274" s="22">
        <f>E1274/D1274*100</f>
        <v>106</v>
      </c>
      <c r="P1274" s="4">
        <f>E1274/N1274</f>
        <v>189.28571428571428</v>
      </c>
      <c r="Q1274" t="b">
        <v>1</v>
      </c>
      <c r="R1274" t="s">
        <v>8276</v>
      </c>
      <c r="S1274" t="str">
        <f t="shared" si="78"/>
        <v>music</v>
      </c>
      <c r="T1274" t="str">
        <f t="shared" si="79"/>
        <v>rock</v>
      </c>
    </row>
    <row r="1275" spans="1:20" ht="42.75" x14ac:dyDescent="0.45">
      <c r="A1275">
        <v>1273</v>
      </c>
      <c r="B1275" s="1" t="s">
        <v>1274</v>
      </c>
      <c r="C1275" s="1" t="s">
        <v>5383</v>
      </c>
      <c r="D1275" s="3">
        <v>4000</v>
      </c>
      <c r="E1275" s="3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s="7">
        <f t="shared" si="76"/>
        <v>41852.730219907404</v>
      </c>
      <c r="L1275" s="7">
        <f t="shared" si="77"/>
        <v>41882.730219907404</v>
      </c>
      <c r="M1275" t="b">
        <v>1</v>
      </c>
      <c r="N1275">
        <v>54</v>
      </c>
      <c r="O1275" s="22">
        <f>E1275/D1275*100</f>
        <v>103.49999999999999</v>
      </c>
      <c r="P1275" s="4">
        <f>E1275/N1275</f>
        <v>76.666666666666671</v>
      </c>
      <c r="Q1275" t="b">
        <v>1</v>
      </c>
      <c r="R1275" t="s">
        <v>8276</v>
      </c>
      <c r="S1275" t="str">
        <f t="shared" si="78"/>
        <v>music</v>
      </c>
      <c r="T1275" t="str">
        <f t="shared" si="79"/>
        <v>rock</v>
      </c>
    </row>
    <row r="1276" spans="1:20" ht="42.75" x14ac:dyDescent="0.45">
      <c r="A1276">
        <v>1274</v>
      </c>
      <c r="B1276" s="1" t="s">
        <v>1275</v>
      </c>
      <c r="C1276" s="1" t="s">
        <v>5384</v>
      </c>
      <c r="D1276" s="3">
        <v>25000</v>
      </c>
      <c r="E1276" s="3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s="7">
        <f t="shared" si="76"/>
        <v>41116.690104166664</v>
      </c>
      <c r="L1276" s="7">
        <f t="shared" si="77"/>
        <v>41151.690104166664</v>
      </c>
      <c r="M1276" t="b">
        <v>1</v>
      </c>
      <c r="N1276">
        <v>467</v>
      </c>
      <c r="O1276" s="22">
        <f>E1276/D1276*100</f>
        <v>154.97535999999999</v>
      </c>
      <c r="P1276" s="4">
        <f>E1276/N1276</f>
        <v>82.963254817987149</v>
      </c>
      <c r="Q1276" t="b">
        <v>1</v>
      </c>
      <c r="R1276" t="s">
        <v>8276</v>
      </c>
      <c r="S1276" t="str">
        <f t="shared" si="78"/>
        <v>music</v>
      </c>
      <c r="T1276" t="str">
        <f t="shared" si="79"/>
        <v>rock</v>
      </c>
    </row>
    <row r="1277" spans="1:20" ht="42.75" x14ac:dyDescent="0.45">
      <c r="A1277">
        <v>1275</v>
      </c>
      <c r="B1277" s="1" t="s">
        <v>1276</v>
      </c>
      <c r="C1277" s="1" t="s">
        <v>5385</v>
      </c>
      <c r="D1277" s="3">
        <v>15000</v>
      </c>
      <c r="E1277" s="3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s="7">
        <f t="shared" si="76"/>
        <v>41458.867905092593</v>
      </c>
      <c r="L1277" s="7">
        <f t="shared" si="77"/>
        <v>41493.867905092593</v>
      </c>
      <c r="M1277" t="b">
        <v>1</v>
      </c>
      <c r="N1277">
        <v>389</v>
      </c>
      <c r="O1277" s="22">
        <f>E1277/D1277*100</f>
        <v>162.14066666666668</v>
      </c>
      <c r="P1277" s="4">
        <f>E1277/N1277</f>
        <v>62.522107969151669</v>
      </c>
      <c r="Q1277" t="b">
        <v>1</v>
      </c>
      <c r="R1277" t="s">
        <v>8276</v>
      </c>
      <c r="S1277" t="str">
        <f t="shared" si="78"/>
        <v>music</v>
      </c>
      <c r="T1277" t="str">
        <f t="shared" si="79"/>
        <v>rock</v>
      </c>
    </row>
    <row r="1278" spans="1:20" ht="28.5" x14ac:dyDescent="0.45">
      <c r="A1278">
        <v>1276</v>
      </c>
      <c r="B1278" s="1" t="s">
        <v>1277</v>
      </c>
      <c r="C1278" s="1" t="s">
        <v>5386</v>
      </c>
      <c r="D1278" s="3">
        <v>3000</v>
      </c>
      <c r="E1278" s="3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s="7">
        <f t="shared" si="76"/>
        <v>40007.704247685186</v>
      </c>
      <c r="L1278" s="7">
        <f t="shared" si="77"/>
        <v>40057.166666666664</v>
      </c>
      <c r="M1278" t="b">
        <v>1</v>
      </c>
      <c r="N1278">
        <v>68</v>
      </c>
      <c r="O1278" s="22">
        <f>E1278/D1278*100</f>
        <v>104.42100000000001</v>
      </c>
      <c r="P1278" s="4">
        <f>E1278/N1278</f>
        <v>46.06808823529412</v>
      </c>
      <c r="Q1278" t="b">
        <v>1</v>
      </c>
      <c r="R1278" t="s">
        <v>8276</v>
      </c>
      <c r="S1278" t="str">
        <f t="shared" si="78"/>
        <v>music</v>
      </c>
      <c r="T1278" t="str">
        <f t="shared" si="79"/>
        <v>rock</v>
      </c>
    </row>
    <row r="1279" spans="1:20" ht="42.75" x14ac:dyDescent="0.45">
      <c r="A1279">
        <v>1277</v>
      </c>
      <c r="B1279" s="1" t="s">
        <v>1278</v>
      </c>
      <c r="C1279" s="1" t="s">
        <v>5387</v>
      </c>
      <c r="D1279" s="3">
        <v>15000</v>
      </c>
      <c r="E1279" s="3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s="7">
        <f t="shared" si="76"/>
        <v>41121.561886574076</v>
      </c>
      <c r="L1279" s="7">
        <f t="shared" si="77"/>
        <v>41156.561886574076</v>
      </c>
      <c r="M1279" t="b">
        <v>1</v>
      </c>
      <c r="N1279">
        <v>413</v>
      </c>
      <c r="O1279" s="22">
        <f>E1279/D1279*100</f>
        <v>106.12433333333333</v>
      </c>
      <c r="P1279" s="4">
        <f>E1279/N1279</f>
        <v>38.543946731234868</v>
      </c>
      <c r="Q1279" t="b">
        <v>1</v>
      </c>
      <c r="R1279" t="s">
        <v>8276</v>
      </c>
      <c r="S1279" t="str">
        <f t="shared" si="78"/>
        <v>music</v>
      </c>
      <c r="T1279" t="str">
        <f t="shared" si="79"/>
        <v>rock</v>
      </c>
    </row>
    <row r="1280" spans="1:20" ht="42.75" x14ac:dyDescent="0.45">
      <c r="A1280">
        <v>1278</v>
      </c>
      <c r="B1280" s="1" t="s">
        <v>1279</v>
      </c>
      <c r="C1280" s="1" t="s">
        <v>5388</v>
      </c>
      <c r="D1280" s="3">
        <v>6500</v>
      </c>
      <c r="E1280" s="3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s="7">
        <f t="shared" si="76"/>
        <v>41786.555162037039</v>
      </c>
      <c r="L1280" s="7">
        <f t="shared" si="77"/>
        <v>41815.083333333336</v>
      </c>
      <c r="M1280" t="b">
        <v>1</v>
      </c>
      <c r="N1280">
        <v>190</v>
      </c>
      <c r="O1280" s="22">
        <f>E1280/D1280*100</f>
        <v>154.93846153846152</v>
      </c>
      <c r="P1280" s="4">
        <f>E1280/N1280</f>
        <v>53.005263157894738</v>
      </c>
      <c r="Q1280" t="b">
        <v>1</v>
      </c>
      <c r="R1280" t="s">
        <v>8276</v>
      </c>
      <c r="S1280" t="str">
        <f t="shared" si="78"/>
        <v>music</v>
      </c>
      <c r="T1280" t="str">
        <f t="shared" si="79"/>
        <v>rock</v>
      </c>
    </row>
    <row r="1281" spans="1:20" ht="42.75" x14ac:dyDescent="0.45">
      <c r="A1281">
        <v>1279</v>
      </c>
      <c r="B1281" s="1" t="s">
        <v>1280</v>
      </c>
      <c r="C1281" s="1" t="s">
        <v>5389</v>
      </c>
      <c r="D1281" s="3">
        <v>12516</v>
      </c>
      <c r="E1281" s="3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s="7">
        <f t="shared" si="76"/>
        <v>41682.099189814813</v>
      </c>
      <c r="L1281" s="7">
        <f t="shared" si="77"/>
        <v>41722.057523148149</v>
      </c>
      <c r="M1281" t="b">
        <v>1</v>
      </c>
      <c r="N1281">
        <v>189</v>
      </c>
      <c r="O1281" s="22">
        <f>E1281/D1281*100</f>
        <v>110.77157238734421</v>
      </c>
      <c r="P1281" s="4">
        <f>E1281/N1281</f>
        <v>73.355396825396824</v>
      </c>
      <c r="Q1281" t="b">
        <v>1</v>
      </c>
      <c r="R1281" t="s">
        <v>8276</v>
      </c>
      <c r="S1281" t="str">
        <f t="shared" si="78"/>
        <v>music</v>
      </c>
      <c r="T1281" t="str">
        <f t="shared" si="79"/>
        <v>rock</v>
      </c>
    </row>
    <row r="1282" spans="1:20" ht="42.75" x14ac:dyDescent="0.45">
      <c r="A1282">
        <v>1280</v>
      </c>
      <c r="B1282" s="1" t="s">
        <v>1281</v>
      </c>
      <c r="C1282" s="1" t="s">
        <v>5390</v>
      </c>
      <c r="D1282" s="3">
        <v>15000</v>
      </c>
      <c r="E1282" s="3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s="7">
        <f t="shared" si="76"/>
        <v>40513.757569444446</v>
      </c>
      <c r="L1282" s="7">
        <f t="shared" si="77"/>
        <v>40603.757569444446</v>
      </c>
      <c r="M1282" t="b">
        <v>1</v>
      </c>
      <c r="N1282">
        <v>130</v>
      </c>
      <c r="O1282" s="22">
        <f>E1282/D1282*100</f>
        <v>110.91186666666665</v>
      </c>
      <c r="P1282" s="4">
        <f>E1282/N1282</f>
        <v>127.97523076923076</v>
      </c>
      <c r="Q1282" t="b">
        <v>1</v>
      </c>
      <c r="R1282" t="s">
        <v>8276</v>
      </c>
      <c r="S1282" t="str">
        <f t="shared" si="78"/>
        <v>music</v>
      </c>
      <c r="T1282" t="str">
        <f t="shared" si="79"/>
        <v>rock</v>
      </c>
    </row>
    <row r="1283" spans="1:20" ht="42.75" x14ac:dyDescent="0.45">
      <c r="A1283">
        <v>1281</v>
      </c>
      <c r="B1283" s="1" t="s">
        <v>1282</v>
      </c>
      <c r="C1283" s="1" t="s">
        <v>5391</v>
      </c>
      <c r="D1283" s="3">
        <v>7000</v>
      </c>
      <c r="E1283" s="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s="7">
        <f t="shared" ref="K1283:K1346" si="80">(((J1283/60)/60)/24)+DATE(1970,1,1)</f>
        <v>41463.743472222224</v>
      </c>
      <c r="L1283" s="7">
        <f t="shared" ref="L1283:L1346" si="81">(((I1283/60)/60)/24)+DATE(1970,1,1)</f>
        <v>41483.743472222224</v>
      </c>
      <c r="M1283" t="b">
        <v>1</v>
      </c>
      <c r="N1283">
        <v>74</v>
      </c>
      <c r="O1283" s="22">
        <f>E1283/D1283*100</f>
        <v>110.71428571428572</v>
      </c>
      <c r="P1283" s="4">
        <f>E1283/N1283</f>
        <v>104.72972972972973</v>
      </c>
      <c r="Q1283" t="b">
        <v>1</v>
      </c>
      <c r="R1283" t="s">
        <v>8276</v>
      </c>
      <c r="S1283" t="str">
        <f t="shared" ref="S1283:S1346" si="82">LEFT(R1283,SEARCH("/",R1283,1)-1)</f>
        <v>music</v>
      </c>
      <c r="T1283" t="str">
        <f t="shared" ref="T1283:T1346" si="83">RIGHT(R1283,LEN(R1283) - FIND("/",R1283))</f>
        <v>rock</v>
      </c>
    </row>
    <row r="1284" spans="1:20" ht="42.75" x14ac:dyDescent="0.45">
      <c r="A1284">
        <v>1282</v>
      </c>
      <c r="B1284" s="1" t="s">
        <v>1283</v>
      </c>
      <c r="C1284" s="1" t="s">
        <v>5392</v>
      </c>
      <c r="D1284" s="3">
        <v>15000</v>
      </c>
      <c r="E1284" s="3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s="7">
        <f t="shared" si="80"/>
        <v>41586.475173611114</v>
      </c>
      <c r="L1284" s="7">
        <f t="shared" si="81"/>
        <v>41617.207638888889</v>
      </c>
      <c r="M1284" t="b">
        <v>1</v>
      </c>
      <c r="N1284">
        <v>274</v>
      </c>
      <c r="O1284" s="22">
        <f>E1284/D1284*100</f>
        <v>123.61333333333333</v>
      </c>
      <c r="P1284" s="4">
        <f>E1284/N1284</f>
        <v>67.671532846715323</v>
      </c>
      <c r="Q1284" t="b">
        <v>1</v>
      </c>
      <c r="R1284" t="s">
        <v>8276</v>
      </c>
      <c r="S1284" t="str">
        <f t="shared" si="82"/>
        <v>music</v>
      </c>
      <c r="T1284" t="str">
        <f t="shared" si="83"/>
        <v>rock</v>
      </c>
    </row>
    <row r="1285" spans="1:20" ht="42.75" x14ac:dyDescent="0.45">
      <c r="A1285">
        <v>1283</v>
      </c>
      <c r="B1285" s="1" t="s">
        <v>1284</v>
      </c>
      <c r="C1285" s="1" t="s">
        <v>5393</v>
      </c>
      <c r="D1285" s="3">
        <v>1000</v>
      </c>
      <c r="E1285" s="3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s="7">
        <f t="shared" si="80"/>
        <v>41320.717465277776</v>
      </c>
      <c r="L1285" s="7">
        <f t="shared" si="81"/>
        <v>41344.166666666664</v>
      </c>
      <c r="M1285" t="b">
        <v>1</v>
      </c>
      <c r="N1285">
        <v>22</v>
      </c>
      <c r="O1285" s="22">
        <f>E1285/D1285*100</f>
        <v>211.05</v>
      </c>
      <c r="P1285" s="4">
        <f>E1285/N1285</f>
        <v>95.931818181818187</v>
      </c>
      <c r="Q1285" t="b">
        <v>1</v>
      </c>
      <c r="R1285" t="s">
        <v>8276</v>
      </c>
      <c r="S1285" t="str">
        <f t="shared" si="82"/>
        <v>music</v>
      </c>
      <c r="T1285" t="str">
        <f t="shared" si="83"/>
        <v>rock</v>
      </c>
    </row>
    <row r="1286" spans="1:20" ht="42.75" x14ac:dyDescent="0.45">
      <c r="A1286">
        <v>1284</v>
      </c>
      <c r="B1286" s="1" t="s">
        <v>1285</v>
      </c>
      <c r="C1286" s="1" t="s">
        <v>5394</v>
      </c>
      <c r="D1286" s="3">
        <v>2000</v>
      </c>
      <c r="E1286" s="3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s="7">
        <f t="shared" si="80"/>
        <v>42712.23474537037</v>
      </c>
      <c r="L1286" s="7">
        <f t="shared" si="81"/>
        <v>42735.707638888889</v>
      </c>
      <c r="M1286" t="b">
        <v>0</v>
      </c>
      <c r="N1286">
        <v>31</v>
      </c>
      <c r="O1286" s="22">
        <f>E1286/D1286*100</f>
        <v>101</v>
      </c>
      <c r="P1286" s="4">
        <f>E1286/N1286</f>
        <v>65.161290322580641</v>
      </c>
      <c r="Q1286" t="b">
        <v>1</v>
      </c>
      <c r="R1286" t="s">
        <v>8271</v>
      </c>
      <c r="S1286" t="str">
        <f t="shared" si="82"/>
        <v>theater</v>
      </c>
      <c r="T1286" t="str">
        <f t="shared" si="83"/>
        <v>plays</v>
      </c>
    </row>
    <row r="1287" spans="1:20" ht="42.75" x14ac:dyDescent="0.45">
      <c r="A1287">
        <v>1285</v>
      </c>
      <c r="B1287" s="1" t="s">
        <v>1286</v>
      </c>
      <c r="C1287" s="1" t="s">
        <v>5395</v>
      </c>
      <c r="D1287" s="3">
        <v>2000</v>
      </c>
      <c r="E1287" s="3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s="7">
        <f t="shared" si="80"/>
        <v>42160.583043981482</v>
      </c>
      <c r="L1287" s="7">
        <f t="shared" si="81"/>
        <v>42175.583043981482</v>
      </c>
      <c r="M1287" t="b">
        <v>0</v>
      </c>
      <c r="N1287">
        <v>63</v>
      </c>
      <c r="O1287" s="22">
        <f>E1287/D1287*100</f>
        <v>101.64999999999999</v>
      </c>
      <c r="P1287" s="4">
        <f>E1287/N1287</f>
        <v>32.269841269841272</v>
      </c>
      <c r="Q1287" t="b">
        <v>1</v>
      </c>
      <c r="R1287" t="s">
        <v>8271</v>
      </c>
      <c r="S1287" t="str">
        <f t="shared" si="82"/>
        <v>theater</v>
      </c>
      <c r="T1287" t="str">
        <f t="shared" si="83"/>
        <v>plays</v>
      </c>
    </row>
    <row r="1288" spans="1:20" ht="42.75" x14ac:dyDescent="0.45">
      <c r="A1288">
        <v>1286</v>
      </c>
      <c r="B1288" s="1" t="s">
        <v>1287</v>
      </c>
      <c r="C1288" s="1" t="s">
        <v>5396</v>
      </c>
      <c r="D1288" s="3">
        <v>1500</v>
      </c>
      <c r="E1288" s="3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s="7">
        <f t="shared" si="80"/>
        <v>42039.384571759263</v>
      </c>
      <c r="L1288" s="7">
        <f t="shared" si="81"/>
        <v>42052.583333333328</v>
      </c>
      <c r="M1288" t="b">
        <v>0</v>
      </c>
      <c r="N1288">
        <v>20</v>
      </c>
      <c r="O1288" s="22">
        <f>E1288/D1288*100</f>
        <v>108.33333333333333</v>
      </c>
      <c r="P1288" s="4">
        <f>E1288/N1288</f>
        <v>81.25</v>
      </c>
      <c r="Q1288" t="b">
        <v>1</v>
      </c>
      <c r="R1288" t="s">
        <v>8271</v>
      </c>
      <c r="S1288" t="str">
        <f t="shared" si="82"/>
        <v>theater</v>
      </c>
      <c r="T1288" t="str">
        <f t="shared" si="83"/>
        <v>plays</v>
      </c>
    </row>
    <row r="1289" spans="1:20" ht="57" x14ac:dyDescent="0.45">
      <c r="A1289">
        <v>1287</v>
      </c>
      <c r="B1289" s="1" t="s">
        <v>1288</v>
      </c>
      <c r="C1289" s="1" t="s">
        <v>5397</v>
      </c>
      <c r="D1289" s="3">
        <v>250</v>
      </c>
      <c r="E1289" s="3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s="7">
        <f t="shared" si="80"/>
        <v>42107.621018518519</v>
      </c>
      <c r="L1289" s="7">
        <f t="shared" si="81"/>
        <v>42167.621018518519</v>
      </c>
      <c r="M1289" t="b">
        <v>0</v>
      </c>
      <c r="N1289">
        <v>25</v>
      </c>
      <c r="O1289" s="22">
        <f>E1289/D1289*100</f>
        <v>242</v>
      </c>
      <c r="P1289" s="4">
        <f>E1289/N1289</f>
        <v>24.2</v>
      </c>
      <c r="Q1289" t="b">
        <v>1</v>
      </c>
      <c r="R1289" t="s">
        <v>8271</v>
      </c>
      <c r="S1289" t="str">
        <f t="shared" si="82"/>
        <v>theater</v>
      </c>
      <c r="T1289" t="str">
        <f t="shared" si="83"/>
        <v>plays</v>
      </c>
    </row>
    <row r="1290" spans="1:20" ht="42.75" x14ac:dyDescent="0.45">
      <c r="A1290">
        <v>1288</v>
      </c>
      <c r="B1290" s="1" t="s">
        <v>1289</v>
      </c>
      <c r="C1290" s="1" t="s">
        <v>5398</v>
      </c>
      <c r="D1290" s="3">
        <v>4000</v>
      </c>
      <c r="E1290" s="3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s="7">
        <f t="shared" si="80"/>
        <v>42561.154664351852</v>
      </c>
      <c r="L1290" s="7">
        <f t="shared" si="81"/>
        <v>42592.166666666672</v>
      </c>
      <c r="M1290" t="b">
        <v>0</v>
      </c>
      <c r="N1290">
        <v>61</v>
      </c>
      <c r="O1290" s="22">
        <f>E1290/D1290*100</f>
        <v>100.44999999999999</v>
      </c>
      <c r="P1290" s="4">
        <f>E1290/N1290</f>
        <v>65.868852459016395</v>
      </c>
      <c r="Q1290" t="b">
        <v>1</v>
      </c>
      <c r="R1290" t="s">
        <v>8271</v>
      </c>
      <c r="S1290" t="str">
        <f t="shared" si="82"/>
        <v>theater</v>
      </c>
      <c r="T1290" t="str">
        <f t="shared" si="83"/>
        <v>plays</v>
      </c>
    </row>
    <row r="1291" spans="1:20" ht="42.75" x14ac:dyDescent="0.45">
      <c r="A1291">
        <v>1289</v>
      </c>
      <c r="B1291" s="1" t="s">
        <v>1290</v>
      </c>
      <c r="C1291" s="1" t="s">
        <v>5399</v>
      </c>
      <c r="D1291" s="3">
        <v>1500</v>
      </c>
      <c r="E1291" s="3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s="7">
        <f t="shared" si="80"/>
        <v>42709.134780092587</v>
      </c>
      <c r="L1291" s="7">
        <f t="shared" si="81"/>
        <v>42739.134780092587</v>
      </c>
      <c r="M1291" t="b">
        <v>0</v>
      </c>
      <c r="N1291">
        <v>52</v>
      </c>
      <c r="O1291" s="22">
        <f>E1291/D1291*100</f>
        <v>125.06666666666666</v>
      </c>
      <c r="P1291" s="4">
        <f>E1291/N1291</f>
        <v>36.07692307692308</v>
      </c>
      <c r="Q1291" t="b">
        <v>1</v>
      </c>
      <c r="R1291" t="s">
        <v>8271</v>
      </c>
      <c r="S1291" t="str">
        <f t="shared" si="82"/>
        <v>theater</v>
      </c>
      <c r="T1291" t="str">
        <f t="shared" si="83"/>
        <v>plays</v>
      </c>
    </row>
    <row r="1292" spans="1:20" ht="28.5" x14ac:dyDescent="0.45">
      <c r="A1292">
        <v>1290</v>
      </c>
      <c r="B1292" s="1" t="s">
        <v>1291</v>
      </c>
      <c r="C1292" s="1" t="s">
        <v>5400</v>
      </c>
      <c r="D1292" s="3">
        <v>3500</v>
      </c>
      <c r="E1292" s="3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s="7">
        <f t="shared" si="80"/>
        <v>42086.614942129629</v>
      </c>
      <c r="L1292" s="7">
        <f t="shared" si="81"/>
        <v>42117.290972222225</v>
      </c>
      <c r="M1292" t="b">
        <v>0</v>
      </c>
      <c r="N1292">
        <v>86</v>
      </c>
      <c r="O1292" s="22">
        <f>E1292/D1292*100</f>
        <v>108.57142857142857</v>
      </c>
      <c r="P1292" s="4">
        <f>E1292/N1292</f>
        <v>44.186046511627907</v>
      </c>
      <c r="Q1292" t="b">
        <v>1</v>
      </c>
      <c r="R1292" t="s">
        <v>8271</v>
      </c>
      <c r="S1292" t="str">
        <f t="shared" si="82"/>
        <v>theater</v>
      </c>
      <c r="T1292" t="str">
        <f t="shared" si="83"/>
        <v>plays</v>
      </c>
    </row>
    <row r="1293" spans="1:20" ht="42.75" x14ac:dyDescent="0.45">
      <c r="A1293">
        <v>1291</v>
      </c>
      <c r="B1293" s="1" t="s">
        <v>1292</v>
      </c>
      <c r="C1293" s="1" t="s">
        <v>5401</v>
      </c>
      <c r="D1293" s="3">
        <v>3000</v>
      </c>
      <c r="E1293" s="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s="7">
        <f t="shared" si="80"/>
        <v>42064.652673611112</v>
      </c>
      <c r="L1293" s="7">
        <f t="shared" si="81"/>
        <v>42101.291666666672</v>
      </c>
      <c r="M1293" t="b">
        <v>0</v>
      </c>
      <c r="N1293">
        <v>42</v>
      </c>
      <c r="O1293" s="22">
        <f>E1293/D1293*100</f>
        <v>145.70000000000002</v>
      </c>
      <c r="P1293" s="4">
        <f>E1293/N1293</f>
        <v>104.07142857142857</v>
      </c>
      <c r="Q1293" t="b">
        <v>1</v>
      </c>
      <c r="R1293" t="s">
        <v>8271</v>
      </c>
      <c r="S1293" t="str">
        <f t="shared" si="82"/>
        <v>theater</v>
      </c>
      <c r="T1293" t="str">
        <f t="shared" si="83"/>
        <v>plays</v>
      </c>
    </row>
    <row r="1294" spans="1:20" ht="57" x14ac:dyDescent="0.45">
      <c r="A1294">
        <v>1292</v>
      </c>
      <c r="B1294" s="1" t="s">
        <v>1293</v>
      </c>
      <c r="C1294" s="1" t="s">
        <v>5402</v>
      </c>
      <c r="D1294" s="3">
        <v>1700</v>
      </c>
      <c r="E1294" s="3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s="7">
        <f t="shared" si="80"/>
        <v>42256.764212962968</v>
      </c>
      <c r="L1294" s="7">
        <f t="shared" si="81"/>
        <v>42283.957638888889</v>
      </c>
      <c r="M1294" t="b">
        <v>0</v>
      </c>
      <c r="N1294">
        <v>52</v>
      </c>
      <c r="O1294" s="22">
        <f>E1294/D1294*100</f>
        <v>110.00000000000001</v>
      </c>
      <c r="P1294" s="4">
        <f>E1294/N1294</f>
        <v>35.96153846153846</v>
      </c>
      <c r="Q1294" t="b">
        <v>1</v>
      </c>
      <c r="R1294" t="s">
        <v>8271</v>
      </c>
      <c r="S1294" t="str">
        <f t="shared" si="82"/>
        <v>theater</v>
      </c>
      <c r="T1294" t="str">
        <f t="shared" si="83"/>
        <v>plays</v>
      </c>
    </row>
    <row r="1295" spans="1:20" ht="42.75" x14ac:dyDescent="0.45">
      <c r="A1295">
        <v>1293</v>
      </c>
      <c r="B1295" s="1" t="s">
        <v>1294</v>
      </c>
      <c r="C1295" s="1" t="s">
        <v>5403</v>
      </c>
      <c r="D1295" s="3">
        <v>15000</v>
      </c>
      <c r="E1295" s="3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s="7">
        <f t="shared" si="80"/>
        <v>42292.701053240744</v>
      </c>
      <c r="L1295" s="7">
        <f t="shared" si="81"/>
        <v>42322.742719907401</v>
      </c>
      <c r="M1295" t="b">
        <v>0</v>
      </c>
      <c r="N1295">
        <v>120</v>
      </c>
      <c r="O1295" s="22">
        <f>E1295/D1295*100</f>
        <v>102.23333333333333</v>
      </c>
      <c r="P1295" s="4">
        <f>E1295/N1295</f>
        <v>127.79166666666667</v>
      </c>
      <c r="Q1295" t="b">
        <v>1</v>
      </c>
      <c r="R1295" t="s">
        <v>8271</v>
      </c>
      <c r="S1295" t="str">
        <f t="shared" si="82"/>
        <v>theater</v>
      </c>
      <c r="T1295" t="str">
        <f t="shared" si="83"/>
        <v>plays</v>
      </c>
    </row>
    <row r="1296" spans="1:20" ht="42.75" x14ac:dyDescent="0.45">
      <c r="A1296">
        <v>1294</v>
      </c>
      <c r="B1296" s="1" t="s">
        <v>1295</v>
      </c>
      <c r="C1296" s="1" t="s">
        <v>5404</v>
      </c>
      <c r="D1296" s="3">
        <v>500</v>
      </c>
      <c r="E1296" s="3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s="7">
        <f t="shared" si="80"/>
        <v>42278.453668981485</v>
      </c>
      <c r="L1296" s="7">
        <f t="shared" si="81"/>
        <v>42296.458333333328</v>
      </c>
      <c r="M1296" t="b">
        <v>0</v>
      </c>
      <c r="N1296">
        <v>22</v>
      </c>
      <c r="O1296" s="22">
        <f>E1296/D1296*100</f>
        <v>122</v>
      </c>
      <c r="P1296" s="4">
        <f>E1296/N1296</f>
        <v>27.727272727272727</v>
      </c>
      <c r="Q1296" t="b">
        <v>1</v>
      </c>
      <c r="R1296" t="s">
        <v>8271</v>
      </c>
      <c r="S1296" t="str">
        <f t="shared" si="82"/>
        <v>theater</v>
      </c>
      <c r="T1296" t="str">
        <f t="shared" si="83"/>
        <v>plays</v>
      </c>
    </row>
    <row r="1297" spans="1:20" ht="42.75" x14ac:dyDescent="0.45">
      <c r="A1297">
        <v>1295</v>
      </c>
      <c r="B1297" s="1" t="s">
        <v>1296</v>
      </c>
      <c r="C1297" s="1" t="s">
        <v>5405</v>
      </c>
      <c r="D1297" s="3">
        <v>2500</v>
      </c>
      <c r="E1297" s="3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s="7">
        <f t="shared" si="80"/>
        <v>42184.572881944448</v>
      </c>
      <c r="L1297" s="7">
        <f t="shared" si="81"/>
        <v>42214.708333333328</v>
      </c>
      <c r="M1297" t="b">
        <v>0</v>
      </c>
      <c r="N1297">
        <v>64</v>
      </c>
      <c r="O1297" s="22">
        <f>E1297/D1297*100</f>
        <v>101.96000000000001</v>
      </c>
      <c r="P1297" s="4">
        <f>E1297/N1297</f>
        <v>39.828125</v>
      </c>
      <c r="Q1297" t="b">
        <v>1</v>
      </c>
      <c r="R1297" t="s">
        <v>8271</v>
      </c>
      <c r="S1297" t="str">
        <f t="shared" si="82"/>
        <v>theater</v>
      </c>
      <c r="T1297" t="str">
        <f t="shared" si="83"/>
        <v>plays</v>
      </c>
    </row>
    <row r="1298" spans="1:20" ht="57" x14ac:dyDescent="0.45">
      <c r="A1298">
        <v>1296</v>
      </c>
      <c r="B1298" s="1" t="s">
        <v>1297</v>
      </c>
      <c r="C1298" s="1" t="s">
        <v>5406</v>
      </c>
      <c r="D1298" s="3">
        <v>850</v>
      </c>
      <c r="E1298" s="3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s="7">
        <f t="shared" si="80"/>
        <v>42423.050613425927</v>
      </c>
      <c r="L1298" s="7">
        <f t="shared" si="81"/>
        <v>42443.008946759262</v>
      </c>
      <c r="M1298" t="b">
        <v>0</v>
      </c>
      <c r="N1298">
        <v>23</v>
      </c>
      <c r="O1298" s="22">
        <f>E1298/D1298*100</f>
        <v>141.1764705882353</v>
      </c>
      <c r="P1298" s="4">
        <f>E1298/N1298</f>
        <v>52.173913043478258</v>
      </c>
      <c r="Q1298" t="b">
        <v>1</v>
      </c>
      <c r="R1298" t="s">
        <v>8271</v>
      </c>
      <c r="S1298" t="str">
        <f t="shared" si="82"/>
        <v>theater</v>
      </c>
      <c r="T1298" t="str">
        <f t="shared" si="83"/>
        <v>plays</v>
      </c>
    </row>
    <row r="1299" spans="1:20" ht="42.75" x14ac:dyDescent="0.45">
      <c r="A1299">
        <v>1297</v>
      </c>
      <c r="B1299" s="1" t="s">
        <v>1298</v>
      </c>
      <c r="C1299" s="1" t="s">
        <v>5407</v>
      </c>
      <c r="D1299" s="3">
        <v>20000</v>
      </c>
      <c r="E1299" s="3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s="7">
        <f t="shared" si="80"/>
        <v>42461.747199074074</v>
      </c>
      <c r="L1299" s="7">
        <f t="shared" si="81"/>
        <v>42491.747199074074</v>
      </c>
      <c r="M1299" t="b">
        <v>0</v>
      </c>
      <c r="N1299">
        <v>238</v>
      </c>
      <c r="O1299" s="22">
        <f>E1299/D1299*100</f>
        <v>109.52500000000001</v>
      </c>
      <c r="P1299" s="4">
        <f>E1299/N1299</f>
        <v>92.037815126050418</v>
      </c>
      <c r="Q1299" t="b">
        <v>1</v>
      </c>
      <c r="R1299" t="s">
        <v>8271</v>
      </c>
      <c r="S1299" t="str">
        <f t="shared" si="82"/>
        <v>theater</v>
      </c>
      <c r="T1299" t="str">
        <f t="shared" si="83"/>
        <v>plays</v>
      </c>
    </row>
    <row r="1300" spans="1:20" ht="42.75" x14ac:dyDescent="0.45">
      <c r="A1300">
        <v>1298</v>
      </c>
      <c r="B1300" s="1" t="s">
        <v>1299</v>
      </c>
      <c r="C1300" s="1" t="s">
        <v>5408</v>
      </c>
      <c r="D1300" s="3">
        <v>2000</v>
      </c>
      <c r="E1300" s="3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s="7">
        <f t="shared" si="80"/>
        <v>42458.680925925932</v>
      </c>
      <c r="L1300" s="7">
        <f t="shared" si="81"/>
        <v>42488.680925925932</v>
      </c>
      <c r="M1300" t="b">
        <v>0</v>
      </c>
      <c r="N1300">
        <v>33</v>
      </c>
      <c r="O1300" s="22">
        <f>E1300/D1300*100</f>
        <v>104.65</v>
      </c>
      <c r="P1300" s="4">
        <f>E1300/N1300</f>
        <v>63.424242424242422</v>
      </c>
      <c r="Q1300" t="b">
        <v>1</v>
      </c>
      <c r="R1300" t="s">
        <v>8271</v>
      </c>
      <c r="S1300" t="str">
        <f t="shared" si="82"/>
        <v>theater</v>
      </c>
      <c r="T1300" t="str">
        <f t="shared" si="83"/>
        <v>plays</v>
      </c>
    </row>
    <row r="1301" spans="1:20" ht="42.75" x14ac:dyDescent="0.45">
      <c r="A1301">
        <v>1299</v>
      </c>
      <c r="B1301" s="1" t="s">
        <v>1300</v>
      </c>
      <c r="C1301" s="1" t="s">
        <v>5409</v>
      </c>
      <c r="D1301" s="3">
        <v>3500</v>
      </c>
      <c r="E1301" s="3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s="7">
        <f t="shared" si="80"/>
        <v>42169.814340277779</v>
      </c>
      <c r="L1301" s="7">
        <f t="shared" si="81"/>
        <v>42199.814340277779</v>
      </c>
      <c r="M1301" t="b">
        <v>0</v>
      </c>
      <c r="N1301">
        <v>32</v>
      </c>
      <c r="O1301" s="22">
        <f>E1301/D1301*100</f>
        <v>124</v>
      </c>
      <c r="P1301" s="4">
        <f>E1301/N1301</f>
        <v>135.625</v>
      </c>
      <c r="Q1301" t="b">
        <v>1</v>
      </c>
      <c r="R1301" t="s">
        <v>8271</v>
      </c>
      <c r="S1301" t="str">
        <f t="shared" si="82"/>
        <v>theater</v>
      </c>
      <c r="T1301" t="str">
        <f t="shared" si="83"/>
        <v>plays</v>
      </c>
    </row>
    <row r="1302" spans="1:20" ht="42.75" x14ac:dyDescent="0.45">
      <c r="A1302">
        <v>1300</v>
      </c>
      <c r="B1302" s="1" t="s">
        <v>1301</v>
      </c>
      <c r="C1302" s="1" t="s">
        <v>5410</v>
      </c>
      <c r="D1302" s="3">
        <v>3000</v>
      </c>
      <c r="E1302" s="3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s="7">
        <f t="shared" si="80"/>
        <v>42483.675208333334</v>
      </c>
      <c r="L1302" s="7">
        <f t="shared" si="81"/>
        <v>42522.789583333331</v>
      </c>
      <c r="M1302" t="b">
        <v>0</v>
      </c>
      <c r="N1302">
        <v>24</v>
      </c>
      <c r="O1302" s="22">
        <f>E1302/D1302*100</f>
        <v>135</v>
      </c>
      <c r="P1302" s="4">
        <f>E1302/N1302</f>
        <v>168.75</v>
      </c>
      <c r="Q1302" t="b">
        <v>1</v>
      </c>
      <c r="R1302" t="s">
        <v>8271</v>
      </c>
      <c r="S1302" t="str">
        <f t="shared" si="82"/>
        <v>theater</v>
      </c>
      <c r="T1302" t="str">
        <f t="shared" si="83"/>
        <v>plays</v>
      </c>
    </row>
    <row r="1303" spans="1:20" ht="42.75" x14ac:dyDescent="0.45">
      <c r="A1303">
        <v>1301</v>
      </c>
      <c r="B1303" s="1" t="s">
        <v>1302</v>
      </c>
      <c r="C1303" s="1" t="s">
        <v>5411</v>
      </c>
      <c r="D1303" s="3">
        <v>2000</v>
      </c>
      <c r="E1303" s="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s="7">
        <f t="shared" si="80"/>
        <v>42195.749745370369</v>
      </c>
      <c r="L1303" s="7">
        <f t="shared" si="81"/>
        <v>42206.125</v>
      </c>
      <c r="M1303" t="b">
        <v>0</v>
      </c>
      <c r="N1303">
        <v>29</v>
      </c>
      <c r="O1303" s="22">
        <f>E1303/D1303*100</f>
        <v>102.75000000000001</v>
      </c>
      <c r="P1303" s="4">
        <f>E1303/N1303</f>
        <v>70.862068965517238</v>
      </c>
      <c r="Q1303" t="b">
        <v>1</v>
      </c>
      <c r="R1303" t="s">
        <v>8271</v>
      </c>
      <c r="S1303" t="str">
        <f t="shared" si="82"/>
        <v>theater</v>
      </c>
      <c r="T1303" t="str">
        <f t="shared" si="83"/>
        <v>plays</v>
      </c>
    </row>
    <row r="1304" spans="1:20" ht="42.75" x14ac:dyDescent="0.45">
      <c r="A1304">
        <v>1302</v>
      </c>
      <c r="B1304" s="1" t="s">
        <v>1303</v>
      </c>
      <c r="C1304" s="1" t="s">
        <v>5412</v>
      </c>
      <c r="D1304" s="3">
        <v>2500</v>
      </c>
      <c r="E1304" s="3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s="7">
        <f t="shared" si="80"/>
        <v>42675.057997685188</v>
      </c>
      <c r="L1304" s="7">
        <f t="shared" si="81"/>
        <v>42705.099664351852</v>
      </c>
      <c r="M1304" t="b">
        <v>0</v>
      </c>
      <c r="N1304">
        <v>50</v>
      </c>
      <c r="O1304" s="22">
        <f>E1304/D1304*100</f>
        <v>100</v>
      </c>
      <c r="P1304" s="4">
        <f>E1304/N1304</f>
        <v>50</v>
      </c>
      <c r="Q1304" t="b">
        <v>1</v>
      </c>
      <c r="R1304" t="s">
        <v>8271</v>
      </c>
      <c r="S1304" t="str">
        <f t="shared" si="82"/>
        <v>theater</v>
      </c>
      <c r="T1304" t="str">
        <f t="shared" si="83"/>
        <v>plays</v>
      </c>
    </row>
    <row r="1305" spans="1:20" ht="28.5" x14ac:dyDescent="0.45">
      <c r="A1305">
        <v>1303</v>
      </c>
      <c r="B1305" s="1" t="s">
        <v>1304</v>
      </c>
      <c r="C1305" s="1" t="s">
        <v>5413</v>
      </c>
      <c r="D1305" s="3">
        <v>3500</v>
      </c>
      <c r="E1305" s="3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s="7">
        <f t="shared" si="80"/>
        <v>42566.441203703704</v>
      </c>
      <c r="L1305" s="7">
        <f t="shared" si="81"/>
        <v>42582.458333333328</v>
      </c>
      <c r="M1305" t="b">
        <v>0</v>
      </c>
      <c r="N1305">
        <v>108</v>
      </c>
      <c r="O1305" s="22">
        <f>E1305/D1305*100</f>
        <v>130.26085714285716</v>
      </c>
      <c r="P1305" s="4">
        <f>E1305/N1305</f>
        <v>42.214166666666671</v>
      </c>
      <c r="Q1305" t="b">
        <v>1</v>
      </c>
      <c r="R1305" t="s">
        <v>8271</v>
      </c>
      <c r="S1305" t="str">
        <f t="shared" si="82"/>
        <v>theater</v>
      </c>
      <c r="T1305" t="str">
        <f t="shared" si="83"/>
        <v>plays</v>
      </c>
    </row>
    <row r="1306" spans="1:20" ht="42.75" x14ac:dyDescent="0.45">
      <c r="A1306">
        <v>1304</v>
      </c>
      <c r="B1306" s="1" t="s">
        <v>1305</v>
      </c>
      <c r="C1306" s="1" t="s">
        <v>5414</v>
      </c>
      <c r="D1306" s="3">
        <v>40000</v>
      </c>
      <c r="E1306" s="3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s="7">
        <f t="shared" si="80"/>
        <v>42747.194502314815</v>
      </c>
      <c r="L1306" s="7">
        <f t="shared" si="81"/>
        <v>42807.152835648143</v>
      </c>
      <c r="M1306" t="b">
        <v>0</v>
      </c>
      <c r="N1306">
        <v>104</v>
      </c>
      <c r="O1306" s="22">
        <f>E1306/D1306*100</f>
        <v>39.627499999999998</v>
      </c>
      <c r="P1306" s="4">
        <f>E1306/N1306</f>
        <v>152.41346153846155</v>
      </c>
      <c r="Q1306" t="b">
        <v>0</v>
      </c>
      <c r="R1306" t="s">
        <v>8273</v>
      </c>
      <c r="S1306" t="str">
        <f t="shared" si="82"/>
        <v>technology</v>
      </c>
      <c r="T1306" t="str">
        <f t="shared" si="83"/>
        <v>wearables</v>
      </c>
    </row>
    <row r="1307" spans="1:20" ht="42.75" x14ac:dyDescent="0.45">
      <c r="A1307">
        <v>1305</v>
      </c>
      <c r="B1307" s="1" t="s">
        <v>1306</v>
      </c>
      <c r="C1307" s="1" t="s">
        <v>5415</v>
      </c>
      <c r="D1307" s="3">
        <v>30000</v>
      </c>
      <c r="E1307" s="3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s="7">
        <f t="shared" si="80"/>
        <v>42543.665601851855</v>
      </c>
      <c r="L1307" s="7">
        <f t="shared" si="81"/>
        <v>42572.729166666672</v>
      </c>
      <c r="M1307" t="b">
        <v>0</v>
      </c>
      <c r="N1307">
        <v>86</v>
      </c>
      <c r="O1307" s="22">
        <f>E1307/D1307*100</f>
        <v>25.976666666666663</v>
      </c>
      <c r="P1307" s="4">
        <f>E1307/N1307</f>
        <v>90.616279069767444</v>
      </c>
      <c r="Q1307" t="b">
        <v>0</v>
      </c>
      <c r="R1307" t="s">
        <v>8273</v>
      </c>
      <c r="S1307" t="str">
        <f t="shared" si="82"/>
        <v>technology</v>
      </c>
      <c r="T1307" t="str">
        <f t="shared" si="83"/>
        <v>wearables</v>
      </c>
    </row>
    <row r="1308" spans="1:20" ht="57" x14ac:dyDescent="0.45">
      <c r="A1308">
        <v>1306</v>
      </c>
      <c r="B1308" s="1" t="s">
        <v>1307</v>
      </c>
      <c r="C1308" s="1" t="s">
        <v>5416</v>
      </c>
      <c r="D1308" s="3">
        <v>110000</v>
      </c>
      <c r="E1308" s="3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s="7">
        <f t="shared" si="80"/>
        <v>41947.457569444443</v>
      </c>
      <c r="L1308" s="7">
        <f t="shared" si="81"/>
        <v>41977.457569444443</v>
      </c>
      <c r="M1308" t="b">
        <v>0</v>
      </c>
      <c r="N1308">
        <v>356</v>
      </c>
      <c r="O1308" s="22">
        <f>E1308/D1308*100</f>
        <v>65.24636363636364</v>
      </c>
      <c r="P1308" s="4">
        <f>E1308/N1308</f>
        <v>201.60393258426967</v>
      </c>
      <c r="Q1308" t="b">
        <v>0</v>
      </c>
      <c r="R1308" t="s">
        <v>8273</v>
      </c>
      <c r="S1308" t="str">
        <f t="shared" si="82"/>
        <v>technology</v>
      </c>
      <c r="T1308" t="str">
        <f t="shared" si="83"/>
        <v>wearables</v>
      </c>
    </row>
    <row r="1309" spans="1:20" ht="28.5" x14ac:dyDescent="0.45">
      <c r="A1309">
        <v>1307</v>
      </c>
      <c r="B1309" s="1" t="s">
        <v>1308</v>
      </c>
      <c r="C1309" s="1" t="s">
        <v>5417</v>
      </c>
      <c r="D1309" s="3">
        <v>50000</v>
      </c>
      <c r="E1309" s="3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s="7">
        <f t="shared" si="80"/>
        <v>42387.503229166665</v>
      </c>
      <c r="L1309" s="7">
        <f t="shared" si="81"/>
        <v>42417.503229166665</v>
      </c>
      <c r="M1309" t="b">
        <v>0</v>
      </c>
      <c r="N1309">
        <v>45</v>
      </c>
      <c r="O1309" s="22">
        <f>E1309/D1309*100</f>
        <v>11.514000000000001</v>
      </c>
      <c r="P1309" s="4">
        <f>E1309/N1309</f>
        <v>127.93333333333334</v>
      </c>
      <c r="Q1309" t="b">
        <v>0</v>
      </c>
      <c r="R1309" t="s">
        <v>8273</v>
      </c>
      <c r="S1309" t="str">
        <f t="shared" si="82"/>
        <v>technology</v>
      </c>
      <c r="T1309" t="str">
        <f t="shared" si="83"/>
        <v>wearables</v>
      </c>
    </row>
    <row r="1310" spans="1:20" ht="28.5" x14ac:dyDescent="0.45">
      <c r="A1310">
        <v>1308</v>
      </c>
      <c r="B1310" s="1" t="s">
        <v>1309</v>
      </c>
      <c r="C1310" s="1" t="s">
        <v>5418</v>
      </c>
      <c r="D1310" s="3">
        <v>10000</v>
      </c>
      <c r="E1310" s="3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s="7">
        <f t="shared" si="80"/>
        <v>42611.613564814819</v>
      </c>
      <c r="L1310" s="7">
        <f t="shared" si="81"/>
        <v>42651.613564814819</v>
      </c>
      <c r="M1310" t="b">
        <v>0</v>
      </c>
      <c r="N1310">
        <v>38</v>
      </c>
      <c r="O1310" s="22">
        <f>E1310/D1310*100</f>
        <v>11.360000000000001</v>
      </c>
      <c r="P1310" s="4">
        <f>E1310/N1310</f>
        <v>29.894736842105264</v>
      </c>
      <c r="Q1310" t="b">
        <v>0</v>
      </c>
      <c r="R1310" t="s">
        <v>8273</v>
      </c>
      <c r="S1310" t="str">
        <f t="shared" si="82"/>
        <v>technology</v>
      </c>
      <c r="T1310" t="str">
        <f t="shared" si="83"/>
        <v>wearables</v>
      </c>
    </row>
    <row r="1311" spans="1:20" ht="42.75" x14ac:dyDescent="0.45">
      <c r="A1311">
        <v>1309</v>
      </c>
      <c r="B1311" s="1" t="s">
        <v>1310</v>
      </c>
      <c r="C1311" s="1" t="s">
        <v>5419</v>
      </c>
      <c r="D1311" s="3">
        <v>11500</v>
      </c>
      <c r="E1311" s="3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s="7">
        <f t="shared" si="80"/>
        <v>42257.882731481484</v>
      </c>
      <c r="L1311" s="7">
        <f t="shared" si="81"/>
        <v>42292.882731481484</v>
      </c>
      <c r="M1311" t="b">
        <v>0</v>
      </c>
      <c r="N1311">
        <v>35</v>
      </c>
      <c r="O1311" s="22">
        <f>E1311/D1311*100</f>
        <v>111.99130434782609</v>
      </c>
      <c r="P1311" s="4">
        <f>E1311/N1311</f>
        <v>367.97142857142859</v>
      </c>
      <c r="Q1311" t="b">
        <v>0</v>
      </c>
      <c r="R1311" t="s">
        <v>8273</v>
      </c>
      <c r="S1311" t="str">
        <f t="shared" si="82"/>
        <v>technology</v>
      </c>
      <c r="T1311" t="str">
        <f t="shared" si="83"/>
        <v>wearables</v>
      </c>
    </row>
    <row r="1312" spans="1:20" ht="42.75" x14ac:dyDescent="0.45">
      <c r="A1312">
        <v>1310</v>
      </c>
      <c r="B1312" s="1" t="s">
        <v>1311</v>
      </c>
      <c r="C1312" s="1" t="s">
        <v>5420</v>
      </c>
      <c r="D1312" s="3">
        <v>20000</v>
      </c>
      <c r="E1312" s="3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s="7">
        <f t="shared" si="80"/>
        <v>42556.667245370365</v>
      </c>
      <c r="L1312" s="7">
        <f t="shared" si="81"/>
        <v>42601.667245370365</v>
      </c>
      <c r="M1312" t="b">
        <v>0</v>
      </c>
      <c r="N1312">
        <v>24</v>
      </c>
      <c r="O1312" s="22">
        <f>E1312/D1312*100</f>
        <v>15.5</v>
      </c>
      <c r="P1312" s="4">
        <f>E1312/N1312</f>
        <v>129.16666666666666</v>
      </c>
      <c r="Q1312" t="b">
        <v>0</v>
      </c>
      <c r="R1312" t="s">
        <v>8273</v>
      </c>
      <c r="S1312" t="str">
        <f t="shared" si="82"/>
        <v>technology</v>
      </c>
      <c r="T1312" t="str">
        <f t="shared" si="83"/>
        <v>wearables</v>
      </c>
    </row>
    <row r="1313" spans="1:20" ht="42.75" x14ac:dyDescent="0.45">
      <c r="A1313">
        <v>1311</v>
      </c>
      <c r="B1313" s="1" t="s">
        <v>1312</v>
      </c>
      <c r="C1313" s="1" t="s">
        <v>5421</v>
      </c>
      <c r="D1313" s="3">
        <v>250000</v>
      </c>
      <c r="E1313" s="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s="7">
        <f t="shared" si="80"/>
        <v>42669.802303240736</v>
      </c>
      <c r="L1313" s="7">
        <f t="shared" si="81"/>
        <v>42704.843969907408</v>
      </c>
      <c r="M1313" t="b">
        <v>0</v>
      </c>
      <c r="N1313">
        <v>100</v>
      </c>
      <c r="O1313" s="22">
        <f>E1313/D1313*100</f>
        <v>32.027999999999999</v>
      </c>
      <c r="P1313" s="4">
        <f>E1313/N1313</f>
        <v>800.7</v>
      </c>
      <c r="Q1313" t="b">
        <v>0</v>
      </c>
      <c r="R1313" t="s">
        <v>8273</v>
      </c>
      <c r="S1313" t="str">
        <f t="shared" si="82"/>
        <v>technology</v>
      </c>
      <c r="T1313" t="str">
        <f t="shared" si="83"/>
        <v>wearables</v>
      </c>
    </row>
    <row r="1314" spans="1:20" ht="42.75" x14ac:dyDescent="0.45">
      <c r="A1314">
        <v>1312</v>
      </c>
      <c r="B1314" s="1" t="s">
        <v>1313</v>
      </c>
      <c r="C1314" s="1" t="s">
        <v>5422</v>
      </c>
      <c r="D1314" s="3">
        <v>4600</v>
      </c>
      <c r="E1314" s="3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s="7">
        <f t="shared" si="80"/>
        <v>42082.702800925923</v>
      </c>
      <c r="L1314" s="7">
        <f t="shared" si="81"/>
        <v>42112.702800925923</v>
      </c>
      <c r="M1314" t="b">
        <v>0</v>
      </c>
      <c r="N1314">
        <v>1</v>
      </c>
      <c r="O1314" s="22">
        <f>E1314/D1314*100</f>
        <v>0.60869565217391308</v>
      </c>
      <c r="P1314" s="4">
        <f>E1314/N1314</f>
        <v>28</v>
      </c>
      <c r="Q1314" t="b">
        <v>0</v>
      </c>
      <c r="R1314" t="s">
        <v>8273</v>
      </c>
      <c r="S1314" t="str">
        <f t="shared" si="82"/>
        <v>technology</v>
      </c>
      <c r="T1314" t="str">
        <f t="shared" si="83"/>
        <v>wearables</v>
      </c>
    </row>
    <row r="1315" spans="1:20" ht="42.75" x14ac:dyDescent="0.45">
      <c r="A1315">
        <v>1313</v>
      </c>
      <c r="B1315" s="1" t="s">
        <v>1314</v>
      </c>
      <c r="C1315" s="1" t="s">
        <v>5423</v>
      </c>
      <c r="D1315" s="3">
        <v>40000</v>
      </c>
      <c r="E1315" s="3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s="7">
        <f t="shared" si="80"/>
        <v>42402.709652777776</v>
      </c>
      <c r="L1315" s="7">
        <f t="shared" si="81"/>
        <v>42432.709652777776</v>
      </c>
      <c r="M1315" t="b">
        <v>0</v>
      </c>
      <c r="N1315">
        <v>122</v>
      </c>
      <c r="O1315" s="22">
        <f>E1315/D1315*100</f>
        <v>31.114999999999998</v>
      </c>
      <c r="P1315" s="4">
        <f>E1315/N1315</f>
        <v>102.01639344262296</v>
      </c>
      <c r="Q1315" t="b">
        <v>0</v>
      </c>
      <c r="R1315" t="s">
        <v>8273</v>
      </c>
      <c r="S1315" t="str">
        <f t="shared" si="82"/>
        <v>technology</v>
      </c>
      <c r="T1315" t="str">
        <f t="shared" si="83"/>
        <v>wearables</v>
      </c>
    </row>
    <row r="1316" spans="1:20" ht="42.75" x14ac:dyDescent="0.45">
      <c r="A1316">
        <v>1314</v>
      </c>
      <c r="B1316" s="1" t="s">
        <v>1315</v>
      </c>
      <c r="C1316" s="1" t="s">
        <v>5424</v>
      </c>
      <c r="D1316" s="3">
        <v>180000</v>
      </c>
      <c r="E1316" s="3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s="7">
        <f t="shared" si="80"/>
        <v>42604.669675925921</v>
      </c>
      <c r="L1316" s="7">
        <f t="shared" si="81"/>
        <v>42664.669675925921</v>
      </c>
      <c r="M1316" t="b">
        <v>0</v>
      </c>
      <c r="N1316">
        <v>11</v>
      </c>
      <c r="O1316" s="22">
        <f>E1316/D1316*100</f>
        <v>1.1266666666666667</v>
      </c>
      <c r="P1316" s="4">
        <f>E1316/N1316</f>
        <v>184.36363636363637</v>
      </c>
      <c r="Q1316" t="b">
        <v>0</v>
      </c>
      <c r="R1316" t="s">
        <v>8273</v>
      </c>
      <c r="S1316" t="str">
        <f t="shared" si="82"/>
        <v>technology</v>
      </c>
      <c r="T1316" t="str">
        <f t="shared" si="83"/>
        <v>wearables</v>
      </c>
    </row>
    <row r="1317" spans="1:20" ht="28.5" x14ac:dyDescent="0.45">
      <c r="A1317">
        <v>1315</v>
      </c>
      <c r="B1317" s="1" t="s">
        <v>1316</v>
      </c>
      <c r="C1317" s="1" t="s">
        <v>5425</v>
      </c>
      <c r="D1317" s="3">
        <v>100000</v>
      </c>
      <c r="E1317" s="3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s="7">
        <f t="shared" si="80"/>
        <v>42278.498240740737</v>
      </c>
      <c r="L1317" s="7">
        <f t="shared" si="81"/>
        <v>42314.041666666672</v>
      </c>
      <c r="M1317" t="b">
        <v>0</v>
      </c>
      <c r="N1317">
        <v>248</v>
      </c>
      <c r="O1317" s="22">
        <f>E1317/D1317*100</f>
        <v>40.404000000000003</v>
      </c>
      <c r="P1317" s="4">
        <f>E1317/N1317</f>
        <v>162.91935483870967</v>
      </c>
      <c r="Q1317" t="b">
        <v>0</v>
      </c>
      <c r="R1317" t="s">
        <v>8273</v>
      </c>
      <c r="S1317" t="str">
        <f t="shared" si="82"/>
        <v>technology</v>
      </c>
      <c r="T1317" t="str">
        <f t="shared" si="83"/>
        <v>wearables</v>
      </c>
    </row>
    <row r="1318" spans="1:20" ht="42.75" x14ac:dyDescent="0.45">
      <c r="A1318">
        <v>1316</v>
      </c>
      <c r="B1318" s="1" t="s">
        <v>1317</v>
      </c>
      <c r="C1318" s="1" t="s">
        <v>5426</v>
      </c>
      <c r="D1318" s="3">
        <v>75000</v>
      </c>
      <c r="E1318" s="3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s="7">
        <f t="shared" si="80"/>
        <v>42393.961909722217</v>
      </c>
      <c r="L1318" s="7">
        <f t="shared" si="81"/>
        <v>42428.961909722217</v>
      </c>
      <c r="M1318" t="b">
        <v>0</v>
      </c>
      <c r="N1318">
        <v>1</v>
      </c>
      <c r="O1318" s="22">
        <f>E1318/D1318*100</f>
        <v>1.3333333333333333E-3</v>
      </c>
      <c r="P1318" s="4">
        <f>E1318/N1318</f>
        <v>1</v>
      </c>
      <c r="Q1318" t="b">
        <v>0</v>
      </c>
      <c r="R1318" t="s">
        <v>8273</v>
      </c>
      <c r="S1318" t="str">
        <f t="shared" si="82"/>
        <v>technology</v>
      </c>
      <c r="T1318" t="str">
        <f t="shared" si="83"/>
        <v>wearables</v>
      </c>
    </row>
    <row r="1319" spans="1:20" ht="57" x14ac:dyDescent="0.45">
      <c r="A1319">
        <v>1317</v>
      </c>
      <c r="B1319" s="1" t="s">
        <v>1318</v>
      </c>
      <c r="C1319" s="1" t="s">
        <v>5427</v>
      </c>
      <c r="D1319" s="3">
        <v>200000</v>
      </c>
      <c r="E1319" s="3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s="7">
        <f t="shared" si="80"/>
        <v>42520.235486111109</v>
      </c>
      <c r="L1319" s="7">
        <f t="shared" si="81"/>
        <v>42572.583333333328</v>
      </c>
      <c r="M1319" t="b">
        <v>0</v>
      </c>
      <c r="N1319">
        <v>19</v>
      </c>
      <c r="O1319" s="22">
        <f>E1319/D1319*100</f>
        <v>5.7334999999999994</v>
      </c>
      <c r="P1319" s="4">
        <f>E1319/N1319</f>
        <v>603.52631578947364</v>
      </c>
      <c r="Q1319" t="b">
        <v>0</v>
      </c>
      <c r="R1319" t="s">
        <v>8273</v>
      </c>
      <c r="S1319" t="str">
        <f t="shared" si="82"/>
        <v>technology</v>
      </c>
      <c r="T1319" t="str">
        <f t="shared" si="83"/>
        <v>wearables</v>
      </c>
    </row>
    <row r="1320" spans="1:20" ht="42.75" x14ac:dyDescent="0.45">
      <c r="A1320">
        <v>1318</v>
      </c>
      <c r="B1320" s="1" t="s">
        <v>1319</v>
      </c>
      <c r="C1320" s="1" t="s">
        <v>5428</v>
      </c>
      <c r="D1320" s="3">
        <v>40000</v>
      </c>
      <c r="E1320" s="3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s="7">
        <f t="shared" si="80"/>
        <v>41985.043657407412</v>
      </c>
      <c r="L1320" s="7">
        <f t="shared" si="81"/>
        <v>42015.043657407412</v>
      </c>
      <c r="M1320" t="b">
        <v>0</v>
      </c>
      <c r="N1320">
        <v>135</v>
      </c>
      <c r="O1320" s="22">
        <f>E1320/D1320*100</f>
        <v>15.324999999999999</v>
      </c>
      <c r="P1320" s="4">
        <f>E1320/N1320</f>
        <v>45.407407407407405</v>
      </c>
      <c r="Q1320" t="b">
        <v>0</v>
      </c>
      <c r="R1320" t="s">
        <v>8273</v>
      </c>
      <c r="S1320" t="str">
        <f t="shared" si="82"/>
        <v>technology</v>
      </c>
      <c r="T1320" t="str">
        <f t="shared" si="83"/>
        <v>wearables</v>
      </c>
    </row>
    <row r="1321" spans="1:20" ht="42.75" x14ac:dyDescent="0.45">
      <c r="A1321">
        <v>1319</v>
      </c>
      <c r="B1321" s="1" t="s">
        <v>1320</v>
      </c>
      <c r="C1321" s="1" t="s">
        <v>5429</v>
      </c>
      <c r="D1321" s="3">
        <v>5800</v>
      </c>
      <c r="E1321" s="3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s="7">
        <f t="shared" si="80"/>
        <v>41816.812094907407</v>
      </c>
      <c r="L1321" s="7">
        <f t="shared" si="81"/>
        <v>41831.666666666664</v>
      </c>
      <c r="M1321" t="b">
        <v>0</v>
      </c>
      <c r="N1321">
        <v>9</v>
      </c>
      <c r="O1321" s="22">
        <f>E1321/D1321*100</f>
        <v>15.103448275862069</v>
      </c>
      <c r="P1321" s="4">
        <f>E1321/N1321</f>
        <v>97.333333333333329</v>
      </c>
      <c r="Q1321" t="b">
        <v>0</v>
      </c>
      <c r="R1321" t="s">
        <v>8273</v>
      </c>
      <c r="S1321" t="str">
        <f t="shared" si="82"/>
        <v>technology</v>
      </c>
      <c r="T1321" t="str">
        <f t="shared" si="83"/>
        <v>wearables</v>
      </c>
    </row>
    <row r="1322" spans="1:20" ht="42.75" x14ac:dyDescent="0.45">
      <c r="A1322">
        <v>1320</v>
      </c>
      <c r="B1322" s="1" t="s">
        <v>1321</v>
      </c>
      <c r="C1322" s="1" t="s">
        <v>5430</v>
      </c>
      <c r="D1322" s="3">
        <v>100000</v>
      </c>
      <c r="E1322" s="3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s="7">
        <f t="shared" si="80"/>
        <v>42705.690347222218</v>
      </c>
      <c r="L1322" s="7">
        <f t="shared" si="81"/>
        <v>42734.958333333328</v>
      </c>
      <c r="M1322" t="b">
        <v>0</v>
      </c>
      <c r="N1322">
        <v>3</v>
      </c>
      <c r="O1322" s="22">
        <f>E1322/D1322*100</f>
        <v>0.503</v>
      </c>
      <c r="P1322" s="4">
        <f>E1322/N1322</f>
        <v>167.66666666666666</v>
      </c>
      <c r="Q1322" t="b">
        <v>0</v>
      </c>
      <c r="R1322" t="s">
        <v>8273</v>
      </c>
      <c r="S1322" t="str">
        <f t="shared" si="82"/>
        <v>technology</v>
      </c>
      <c r="T1322" t="str">
        <f t="shared" si="83"/>
        <v>wearables</v>
      </c>
    </row>
    <row r="1323" spans="1:20" ht="42.75" x14ac:dyDescent="0.45">
      <c r="A1323">
        <v>1321</v>
      </c>
      <c r="B1323" s="1" t="s">
        <v>1322</v>
      </c>
      <c r="C1323" s="1" t="s">
        <v>5431</v>
      </c>
      <c r="D1323" s="3">
        <v>462000</v>
      </c>
      <c r="E1323" s="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s="7">
        <f t="shared" si="80"/>
        <v>42697.74927083333</v>
      </c>
      <c r="L1323" s="7">
        <f t="shared" si="81"/>
        <v>42727.74927083333</v>
      </c>
      <c r="M1323" t="b">
        <v>0</v>
      </c>
      <c r="N1323">
        <v>7</v>
      </c>
      <c r="O1323" s="22">
        <f>E1323/D1323*100</f>
        <v>1.3028138528138529</v>
      </c>
      <c r="P1323" s="4">
        <f>E1323/N1323</f>
        <v>859.85714285714289</v>
      </c>
      <c r="Q1323" t="b">
        <v>0</v>
      </c>
      <c r="R1323" t="s">
        <v>8273</v>
      </c>
      <c r="S1323" t="str">
        <f t="shared" si="82"/>
        <v>technology</v>
      </c>
      <c r="T1323" t="str">
        <f t="shared" si="83"/>
        <v>wearables</v>
      </c>
    </row>
    <row r="1324" spans="1:20" ht="42.75" x14ac:dyDescent="0.45">
      <c r="A1324">
        <v>1322</v>
      </c>
      <c r="B1324" s="1" t="s">
        <v>1323</v>
      </c>
      <c r="C1324" s="1" t="s">
        <v>5432</v>
      </c>
      <c r="D1324" s="3">
        <v>35000</v>
      </c>
      <c r="E1324" s="3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s="7">
        <f t="shared" si="80"/>
        <v>42115.656539351854</v>
      </c>
      <c r="L1324" s="7">
        <f t="shared" si="81"/>
        <v>42145.656539351854</v>
      </c>
      <c r="M1324" t="b">
        <v>0</v>
      </c>
      <c r="N1324">
        <v>4</v>
      </c>
      <c r="O1324" s="22">
        <f>E1324/D1324*100</f>
        <v>0.30285714285714288</v>
      </c>
      <c r="P1324" s="4">
        <f>E1324/N1324</f>
        <v>26.5</v>
      </c>
      <c r="Q1324" t="b">
        <v>0</v>
      </c>
      <c r="R1324" t="s">
        <v>8273</v>
      </c>
      <c r="S1324" t="str">
        <f t="shared" si="82"/>
        <v>technology</v>
      </c>
      <c r="T1324" t="str">
        <f t="shared" si="83"/>
        <v>wearables</v>
      </c>
    </row>
    <row r="1325" spans="1:20" ht="42.75" x14ac:dyDescent="0.45">
      <c r="A1325">
        <v>1323</v>
      </c>
      <c r="B1325" s="1" t="s">
        <v>1324</v>
      </c>
      <c r="C1325" s="1" t="s">
        <v>5433</v>
      </c>
      <c r="D1325" s="3">
        <v>15000</v>
      </c>
      <c r="E1325" s="3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s="7">
        <f t="shared" si="80"/>
        <v>42451.698449074072</v>
      </c>
      <c r="L1325" s="7">
        <f t="shared" si="81"/>
        <v>42486.288194444445</v>
      </c>
      <c r="M1325" t="b">
        <v>0</v>
      </c>
      <c r="N1325">
        <v>44</v>
      </c>
      <c r="O1325" s="22">
        <f>E1325/D1325*100</f>
        <v>8.8800000000000008</v>
      </c>
      <c r="P1325" s="4">
        <f>E1325/N1325</f>
        <v>30.272727272727273</v>
      </c>
      <c r="Q1325" t="b">
        <v>0</v>
      </c>
      <c r="R1325" t="s">
        <v>8273</v>
      </c>
      <c r="S1325" t="str">
        <f t="shared" si="82"/>
        <v>technology</v>
      </c>
      <c r="T1325" t="str">
        <f t="shared" si="83"/>
        <v>wearables</v>
      </c>
    </row>
    <row r="1326" spans="1:20" ht="42.75" x14ac:dyDescent="0.45">
      <c r="A1326">
        <v>1324</v>
      </c>
      <c r="B1326" s="1" t="s">
        <v>1325</v>
      </c>
      <c r="C1326" s="1" t="s">
        <v>5434</v>
      </c>
      <c r="D1326" s="3">
        <v>50000</v>
      </c>
      <c r="E1326" s="3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s="7">
        <f t="shared" si="80"/>
        <v>42626.633703703701</v>
      </c>
      <c r="L1326" s="7">
        <f t="shared" si="81"/>
        <v>42656.633703703701</v>
      </c>
      <c r="M1326" t="b">
        <v>0</v>
      </c>
      <c r="N1326">
        <v>90</v>
      </c>
      <c r="O1326" s="22">
        <f>E1326/D1326*100</f>
        <v>9.84</v>
      </c>
      <c r="P1326" s="4">
        <f>E1326/N1326</f>
        <v>54.666666666666664</v>
      </c>
      <c r="Q1326" t="b">
        <v>0</v>
      </c>
      <c r="R1326" t="s">
        <v>8273</v>
      </c>
      <c r="S1326" t="str">
        <f t="shared" si="82"/>
        <v>technology</v>
      </c>
      <c r="T1326" t="str">
        <f t="shared" si="83"/>
        <v>wearables</v>
      </c>
    </row>
    <row r="1327" spans="1:20" ht="42.75" x14ac:dyDescent="0.45">
      <c r="A1327">
        <v>1325</v>
      </c>
      <c r="B1327" s="1" t="s">
        <v>1326</v>
      </c>
      <c r="C1327" s="1" t="s">
        <v>5435</v>
      </c>
      <c r="D1327" s="3">
        <v>20000</v>
      </c>
      <c r="E1327" s="3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s="7">
        <f t="shared" si="80"/>
        <v>42704.086053240739</v>
      </c>
      <c r="L1327" s="7">
        <f t="shared" si="81"/>
        <v>42734.086053240739</v>
      </c>
      <c r="M1327" t="b">
        <v>0</v>
      </c>
      <c r="N1327">
        <v>8</v>
      </c>
      <c r="O1327" s="22">
        <f>E1327/D1327*100</f>
        <v>2.4299999999999997</v>
      </c>
      <c r="P1327" s="4">
        <f>E1327/N1327</f>
        <v>60.75</v>
      </c>
      <c r="Q1327" t="b">
        <v>0</v>
      </c>
      <c r="R1327" t="s">
        <v>8273</v>
      </c>
      <c r="S1327" t="str">
        <f t="shared" si="82"/>
        <v>technology</v>
      </c>
      <c r="T1327" t="str">
        <f t="shared" si="83"/>
        <v>wearables</v>
      </c>
    </row>
    <row r="1328" spans="1:20" ht="42.75" x14ac:dyDescent="0.45">
      <c r="A1328">
        <v>1326</v>
      </c>
      <c r="B1328" s="1" t="s">
        <v>1327</v>
      </c>
      <c r="C1328" s="1" t="s">
        <v>5436</v>
      </c>
      <c r="D1328" s="3">
        <v>100000</v>
      </c>
      <c r="E1328" s="3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s="7">
        <f t="shared" si="80"/>
        <v>41974.791990740734</v>
      </c>
      <c r="L1328" s="7">
        <f t="shared" si="81"/>
        <v>42019.791990740734</v>
      </c>
      <c r="M1328" t="b">
        <v>0</v>
      </c>
      <c r="N1328">
        <v>11</v>
      </c>
      <c r="O1328" s="22">
        <f>E1328/D1328*100</f>
        <v>1.1299999999999999</v>
      </c>
      <c r="P1328" s="4">
        <f>E1328/N1328</f>
        <v>102.72727272727273</v>
      </c>
      <c r="Q1328" t="b">
        <v>0</v>
      </c>
      <c r="R1328" t="s">
        <v>8273</v>
      </c>
      <c r="S1328" t="str">
        <f t="shared" si="82"/>
        <v>technology</v>
      </c>
      <c r="T1328" t="str">
        <f t="shared" si="83"/>
        <v>wearables</v>
      </c>
    </row>
    <row r="1329" spans="1:20" ht="42.75" x14ac:dyDescent="0.45">
      <c r="A1329">
        <v>1327</v>
      </c>
      <c r="B1329" s="1" t="s">
        <v>1328</v>
      </c>
      <c r="C1329" s="1" t="s">
        <v>5437</v>
      </c>
      <c r="D1329" s="3">
        <v>48000</v>
      </c>
      <c r="E1329" s="3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s="7">
        <f t="shared" si="80"/>
        <v>42123.678645833337</v>
      </c>
      <c r="L1329" s="7">
        <f t="shared" si="81"/>
        <v>42153.678645833337</v>
      </c>
      <c r="M1329" t="b">
        <v>0</v>
      </c>
      <c r="N1329">
        <v>41</v>
      </c>
      <c r="O1329" s="22">
        <f>E1329/D1329*100</f>
        <v>3.5520833333333335</v>
      </c>
      <c r="P1329" s="4">
        <f>E1329/N1329</f>
        <v>41.585365853658537</v>
      </c>
      <c r="Q1329" t="b">
        <v>0</v>
      </c>
      <c r="R1329" t="s">
        <v>8273</v>
      </c>
      <c r="S1329" t="str">
        <f t="shared" si="82"/>
        <v>technology</v>
      </c>
      <c r="T1329" t="str">
        <f t="shared" si="83"/>
        <v>wearables</v>
      </c>
    </row>
    <row r="1330" spans="1:20" ht="42.75" x14ac:dyDescent="0.45">
      <c r="A1330">
        <v>1328</v>
      </c>
      <c r="B1330" s="1" t="s">
        <v>1329</v>
      </c>
      <c r="C1330" s="1" t="s">
        <v>5438</v>
      </c>
      <c r="D1330" s="3">
        <v>75000</v>
      </c>
      <c r="E1330" s="3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s="7">
        <f t="shared" si="80"/>
        <v>42612.642754629633</v>
      </c>
      <c r="L1330" s="7">
        <f t="shared" si="81"/>
        <v>42657.642754629633</v>
      </c>
      <c r="M1330" t="b">
        <v>0</v>
      </c>
      <c r="N1330">
        <v>15</v>
      </c>
      <c r="O1330" s="22">
        <f>E1330/D1330*100</f>
        <v>2.3306666666666667</v>
      </c>
      <c r="P1330" s="4">
        <f>E1330/N1330</f>
        <v>116.53333333333333</v>
      </c>
      <c r="Q1330" t="b">
        <v>0</v>
      </c>
      <c r="R1330" t="s">
        <v>8273</v>
      </c>
      <c r="S1330" t="str">
        <f t="shared" si="82"/>
        <v>technology</v>
      </c>
      <c r="T1330" t="str">
        <f t="shared" si="83"/>
        <v>wearables</v>
      </c>
    </row>
    <row r="1331" spans="1:20" ht="42.75" x14ac:dyDescent="0.45">
      <c r="A1331">
        <v>1329</v>
      </c>
      <c r="B1331" s="1" t="s">
        <v>1330</v>
      </c>
      <c r="C1331" s="1" t="s">
        <v>5439</v>
      </c>
      <c r="D1331" s="3">
        <v>50000</v>
      </c>
      <c r="E1331" s="3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s="7">
        <f t="shared" si="80"/>
        <v>41935.221585648149</v>
      </c>
      <c r="L1331" s="7">
        <f t="shared" si="81"/>
        <v>41975.263252314813</v>
      </c>
      <c r="M1331" t="b">
        <v>0</v>
      </c>
      <c r="N1331">
        <v>9</v>
      </c>
      <c r="O1331" s="22">
        <f>E1331/D1331*100</f>
        <v>0.81600000000000006</v>
      </c>
      <c r="P1331" s="4">
        <f>E1331/N1331</f>
        <v>45.333333333333336</v>
      </c>
      <c r="Q1331" t="b">
        <v>0</v>
      </c>
      <c r="R1331" t="s">
        <v>8273</v>
      </c>
      <c r="S1331" t="str">
        <f t="shared" si="82"/>
        <v>technology</v>
      </c>
      <c r="T1331" t="str">
        <f t="shared" si="83"/>
        <v>wearables</v>
      </c>
    </row>
    <row r="1332" spans="1:20" ht="42.75" x14ac:dyDescent="0.45">
      <c r="A1332">
        <v>1330</v>
      </c>
      <c r="B1332" s="1" t="s">
        <v>1331</v>
      </c>
      <c r="C1332" s="1" t="s">
        <v>5440</v>
      </c>
      <c r="D1332" s="3">
        <v>35000</v>
      </c>
      <c r="E1332" s="3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s="7">
        <f t="shared" si="80"/>
        <v>42522.276724537034</v>
      </c>
      <c r="L1332" s="7">
        <f t="shared" si="81"/>
        <v>42553.166666666672</v>
      </c>
      <c r="M1332" t="b">
        <v>0</v>
      </c>
      <c r="N1332">
        <v>50</v>
      </c>
      <c r="O1332" s="22">
        <f>E1332/D1332*100</f>
        <v>22.494285714285713</v>
      </c>
      <c r="P1332" s="4">
        <f>E1332/N1332</f>
        <v>157.46</v>
      </c>
      <c r="Q1332" t="b">
        <v>0</v>
      </c>
      <c r="R1332" t="s">
        <v>8273</v>
      </c>
      <c r="S1332" t="str">
        <f t="shared" si="82"/>
        <v>technology</v>
      </c>
      <c r="T1332" t="str">
        <f t="shared" si="83"/>
        <v>wearables</v>
      </c>
    </row>
    <row r="1333" spans="1:20" ht="42.75" x14ac:dyDescent="0.45">
      <c r="A1333">
        <v>1331</v>
      </c>
      <c r="B1333" s="1" t="s">
        <v>1332</v>
      </c>
      <c r="C1333" s="1" t="s">
        <v>5441</v>
      </c>
      <c r="D1333" s="3">
        <v>250000</v>
      </c>
      <c r="E1333" s="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s="7">
        <f t="shared" si="80"/>
        <v>42569.50409722222</v>
      </c>
      <c r="L1333" s="7">
        <f t="shared" si="81"/>
        <v>42599.50409722222</v>
      </c>
      <c r="M1333" t="b">
        <v>0</v>
      </c>
      <c r="N1333">
        <v>34</v>
      </c>
      <c r="O1333" s="22">
        <f>E1333/D1333*100</f>
        <v>1.3668</v>
      </c>
      <c r="P1333" s="4">
        <f>E1333/N1333</f>
        <v>100.5</v>
      </c>
      <c r="Q1333" t="b">
        <v>0</v>
      </c>
      <c r="R1333" t="s">
        <v>8273</v>
      </c>
      <c r="S1333" t="str">
        <f t="shared" si="82"/>
        <v>technology</v>
      </c>
      <c r="T1333" t="str">
        <f t="shared" si="83"/>
        <v>wearables</v>
      </c>
    </row>
    <row r="1334" spans="1:20" ht="42.75" x14ac:dyDescent="0.45">
      <c r="A1334">
        <v>1332</v>
      </c>
      <c r="B1334" s="1" t="s">
        <v>1333</v>
      </c>
      <c r="C1334" s="1" t="s">
        <v>5442</v>
      </c>
      <c r="D1334" s="3">
        <v>10115</v>
      </c>
      <c r="E1334" s="3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s="7">
        <f t="shared" si="80"/>
        <v>42732.060277777782</v>
      </c>
      <c r="L1334" s="7">
        <f t="shared" si="81"/>
        <v>42762.060277777782</v>
      </c>
      <c r="M1334" t="b">
        <v>0</v>
      </c>
      <c r="N1334">
        <v>0</v>
      </c>
      <c r="O1334" s="22">
        <f>E1334/D1334*100</f>
        <v>0</v>
      </c>
      <c r="P1334" s="4" t="e">
        <f>E1334/N1334</f>
        <v>#DIV/0!</v>
      </c>
      <c r="Q1334" t="b">
        <v>0</v>
      </c>
      <c r="R1334" t="s">
        <v>8273</v>
      </c>
      <c r="S1334" t="str">
        <f t="shared" si="82"/>
        <v>technology</v>
      </c>
      <c r="T1334" t="str">
        <f t="shared" si="83"/>
        <v>wearables</v>
      </c>
    </row>
    <row r="1335" spans="1:20" ht="42.75" x14ac:dyDescent="0.45">
      <c r="A1335">
        <v>1333</v>
      </c>
      <c r="B1335" s="1" t="s">
        <v>1334</v>
      </c>
      <c r="C1335" s="1" t="s">
        <v>5443</v>
      </c>
      <c r="D1335" s="3">
        <v>2500</v>
      </c>
      <c r="E1335" s="3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s="7">
        <f t="shared" si="80"/>
        <v>41806.106770833336</v>
      </c>
      <c r="L1335" s="7">
        <f t="shared" si="81"/>
        <v>41836.106770833336</v>
      </c>
      <c r="M1335" t="b">
        <v>0</v>
      </c>
      <c r="N1335">
        <v>0</v>
      </c>
      <c r="O1335" s="22">
        <f>E1335/D1335*100</f>
        <v>0</v>
      </c>
      <c r="P1335" s="4" t="e">
        <f>E1335/N1335</f>
        <v>#DIV/0!</v>
      </c>
      <c r="Q1335" t="b">
        <v>0</v>
      </c>
      <c r="R1335" t="s">
        <v>8273</v>
      </c>
      <c r="S1335" t="str">
        <f t="shared" si="82"/>
        <v>technology</v>
      </c>
      <c r="T1335" t="str">
        <f t="shared" si="83"/>
        <v>wearables</v>
      </c>
    </row>
    <row r="1336" spans="1:20" ht="42.75" x14ac:dyDescent="0.45">
      <c r="A1336">
        <v>1334</v>
      </c>
      <c r="B1336" s="1" t="s">
        <v>1335</v>
      </c>
      <c r="C1336" s="1" t="s">
        <v>5444</v>
      </c>
      <c r="D1336" s="3">
        <v>133000</v>
      </c>
      <c r="E1336" s="3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s="7">
        <f t="shared" si="80"/>
        <v>42410.774155092593</v>
      </c>
      <c r="L1336" s="7">
        <f t="shared" si="81"/>
        <v>42440.774155092593</v>
      </c>
      <c r="M1336" t="b">
        <v>0</v>
      </c>
      <c r="N1336">
        <v>276</v>
      </c>
      <c r="O1336" s="22">
        <f>E1336/D1336*100</f>
        <v>10.754135338345865</v>
      </c>
      <c r="P1336" s="4">
        <f>E1336/N1336</f>
        <v>51.822463768115945</v>
      </c>
      <c r="Q1336" t="b">
        <v>0</v>
      </c>
      <c r="R1336" t="s">
        <v>8273</v>
      </c>
      <c r="S1336" t="str">
        <f t="shared" si="82"/>
        <v>technology</v>
      </c>
      <c r="T1336" t="str">
        <f t="shared" si="83"/>
        <v>wearables</v>
      </c>
    </row>
    <row r="1337" spans="1:20" ht="42.75" x14ac:dyDescent="0.45">
      <c r="A1337">
        <v>1335</v>
      </c>
      <c r="B1337" s="1" t="s">
        <v>1336</v>
      </c>
      <c r="C1337" s="1" t="s">
        <v>5445</v>
      </c>
      <c r="D1337" s="3">
        <v>25000</v>
      </c>
      <c r="E1337" s="3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s="7">
        <f t="shared" si="80"/>
        <v>42313.936365740738</v>
      </c>
      <c r="L1337" s="7">
        <f t="shared" si="81"/>
        <v>42343.936365740738</v>
      </c>
      <c r="M1337" t="b">
        <v>0</v>
      </c>
      <c r="N1337">
        <v>16</v>
      </c>
      <c r="O1337" s="22">
        <f>E1337/D1337*100</f>
        <v>19.759999999999998</v>
      </c>
      <c r="P1337" s="4">
        <f>E1337/N1337</f>
        <v>308.75</v>
      </c>
      <c r="Q1337" t="b">
        <v>0</v>
      </c>
      <c r="R1337" t="s">
        <v>8273</v>
      </c>
      <c r="S1337" t="str">
        <f t="shared" si="82"/>
        <v>technology</v>
      </c>
      <c r="T1337" t="str">
        <f t="shared" si="83"/>
        <v>wearables</v>
      </c>
    </row>
    <row r="1338" spans="1:20" ht="42.75" x14ac:dyDescent="0.45">
      <c r="A1338">
        <v>1336</v>
      </c>
      <c r="B1338" s="1" t="s">
        <v>1337</v>
      </c>
      <c r="C1338" s="1" t="s">
        <v>5446</v>
      </c>
      <c r="D1338" s="3">
        <v>100000</v>
      </c>
      <c r="E1338" s="3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s="7">
        <f t="shared" si="80"/>
        <v>41955.863750000004</v>
      </c>
      <c r="L1338" s="7">
        <f t="shared" si="81"/>
        <v>41990.863750000004</v>
      </c>
      <c r="M1338" t="b">
        <v>0</v>
      </c>
      <c r="N1338">
        <v>224</v>
      </c>
      <c r="O1338" s="22">
        <f>E1338/D1338*100</f>
        <v>84.946999999999989</v>
      </c>
      <c r="P1338" s="4">
        <f>E1338/N1338</f>
        <v>379.22767857142856</v>
      </c>
      <c r="Q1338" t="b">
        <v>0</v>
      </c>
      <c r="R1338" t="s">
        <v>8273</v>
      </c>
      <c r="S1338" t="str">
        <f t="shared" si="82"/>
        <v>technology</v>
      </c>
      <c r="T1338" t="str">
        <f t="shared" si="83"/>
        <v>wearables</v>
      </c>
    </row>
    <row r="1339" spans="1:20" ht="42.75" x14ac:dyDescent="0.45">
      <c r="A1339">
        <v>1337</v>
      </c>
      <c r="B1339" s="1" t="s">
        <v>1338</v>
      </c>
      <c r="C1339" s="1" t="s">
        <v>5447</v>
      </c>
      <c r="D1339" s="3">
        <v>50000</v>
      </c>
      <c r="E1339" s="3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s="7">
        <f t="shared" si="80"/>
        <v>42767.577303240745</v>
      </c>
      <c r="L1339" s="7">
        <f t="shared" si="81"/>
        <v>42797.577303240745</v>
      </c>
      <c r="M1339" t="b">
        <v>0</v>
      </c>
      <c r="N1339">
        <v>140</v>
      </c>
      <c r="O1339" s="22">
        <f>E1339/D1339*100</f>
        <v>49.381999999999998</v>
      </c>
      <c r="P1339" s="4">
        <f>E1339/N1339</f>
        <v>176.36428571428573</v>
      </c>
      <c r="Q1339" t="b">
        <v>0</v>
      </c>
      <c r="R1339" t="s">
        <v>8273</v>
      </c>
      <c r="S1339" t="str">
        <f t="shared" si="82"/>
        <v>technology</v>
      </c>
      <c r="T1339" t="str">
        <f t="shared" si="83"/>
        <v>wearables</v>
      </c>
    </row>
    <row r="1340" spans="1:20" ht="42.75" x14ac:dyDescent="0.45">
      <c r="A1340">
        <v>1338</v>
      </c>
      <c r="B1340" s="1" t="s">
        <v>1339</v>
      </c>
      <c r="C1340" s="1" t="s">
        <v>5448</v>
      </c>
      <c r="D1340" s="3">
        <v>30000</v>
      </c>
      <c r="E1340" s="3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s="7">
        <f t="shared" si="80"/>
        <v>42188.803622685184</v>
      </c>
      <c r="L1340" s="7">
        <f t="shared" si="81"/>
        <v>42218.803622685184</v>
      </c>
      <c r="M1340" t="b">
        <v>0</v>
      </c>
      <c r="N1340">
        <v>15</v>
      </c>
      <c r="O1340" s="22">
        <f>E1340/D1340*100</f>
        <v>3.3033333333333332</v>
      </c>
      <c r="P1340" s="4">
        <f>E1340/N1340</f>
        <v>66.066666666666663</v>
      </c>
      <c r="Q1340" t="b">
        <v>0</v>
      </c>
      <c r="R1340" t="s">
        <v>8273</v>
      </c>
      <c r="S1340" t="str">
        <f t="shared" si="82"/>
        <v>technology</v>
      </c>
      <c r="T1340" t="str">
        <f t="shared" si="83"/>
        <v>wearables</v>
      </c>
    </row>
    <row r="1341" spans="1:20" ht="28.5" x14ac:dyDescent="0.45">
      <c r="A1341">
        <v>1339</v>
      </c>
      <c r="B1341" s="1" t="s">
        <v>1340</v>
      </c>
      <c r="C1341" s="1" t="s">
        <v>5449</v>
      </c>
      <c r="D1341" s="3">
        <v>50000</v>
      </c>
      <c r="E1341" s="3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s="7">
        <f t="shared" si="80"/>
        <v>41936.647164351853</v>
      </c>
      <c r="L1341" s="7">
        <f t="shared" si="81"/>
        <v>41981.688831018517</v>
      </c>
      <c r="M1341" t="b">
        <v>0</v>
      </c>
      <c r="N1341">
        <v>37</v>
      </c>
      <c r="O1341" s="22">
        <f>E1341/D1341*100</f>
        <v>6.6339999999999995</v>
      </c>
      <c r="P1341" s="4">
        <f>E1341/N1341</f>
        <v>89.648648648648646</v>
      </c>
      <c r="Q1341" t="b">
        <v>0</v>
      </c>
      <c r="R1341" t="s">
        <v>8273</v>
      </c>
      <c r="S1341" t="str">
        <f t="shared" si="82"/>
        <v>technology</v>
      </c>
      <c r="T1341" t="str">
        <f t="shared" si="83"/>
        <v>wearables</v>
      </c>
    </row>
    <row r="1342" spans="1:20" ht="42.75" x14ac:dyDescent="0.45">
      <c r="A1342">
        <v>1340</v>
      </c>
      <c r="B1342" s="1" t="s">
        <v>1341</v>
      </c>
      <c r="C1342" s="1" t="s">
        <v>5450</v>
      </c>
      <c r="D1342" s="3">
        <v>1680</v>
      </c>
      <c r="E1342" s="3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s="7">
        <f t="shared" si="80"/>
        <v>41836.595520833333</v>
      </c>
      <c r="L1342" s="7">
        <f t="shared" si="81"/>
        <v>41866.595520833333</v>
      </c>
      <c r="M1342" t="b">
        <v>0</v>
      </c>
      <c r="N1342">
        <v>0</v>
      </c>
      <c r="O1342" s="22">
        <f>E1342/D1342*100</f>
        <v>0</v>
      </c>
      <c r="P1342" s="4" t="e">
        <f>E1342/N1342</f>
        <v>#DIV/0!</v>
      </c>
      <c r="Q1342" t="b">
        <v>0</v>
      </c>
      <c r="R1342" t="s">
        <v>8273</v>
      </c>
      <c r="S1342" t="str">
        <f t="shared" si="82"/>
        <v>technology</v>
      </c>
      <c r="T1342" t="str">
        <f t="shared" si="83"/>
        <v>wearables</v>
      </c>
    </row>
    <row r="1343" spans="1:20" ht="42.75" x14ac:dyDescent="0.45">
      <c r="A1343">
        <v>1341</v>
      </c>
      <c r="B1343" s="1" t="s">
        <v>1342</v>
      </c>
      <c r="C1343" s="1" t="s">
        <v>5451</v>
      </c>
      <c r="D1343" s="3">
        <v>25000</v>
      </c>
      <c r="E1343" s="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s="7">
        <f t="shared" si="80"/>
        <v>42612.624039351853</v>
      </c>
      <c r="L1343" s="7">
        <f t="shared" si="81"/>
        <v>42644.624039351853</v>
      </c>
      <c r="M1343" t="b">
        <v>0</v>
      </c>
      <c r="N1343">
        <v>46</v>
      </c>
      <c r="O1343" s="22">
        <f>E1343/D1343*100</f>
        <v>70.36</v>
      </c>
      <c r="P1343" s="4">
        <f>E1343/N1343</f>
        <v>382.39130434782606</v>
      </c>
      <c r="Q1343" t="b">
        <v>0</v>
      </c>
      <c r="R1343" t="s">
        <v>8273</v>
      </c>
      <c r="S1343" t="str">
        <f t="shared" si="82"/>
        <v>technology</v>
      </c>
      <c r="T1343" t="str">
        <f t="shared" si="83"/>
        <v>wearables</v>
      </c>
    </row>
    <row r="1344" spans="1:20" ht="42.75" x14ac:dyDescent="0.45">
      <c r="A1344">
        <v>1342</v>
      </c>
      <c r="B1344" s="1" t="s">
        <v>1343</v>
      </c>
      <c r="C1344" s="1" t="s">
        <v>5452</v>
      </c>
      <c r="D1344" s="3">
        <v>50000</v>
      </c>
      <c r="E1344" s="3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s="7">
        <f t="shared" si="80"/>
        <v>42172.816423611104</v>
      </c>
      <c r="L1344" s="7">
        <f t="shared" si="81"/>
        <v>42202.816423611104</v>
      </c>
      <c r="M1344" t="b">
        <v>0</v>
      </c>
      <c r="N1344">
        <v>1</v>
      </c>
      <c r="O1344" s="22">
        <f>E1344/D1344*100</f>
        <v>0.2</v>
      </c>
      <c r="P1344" s="4">
        <f>E1344/N1344</f>
        <v>100</v>
      </c>
      <c r="Q1344" t="b">
        <v>0</v>
      </c>
      <c r="R1344" t="s">
        <v>8273</v>
      </c>
      <c r="S1344" t="str">
        <f t="shared" si="82"/>
        <v>technology</v>
      </c>
      <c r="T1344" t="str">
        <f t="shared" si="83"/>
        <v>wearables</v>
      </c>
    </row>
    <row r="1345" spans="1:20" ht="42.75" x14ac:dyDescent="0.45">
      <c r="A1345">
        <v>1343</v>
      </c>
      <c r="B1345" s="1" t="s">
        <v>1344</v>
      </c>
      <c r="C1345" s="1" t="s">
        <v>5453</v>
      </c>
      <c r="D1345" s="3">
        <v>50000</v>
      </c>
      <c r="E1345" s="3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s="7">
        <f t="shared" si="80"/>
        <v>42542.526423611111</v>
      </c>
      <c r="L1345" s="7">
        <f t="shared" si="81"/>
        <v>42601.165972222225</v>
      </c>
      <c r="M1345" t="b">
        <v>0</v>
      </c>
      <c r="N1345">
        <v>323</v>
      </c>
      <c r="O1345" s="22">
        <f>E1345/D1345*100</f>
        <v>102.298</v>
      </c>
      <c r="P1345" s="4">
        <f>E1345/N1345</f>
        <v>158.35603715170279</v>
      </c>
      <c r="Q1345" t="b">
        <v>0</v>
      </c>
      <c r="R1345" t="s">
        <v>8273</v>
      </c>
      <c r="S1345" t="str">
        <f t="shared" si="82"/>
        <v>technology</v>
      </c>
      <c r="T1345" t="str">
        <f t="shared" si="83"/>
        <v>wearables</v>
      </c>
    </row>
    <row r="1346" spans="1:20" ht="42.75" x14ac:dyDescent="0.45">
      <c r="A1346">
        <v>1344</v>
      </c>
      <c r="B1346" s="1" t="s">
        <v>1345</v>
      </c>
      <c r="C1346" s="1" t="s">
        <v>5454</v>
      </c>
      <c r="D1346" s="3">
        <v>1500</v>
      </c>
      <c r="E1346" s="3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s="7">
        <f t="shared" si="80"/>
        <v>42522.789803240739</v>
      </c>
      <c r="L1346" s="7">
        <f t="shared" si="81"/>
        <v>42551.789803240739</v>
      </c>
      <c r="M1346" t="b">
        <v>0</v>
      </c>
      <c r="N1346">
        <v>139</v>
      </c>
      <c r="O1346" s="22">
        <f>E1346/D1346*100</f>
        <v>377.73333333333335</v>
      </c>
      <c r="P1346" s="4">
        <f>E1346/N1346</f>
        <v>40.762589928057551</v>
      </c>
      <c r="Q1346" t="b">
        <v>1</v>
      </c>
      <c r="R1346" t="s">
        <v>8274</v>
      </c>
      <c r="S1346" t="str">
        <f t="shared" si="82"/>
        <v>publishing</v>
      </c>
      <c r="T1346" t="str">
        <f t="shared" si="83"/>
        <v>nonfiction</v>
      </c>
    </row>
    <row r="1347" spans="1:20" ht="42.75" x14ac:dyDescent="0.45">
      <c r="A1347">
        <v>1345</v>
      </c>
      <c r="B1347" s="1" t="s">
        <v>1346</v>
      </c>
      <c r="C1347" s="1" t="s">
        <v>5455</v>
      </c>
      <c r="D1347" s="3">
        <v>300</v>
      </c>
      <c r="E1347" s="3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s="7">
        <f t="shared" ref="K1347:K1410" si="84">(((J1347/60)/60)/24)+DATE(1970,1,1)</f>
        <v>41799.814340277779</v>
      </c>
      <c r="L1347" s="7">
        <f t="shared" ref="L1347:L1410" si="85">(((I1347/60)/60)/24)+DATE(1970,1,1)</f>
        <v>41834.814340277779</v>
      </c>
      <c r="M1347" t="b">
        <v>0</v>
      </c>
      <c r="N1347">
        <v>7</v>
      </c>
      <c r="O1347" s="22">
        <f>E1347/D1347*100</f>
        <v>125</v>
      </c>
      <c r="P1347" s="4">
        <f>E1347/N1347</f>
        <v>53.571428571428569</v>
      </c>
      <c r="Q1347" t="b">
        <v>1</v>
      </c>
      <c r="R1347" t="s">
        <v>8274</v>
      </c>
      <c r="S1347" t="str">
        <f t="shared" ref="S1347:S1410" si="86">LEFT(R1347,SEARCH("/",R1347,1)-1)</f>
        <v>publishing</v>
      </c>
      <c r="T1347" t="str">
        <f t="shared" ref="T1347:T1410" si="87">RIGHT(R1347,LEN(R1347) - FIND("/",R1347))</f>
        <v>nonfiction</v>
      </c>
    </row>
    <row r="1348" spans="1:20" ht="42.75" x14ac:dyDescent="0.45">
      <c r="A1348">
        <v>1346</v>
      </c>
      <c r="B1348" s="1" t="s">
        <v>1347</v>
      </c>
      <c r="C1348" s="1" t="s">
        <v>5456</v>
      </c>
      <c r="D1348" s="3">
        <v>4900</v>
      </c>
      <c r="E1348" s="3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s="7">
        <f t="shared" si="84"/>
        <v>41422.075821759259</v>
      </c>
      <c r="L1348" s="7">
        <f t="shared" si="85"/>
        <v>41452.075821759259</v>
      </c>
      <c r="M1348" t="b">
        <v>0</v>
      </c>
      <c r="N1348">
        <v>149</v>
      </c>
      <c r="O1348" s="22">
        <f>E1348/D1348*100</f>
        <v>147.32653061224491</v>
      </c>
      <c r="P1348" s="4">
        <f>E1348/N1348</f>
        <v>48.449664429530202</v>
      </c>
      <c r="Q1348" t="b">
        <v>1</v>
      </c>
      <c r="R1348" t="s">
        <v>8274</v>
      </c>
      <c r="S1348" t="str">
        <f t="shared" si="86"/>
        <v>publishing</v>
      </c>
      <c r="T1348" t="str">
        <f t="shared" si="87"/>
        <v>nonfiction</v>
      </c>
    </row>
    <row r="1349" spans="1:20" ht="42.75" x14ac:dyDescent="0.45">
      <c r="A1349">
        <v>1347</v>
      </c>
      <c r="B1349" s="1" t="s">
        <v>1348</v>
      </c>
      <c r="C1349" s="1" t="s">
        <v>5457</v>
      </c>
      <c r="D1349" s="3">
        <v>2500</v>
      </c>
      <c r="E1349" s="3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s="7">
        <f t="shared" si="84"/>
        <v>42040.638020833328</v>
      </c>
      <c r="L1349" s="7">
        <f t="shared" si="85"/>
        <v>42070.638020833328</v>
      </c>
      <c r="M1349" t="b">
        <v>0</v>
      </c>
      <c r="N1349">
        <v>31</v>
      </c>
      <c r="O1349" s="22">
        <f>E1349/D1349*100</f>
        <v>102.2</v>
      </c>
      <c r="P1349" s="4">
        <f>E1349/N1349</f>
        <v>82.41935483870968</v>
      </c>
      <c r="Q1349" t="b">
        <v>1</v>
      </c>
      <c r="R1349" t="s">
        <v>8274</v>
      </c>
      <c r="S1349" t="str">
        <f t="shared" si="86"/>
        <v>publishing</v>
      </c>
      <c r="T1349" t="str">
        <f t="shared" si="87"/>
        <v>nonfiction</v>
      </c>
    </row>
    <row r="1350" spans="1:20" ht="42.75" x14ac:dyDescent="0.45">
      <c r="A1350">
        <v>1348</v>
      </c>
      <c r="B1350" s="1" t="s">
        <v>1349</v>
      </c>
      <c r="C1350" s="1" t="s">
        <v>5458</v>
      </c>
      <c r="D1350" s="3">
        <v>5875</v>
      </c>
      <c r="E1350" s="3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s="7">
        <f t="shared" si="84"/>
        <v>41963.506168981476</v>
      </c>
      <c r="L1350" s="7">
        <f t="shared" si="85"/>
        <v>41991.506168981476</v>
      </c>
      <c r="M1350" t="b">
        <v>0</v>
      </c>
      <c r="N1350">
        <v>26</v>
      </c>
      <c r="O1350" s="22">
        <f>E1350/D1350*100</f>
        <v>101.8723404255319</v>
      </c>
      <c r="P1350" s="4">
        <f>E1350/N1350</f>
        <v>230.19230769230768</v>
      </c>
      <c r="Q1350" t="b">
        <v>1</v>
      </c>
      <c r="R1350" t="s">
        <v>8274</v>
      </c>
      <c r="S1350" t="str">
        <f t="shared" si="86"/>
        <v>publishing</v>
      </c>
      <c r="T1350" t="str">
        <f t="shared" si="87"/>
        <v>nonfiction</v>
      </c>
    </row>
    <row r="1351" spans="1:20" ht="42.75" x14ac:dyDescent="0.45">
      <c r="A1351">
        <v>1349</v>
      </c>
      <c r="B1351" s="1" t="s">
        <v>1350</v>
      </c>
      <c r="C1351" s="1" t="s">
        <v>5459</v>
      </c>
      <c r="D1351" s="3">
        <v>5000</v>
      </c>
      <c r="E1351" s="3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s="7">
        <f t="shared" si="84"/>
        <v>42317.33258101852</v>
      </c>
      <c r="L1351" s="7">
        <f t="shared" si="85"/>
        <v>42354.290972222225</v>
      </c>
      <c r="M1351" t="b">
        <v>0</v>
      </c>
      <c r="N1351">
        <v>172</v>
      </c>
      <c r="O1351" s="22">
        <f>E1351/D1351*100</f>
        <v>204.2</v>
      </c>
      <c r="P1351" s="4">
        <f>E1351/N1351</f>
        <v>59.360465116279073</v>
      </c>
      <c r="Q1351" t="b">
        <v>1</v>
      </c>
      <c r="R1351" t="s">
        <v>8274</v>
      </c>
      <c r="S1351" t="str">
        <f t="shared" si="86"/>
        <v>publishing</v>
      </c>
      <c r="T1351" t="str">
        <f t="shared" si="87"/>
        <v>nonfiction</v>
      </c>
    </row>
    <row r="1352" spans="1:20" ht="42.75" x14ac:dyDescent="0.45">
      <c r="A1352">
        <v>1350</v>
      </c>
      <c r="B1352" s="1" t="s">
        <v>1351</v>
      </c>
      <c r="C1352" s="1" t="s">
        <v>5460</v>
      </c>
      <c r="D1352" s="3">
        <v>5000</v>
      </c>
      <c r="E1352" s="3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s="7">
        <f t="shared" si="84"/>
        <v>42334.013124999998</v>
      </c>
      <c r="L1352" s="7">
        <f t="shared" si="85"/>
        <v>42364.013124999998</v>
      </c>
      <c r="M1352" t="b">
        <v>0</v>
      </c>
      <c r="N1352">
        <v>78</v>
      </c>
      <c r="O1352" s="22">
        <f>E1352/D1352*100</f>
        <v>104.05</v>
      </c>
      <c r="P1352" s="4">
        <f>E1352/N1352</f>
        <v>66.698717948717942</v>
      </c>
      <c r="Q1352" t="b">
        <v>1</v>
      </c>
      <c r="R1352" t="s">
        <v>8274</v>
      </c>
      <c r="S1352" t="str">
        <f t="shared" si="86"/>
        <v>publishing</v>
      </c>
      <c r="T1352" t="str">
        <f t="shared" si="87"/>
        <v>nonfiction</v>
      </c>
    </row>
    <row r="1353" spans="1:20" ht="28.5" x14ac:dyDescent="0.45">
      <c r="A1353">
        <v>1351</v>
      </c>
      <c r="B1353" s="1" t="s">
        <v>1352</v>
      </c>
      <c r="C1353" s="1" t="s">
        <v>5461</v>
      </c>
      <c r="D1353" s="3">
        <v>20000</v>
      </c>
      <c r="E1353" s="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s="7">
        <f t="shared" si="84"/>
        <v>42382.74009259259</v>
      </c>
      <c r="L1353" s="7">
        <f t="shared" si="85"/>
        <v>42412.74009259259</v>
      </c>
      <c r="M1353" t="b">
        <v>0</v>
      </c>
      <c r="N1353">
        <v>120</v>
      </c>
      <c r="O1353" s="22">
        <f>E1353/D1353*100</f>
        <v>101.265</v>
      </c>
      <c r="P1353" s="4">
        <f>E1353/N1353</f>
        <v>168.77500000000001</v>
      </c>
      <c r="Q1353" t="b">
        <v>1</v>
      </c>
      <c r="R1353" t="s">
        <v>8274</v>
      </c>
      <c r="S1353" t="str">
        <f t="shared" si="86"/>
        <v>publishing</v>
      </c>
      <c r="T1353" t="str">
        <f t="shared" si="87"/>
        <v>nonfiction</v>
      </c>
    </row>
    <row r="1354" spans="1:20" ht="42.75" x14ac:dyDescent="0.45">
      <c r="A1354">
        <v>1352</v>
      </c>
      <c r="B1354" s="1" t="s">
        <v>1353</v>
      </c>
      <c r="C1354" s="1" t="s">
        <v>5462</v>
      </c>
      <c r="D1354" s="3">
        <v>10000</v>
      </c>
      <c r="E1354" s="3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s="7">
        <f t="shared" si="84"/>
        <v>42200.578310185185</v>
      </c>
      <c r="L1354" s="7">
        <f t="shared" si="85"/>
        <v>42252.165972222225</v>
      </c>
      <c r="M1354" t="b">
        <v>0</v>
      </c>
      <c r="N1354">
        <v>227</v>
      </c>
      <c r="O1354" s="22">
        <f>E1354/D1354*100</f>
        <v>136.13999999999999</v>
      </c>
      <c r="P1354" s="4">
        <f>E1354/N1354</f>
        <v>59.973568281938327</v>
      </c>
      <c r="Q1354" t="b">
        <v>1</v>
      </c>
      <c r="R1354" t="s">
        <v>8274</v>
      </c>
      <c r="S1354" t="str">
        <f t="shared" si="86"/>
        <v>publishing</v>
      </c>
      <c r="T1354" t="str">
        <f t="shared" si="87"/>
        <v>nonfiction</v>
      </c>
    </row>
    <row r="1355" spans="1:20" ht="28.5" x14ac:dyDescent="0.45">
      <c r="A1355">
        <v>1353</v>
      </c>
      <c r="B1355" s="1" t="s">
        <v>1354</v>
      </c>
      <c r="C1355" s="1" t="s">
        <v>5463</v>
      </c>
      <c r="D1355" s="3">
        <v>1000</v>
      </c>
      <c r="E1355" s="3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s="7">
        <f t="shared" si="84"/>
        <v>41309.11791666667</v>
      </c>
      <c r="L1355" s="7">
        <f t="shared" si="85"/>
        <v>41344</v>
      </c>
      <c r="M1355" t="b">
        <v>0</v>
      </c>
      <c r="N1355">
        <v>42</v>
      </c>
      <c r="O1355" s="22">
        <f>E1355/D1355*100</f>
        <v>133.6</v>
      </c>
      <c r="P1355" s="4">
        <f>E1355/N1355</f>
        <v>31.80952380952381</v>
      </c>
      <c r="Q1355" t="b">
        <v>1</v>
      </c>
      <c r="R1355" t="s">
        <v>8274</v>
      </c>
      <c r="S1355" t="str">
        <f t="shared" si="86"/>
        <v>publishing</v>
      </c>
      <c r="T1355" t="str">
        <f t="shared" si="87"/>
        <v>nonfiction</v>
      </c>
    </row>
    <row r="1356" spans="1:20" ht="42.75" x14ac:dyDescent="0.45">
      <c r="A1356">
        <v>1354</v>
      </c>
      <c r="B1356" s="1" t="s">
        <v>1355</v>
      </c>
      <c r="C1356" s="1" t="s">
        <v>5464</v>
      </c>
      <c r="D1356" s="3">
        <v>1200</v>
      </c>
      <c r="E1356" s="3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s="7">
        <f t="shared" si="84"/>
        <v>42502.807627314818</v>
      </c>
      <c r="L1356" s="7">
        <f t="shared" si="85"/>
        <v>42532.807627314818</v>
      </c>
      <c r="M1356" t="b">
        <v>0</v>
      </c>
      <c r="N1356">
        <v>64</v>
      </c>
      <c r="O1356" s="22">
        <f>E1356/D1356*100</f>
        <v>130.25</v>
      </c>
      <c r="P1356" s="4">
        <f>E1356/N1356</f>
        <v>24.421875</v>
      </c>
      <c r="Q1356" t="b">
        <v>1</v>
      </c>
      <c r="R1356" t="s">
        <v>8274</v>
      </c>
      <c r="S1356" t="str">
        <f t="shared" si="86"/>
        <v>publishing</v>
      </c>
      <c r="T1356" t="str">
        <f t="shared" si="87"/>
        <v>nonfiction</v>
      </c>
    </row>
    <row r="1357" spans="1:20" ht="57" x14ac:dyDescent="0.45">
      <c r="A1357">
        <v>1355</v>
      </c>
      <c r="B1357" s="1" t="s">
        <v>1356</v>
      </c>
      <c r="C1357" s="1" t="s">
        <v>5465</v>
      </c>
      <c r="D1357" s="3">
        <v>2500</v>
      </c>
      <c r="E1357" s="3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s="7">
        <f t="shared" si="84"/>
        <v>41213.254687499997</v>
      </c>
      <c r="L1357" s="7">
        <f t="shared" si="85"/>
        <v>41243.416666666664</v>
      </c>
      <c r="M1357" t="b">
        <v>0</v>
      </c>
      <c r="N1357">
        <v>121</v>
      </c>
      <c r="O1357" s="22">
        <f>E1357/D1357*100</f>
        <v>122.67999999999999</v>
      </c>
      <c r="P1357" s="4">
        <f>E1357/N1357</f>
        <v>25.347107438016529</v>
      </c>
      <c r="Q1357" t="b">
        <v>1</v>
      </c>
      <c r="R1357" t="s">
        <v>8274</v>
      </c>
      <c r="S1357" t="str">
        <f t="shared" si="86"/>
        <v>publishing</v>
      </c>
      <c r="T1357" t="str">
        <f t="shared" si="87"/>
        <v>nonfiction</v>
      </c>
    </row>
    <row r="1358" spans="1:20" ht="42.75" x14ac:dyDescent="0.45">
      <c r="A1358">
        <v>1356</v>
      </c>
      <c r="B1358" s="1" t="s">
        <v>1357</v>
      </c>
      <c r="C1358" s="1" t="s">
        <v>5466</v>
      </c>
      <c r="D1358" s="3">
        <v>3400</v>
      </c>
      <c r="E1358" s="3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s="7">
        <f t="shared" si="84"/>
        <v>41430.038888888892</v>
      </c>
      <c r="L1358" s="7">
        <f t="shared" si="85"/>
        <v>41460.038888888892</v>
      </c>
      <c r="M1358" t="b">
        <v>0</v>
      </c>
      <c r="N1358">
        <v>87</v>
      </c>
      <c r="O1358" s="22">
        <f>E1358/D1358*100</f>
        <v>182.81058823529412</v>
      </c>
      <c r="P1358" s="4">
        <f>E1358/N1358</f>
        <v>71.443218390804603</v>
      </c>
      <c r="Q1358" t="b">
        <v>1</v>
      </c>
      <c r="R1358" t="s">
        <v>8274</v>
      </c>
      <c r="S1358" t="str">
        <f t="shared" si="86"/>
        <v>publishing</v>
      </c>
      <c r="T1358" t="str">
        <f t="shared" si="87"/>
        <v>nonfiction</v>
      </c>
    </row>
    <row r="1359" spans="1:20" ht="42.75" x14ac:dyDescent="0.45">
      <c r="A1359">
        <v>1357</v>
      </c>
      <c r="B1359" s="1" t="s">
        <v>1358</v>
      </c>
      <c r="C1359" s="1" t="s">
        <v>5467</v>
      </c>
      <c r="D1359" s="3">
        <v>2000</v>
      </c>
      <c r="E1359" s="3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s="7">
        <f t="shared" si="84"/>
        <v>41304.962233796294</v>
      </c>
      <c r="L1359" s="7">
        <f t="shared" si="85"/>
        <v>41334.249305555553</v>
      </c>
      <c r="M1359" t="b">
        <v>0</v>
      </c>
      <c r="N1359">
        <v>65</v>
      </c>
      <c r="O1359" s="22">
        <f>E1359/D1359*100</f>
        <v>125.29999999999998</v>
      </c>
      <c r="P1359" s="4">
        <f>E1359/N1359</f>
        <v>38.553846153846152</v>
      </c>
      <c r="Q1359" t="b">
        <v>1</v>
      </c>
      <c r="R1359" t="s">
        <v>8274</v>
      </c>
      <c r="S1359" t="str">
        <f t="shared" si="86"/>
        <v>publishing</v>
      </c>
      <c r="T1359" t="str">
        <f t="shared" si="87"/>
        <v>nonfiction</v>
      </c>
    </row>
    <row r="1360" spans="1:20" ht="42.75" x14ac:dyDescent="0.45">
      <c r="A1360">
        <v>1358</v>
      </c>
      <c r="B1360" s="1" t="s">
        <v>1359</v>
      </c>
      <c r="C1360" s="1" t="s">
        <v>5468</v>
      </c>
      <c r="D1360" s="3">
        <v>3000</v>
      </c>
      <c r="E1360" s="3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s="7">
        <f t="shared" si="84"/>
        <v>40689.570868055554</v>
      </c>
      <c r="L1360" s="7">
        <f t="shared" si="85"/>
        <v>40719.570868055554</v>
      </c>
      <c r="M1360" t="b">
        <v>0</v>
      </c>
      <c r="N1360">
        <v>49</v>
      </c>
      <c r="O1360" s="22">
        <f>E1360/D1360*100</f>
        <v>111.66666666666667</v>
      </c>
      <c r="P1360" s="4">
        <f>E1360/N1360</f>
        <v>68.367346938775512</v>
      </c>
      <c r="Q1360" t="b">
        <v>1</v>
      </c>
      <c r="R1360" t="s">
        <v>8274</v>
      </c>
      <c r="S1360" t="str">
        <f t="shared" si="86"/>
        <v>publishing</v>
      </c>
      <c r="T1360" t="str">
        <f t="shared" si="87"/>
        <v>nonfiction</v>
      </c>
    </row>
    <row r="1361" spans="1:20" ht="42.75" x14ac:dyDescent="0.45">
      <c r="A1361">
        <v>1359</v>
      </c>
      <c r="B1361" s="1" t="s">
        <v>1360</v>
      </c>
      <c r="C1361" s="1" t="s">
        <v>5469</v>
      </c>
      <c r="D1361" s="3">
        <v>660</v>
      </c>
      <c r="E1361" s="3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s="7">
        <f t="shared" si="84"/>
        <v>40668.814699074072</v>
      </c>
      <c r="L1361" s="7">
        <f t="shared" si="85"/>
        <v>40730.814699074072</v>
      </c>
      <c r="M1361" t="b">
        <v>0</v>
      </c>
      <c r="N1361">
        <v>19</v>
      </c>
      <c r="O1361" s="22">
        <f>E1361/D1361*100</f>
        <v>115.75757575757575</v>
      </c>
      <c r="P1361" s="4">
        <f>E1361/N1361</f>
        <v>40.210526315789473</v>
      </c>
      <c r="Q1361" t="b">
        <v>1</v>
      </c>
      <c r="R1361" t="s">
        <v>8274</v>
      </c>
      <c r="S1361" t="str">
        <f t="shared" si="86"/>
        <v>publishing</v>
      </c>
      <c r="T1361" t="str">
        <f t="shared" si="87"/>
        <v>nonfiction</v>
      </c>
    </row>
    <row r="1362" spans="1:20" ht="28.5" x14ac:dyDescent="0.45">
      <c r="A1362">
        <v>1360</v>
      </c>
      <c r="B1362" s="1" t="s">
        <v>1361</v>
      </c>
      <c r="C1362" s="1" t="s">
        <v>5470</v>
      </c>
      <c r="D1362" s="3">
        <v>1500</v>
      </c>
      <c r="E1362" s="3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s="7">
        <f t="shared" si="84"/>
        <v>41095.900694444441</v>
      </c>
      <c r="L1362" s="7">
        <f t="shared" si="85"/>
        <v>41123.900694444441</v>
      </c>
      <c r="M1362" t="b">
        <v>0</v>
      </c>
      <c r="N1362">
        <v>81</v>
      </c>
      <c r="O1362" s="22">
        <f>E1362/D1362*100</f>
        <v>173.2</v>
      </c>
      <c r="P1362" s="4">
        <f>E1362/N1362</f>
        <v>32.074074074074076</v>
      </c>
      <c r="Q1362" t="b">
        <v>1</v>
      </c>
      <c r="R1362" t="s">
        <v>8274</v>
      </c>
      <c r="S1362" t="str">
        <f t="shared" si="86"/>
        <v>publishing</v>
      </c>
      <c r="T1362" t="str">
        <f t="shared" si="87"/>
        <v>nonfiction</v>
      </c>
    </row>
    <row r="1363" spans="1:20" ht="42.75" x14ac:dyDescent="0.45">
      <c r="A1363">
        <v>1361</v>
      </c>
      <c r="B1363" s="1" t="s">
        <v>1362</v>
      </c>
      <c r="C1363" s="1" t="s">
        <v>5471</v>
      </c>
      <c r="D1363" s="3">
        <v>6000</v>
      </c>
      <c r="E1363" s="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s="7">
        <f t="shared" si="84"/>
        <v>41781.717268518521</v>
      </c>
      <c r="L1363" s="7">
        <f t="shared" si="85"/>
        <v>41811.717268518521</v>
      </c>
      <c r="M1363" t="b">
        <v>0</v>
      </c>
      <c r="N1363">
        <v>264</v>
      </c>
      <c r="O1363" s="22">
        <f>E1363/D1363*100</f>
        <v>125.98333333333333</v>
      </c>
      <c r="P1363" s="4">
        <f>E1363/N1363</f>
        <v>28.632575757575758</v>
      </c>
      <c r="Q1363" t="b">
        <v>1</v>
      </c>
      <c r="R1363" t="s">
        <v>8274</v>
      </c>
      <c r="S1363" t="str">
        <f t="shared" si="86"/>
        <v>publishing</v>
      </c>
      <c r="T1363" t="str">
        <f t="shared" si="87"/>
        <v>nonfiction</v>
      </c>
    </row>
    <row r="1364" spans="1:20" ht="28.5" x14ac:dyDescent="0.45">
      <c r="A1364">
        <v>1362</v>
      </c>
      <c r="B1364" s="1" t="s">
        <v>1363</v>
      </c>
      <c r="C1364" s="1" t="s">
        <v>5472</v>
      </c>
      <c r="D1364" s="3">
        <v>1000</v>
      </c>
      <c r="E1364" s="3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s="7">
        <f t="shared" si="84"/>
        <v>41464.934386574074</v>
      </c>
      <c r="L1364" s="7">
        <f t="shared" si="85"/>
        <v>41524.934386574074</v>
      </c>
      <c r="M1364" t="b">
        <v>0</v>
      </c>
      <c r="N1364">
        <v>25</v>
      </c>
      <c r="O1364" s="22">
        <f>E1364/D1364*100</f>
        <v>109.1</v>
      </c>
      <c r="P1364" s="4">
        <f>E1364/N1364</f>
        <v>43.64</v>
      </c>
      <c r="Q1364" t="b">
        <v>1</v>
      </c>
      <c r="R1364" t="s">
        <v>8274</v>
      </c>
      <c r="S1364" t="str">
        <f t="shared" si="86"/>
        <v>publishing</v>
      </c>
      <c r="T1364" t="str">
        <f t="shared" si="87"/>
        <v>nonfiction</v>
      </c>
    </row>
    <row r="1365" spans="1:20" ht="42.75" x14ac:dyDescent="0.45">
      <c r="A1365">
        <v>1363</v>
      </c>
      <c r="B1365" s="1" t="s">
        <v>1364</v>
      </c>
      <c r="C1365" s="1" t="s">
        <v>5473</v>
      </c>
      <c r="D1365" s="3">
        <v>200</v>
      </c>
      <c r="E1365" s="3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s="7">
        <f t="shared" si="84"/>
        <v>42396.8440625</v>
      </c>
      <c r="L1365" s="7">
        <f t="shared" si="85"/>
        <v>42415.332638888889</v>
      </c>
      <c r="M1365" t="b">
        <v>0</v>
      </c>
      <c r="N1365">
        <v>5</v>
      </c>
      <c r="O1365" s="22">
        <f>E1365/D1365*100</f>
        <v>100</v>
      </c>
      <c r="P1365" s="4">
        <f>E1365/N1365</f>
        <v>40</v>
      </c>
      <c r="Q1365" t="b">
        <v>1</v>
      </c>
      <c r="R1365" t="s">
        <v>8274</v>
      </c>
      <c r="S1365" t="str">
        <f t="shared" si="86"/>
        <v>publishing</v>
      </c>
      <c r="T1365" t="str">
        <f t="shared" si="87"/>
        <v>nonfiction</v>
      </c>
    </row>
    <row r="1366" spans="1:20" ht="42.75" x14ac:dyDescent="0.45">
      <c r="A1366">
        <v>1364</v>
      </c>
      <c r="B1366" s="1" t="s">
        <v>1365</v>
      </c>
      <c r="C1366" s="1" t="s">
        <v>5474</v>
      </c>
      <c r="D1366" s="3">
        <v>42000</v>
      </c>
      <c r="E1366" s="3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s="7">
        <f t="shared" si="84"/>
        <v>41951.695671296293</v>
      </c>
      <c r="L1366" s="7">
        <f t="shared" si="85"/>
        <v>42011.6956712963</v>
      </c>
      <c r="M1366" t="b">
        <v>0</v>
      </c>
      <c r="N1366">
        <v>144</v>
      </c>
      <c r="O1366" s="22">
        <f>E1366/D1366*100</f>
        <v>118.64285714285714</v>
      </c>
      <c r="P1366" s="4">
        <f>E1366/N1366</f>
        <v>346.04166666666669</v>
      </c>
      <c r="Q1366" t="b">
        <v>1</v>
      </c>
      <c r="R1366" t="s">
        <v>8276</v>
      </c>
      <c r="S1366" t="str">
        <f t="shared" si="86"/>
        <v>music</v>
      </c>
      <c r="T1366" t="str">
        <f t="shared" si="87"/>
        <v>rock</v>
      </c>
    </row>
    <row r="1367" spans="1:20" ht="42.75" x14ac:dyDescent="0.45">
      <c r="A1367">
        <v>1365</v>
      </c>
      <c r="B1367" s="1" t="s">
        <v>1366</v>
      </c>
      <c r="C1367" s="1" t="s">
        <v>5475</v>
      </c>
      <c r="D1367" s="3">
        <v>7500</v>
      </c>
      <c r="E1367" s="3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s="7">
        <f t="shared" si="84"/>
        <v>42049.733240740738</v>
      </c>
      <c r="L1367" s="7">
        <f t="shared" si="85"/>
        <v>42079.691574074073</v>
      </c>
      <c r="M1367" t="b">
        <v>0</v>
      </c>
      <c r="N1367">
        <v>92</v>
      </c>
      <c r="O1367" s="22">
        <f>E1367/D1367*100</f>
        <v>100.26666666666667</v>
      </c>
      <c r="P1367" s="4">
        <f>E1367/N1367</f>
        <v>81.739130434782609</v>
      </c>
      <c r="Q1367" t="b">
        <v>1</v>
      </c>
      <c r="R1367" t="s">
        <v>8276</v>
      </c>
      <c r="S1367" t="str">
        <f t="shared" si="86"/>
        <v>music</v>
      </c>
      <c r="T1367" t="str">
        <f t="shared" si="87"/>
        <v>rock</v>
      </c>
    </row>
    <row r="1368" spans="1:20" x14ac:dyDescent="0.45">
      <c r="A1368">
        <v>1366</v>
      </c>
      <c r="B1368" s="1" t="s">
        <v>1367</v>
      </c>
      <c r="C1368" s="1" t="s">
        <v>5476</v>
      </c>
      <c r="D1368" s="3">
        <v>7500</v>
      </c>
      <c r="E1368" s="3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s="7">
        <f t="shared" si="84"/>
        <v>41924.996099537035</v>
      </c>
      <c r="L1368" s="7">
        <f t="shared" si="85"/>
        <v>41970.037766203706</v>
      </c>
      <c r="M1368" t="b">
        <v>0</v>
      </c>
      <c r="N1368">
        <v>147</v>
      </c>
      <c r="O1368" s="22">
        <f>E1368/D1368*100</f>
        <v>126.48920000000001</v>
      </c>
      <c r="P1368" s="4">
        <f>E1368/N1368</f>
        <v>64.535306122448986</v>
      </c>
      <c r="Q1368" t="b">
        <v>1</v>
      </c>
      <c r="R1368" t="s">
        <v>8276</v>
      </c>
      <c r="S1368" t="str">
        <f t="shared" si="86"/>
        <v>music</v>
      </c>
      <c r="T1368" t="str">
        <f t="shared" si="87"/>
        <v>rock</v>
      </c>
    </row>
    <row r="1369" spans="1:20" ht="42.75" x14ac:dyDescent="0.45">
      <c r="A1369">
        <v>1367</v>
      </c>
      <c r="B1369" s="1" t="s">
        <v>1368</v>
      </c>
      <c r="C1369" s="1" t="s">
        <v>5477</v>
      </c>
      <c r="D1369" s="3">
        <v>5000</v>
      </c>
      <c r="E1369" s="3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s="7">
        <f t="shared" si="84"/>
        <v>42292.002893518518</v>
      </c>
      <c r="L1369" s="7">
        <f t="shared" si="85"/>
        <v>42322.044560185182</v>
      </c>
      <c r="M1369" t="b">
        <v>0</v>
      </c>
      <c r="N1369">
        <v>90</v>
      </c>
      <c r="O1369" s="22">
        <f>E1369/D1369*100</f>
        <v>114.26</v>
      </c>
      <c r="P1369" s="4">
        <f>E1369/N1369</f>
        <v>63.477777777777774</v>
      </c>
      <c r="Q1369" t="b">
        <v>1</v>
      </c>
      <c r="R1369" t="s">
        <v>8276</v>
      </c>
      <c r="S1369" t="str">
        <f t="shared" si="86"/>
        <v>music</v>
      </c>
      <c r="T1369" t="str">
        <f t="shared" si="87"/>
        <v>rock</v>
      </c>
    </row>
    <row r="1370" spans="1:20" ht="42.75" x14ac:dyDescent="0.45">
      <c r="A1370">
        <v>1368</v>
      </c>
      <c r="B1370" s="1" t="s">
        <v>1369</v>
      </c>
      <c r="C1370" s="1" t="s">
        <v>5478</v>
      </c>
      <c r="D1370" s="3">
        <v>5000</v>
      </c>
      <c r="E1370" s="3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s="7">
        <f t="shared" si="84"/>
        <v>42146.190902777773</v>
      </c>
      <c r="L1370" s="7">
        <f t="shared" si="85"/>
        <v>42170.190902777773</v>
      </c>
      <c r="M1370" t="b">
        <v>0</v>
      </c>
      <c r="N1370">
        <v>87</v>
      </c>
      <c r="O1370" s="22">
        <f>E1370/D1370*100</f>
        <v>110.7</v>
      </c>
      <c r="P1370" s="4">
        <f>E1370/N1370</f>
        <v>63.620689655172413</v>
      </c>
      <c r="Q1370" t="b">
        <v>1</v>
      </c>
      <c r="R1370" t="s">
        <v>8276</v>
      </c>
      <c r="S1370" t="str">
        <f t="shared" si="86"/>
        <v>music</v>
      </c>
      <c r="T1370" t="str">
        <f t="shared" si="87"/>
        <v>rock</v>
      </c>
    </row>
    <row r="1371" spans="1:20" ht="42.75" x14ac:dyDescent="0.45">
      <c r="A1371">
        <v>1369</v>
      </c>
      <c r="B1371" s="1" t="s">
        <v>1370</v>
      </c>
      <c r="C1371" s="1" t="s">
        <v>5479</v>
      </c>
      <c r="D1371" s="3">
        <v>32360</v>
      </c>
      <c r="E1371" s="3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s="7">
        <f t="shared" si="84"/>
        <v>41710.594282407408</v>
      </c>
      <c r="L1371" s="7">
        <f t="shared" si="85"/>
        <v>41740.594282407408</v>
      </c>
      <c r="M1371" t="b">
        <v>0</v>
      </c>
      <c r="N1371">
        <v>406</v>
      </c>
      <c r="O1371" s="22">
        <f>E1371/D1371*100</f>
        <v>105.34805315203954</v>
      </c>
      <c r="P1371" s="4">
        <f>E1371/N1371</f>
        <v>83.967068965517228</v>
      </c>
      <c r="Q1371" t="b">
        <v>1</v>
      </c>
      <c r="R1371" t="s">
        <v>8276</v>
      </c>
      <c r="S1371" t="str">
        <f t="shared" si="86"/>
        <v>music</v>
      </c>
      <c r="T1371" t="str">
        <f t="shared" si="87"/>
        <v>rock</v>
      </c>
    </row>
    <row r="1372" spans="1:20" ht="28.5" x14ac:dyDescent="0.45">
      <c r="A1372">
        <v>1370</v>
      </c>
      <c r="B1372" s="1" t="s">
        <v>1371</v>
      </c>
      <c r="C1372" s="1" t="s">
        <v>5480</v>
      </c>
      <c r="D1372" s="3">
        <v>1500</v>
      </c>
      <c r="E1372" s="3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s="7">
        <f t="shared" si="84"/>
        <v>41548.00335648148</v>
      </c>
      <c r="L1372" s="7">
        <f t="shared" si="85"/>
        <v>41563.00335648148</v>
      </c>
      <c r="M1372" t="b">
        <v>0</v>
      </c>
      <c r="N1372">
        <v>20</v>
      </c>
      <c r="O1372" s="22">
        <f>E1372/D1372*100</f>
        <v>103.66666666666666</v>
      </c>
      <c r="P1372" s="4">
        <f>E1372/N1372</f>
        <v>77.75</v>
      </c>
      <c r="Q1372" t="b">
        <v>1</v>
      </c>
      <c r="R1372" t="s">
        <v>8276</v>
      </c>
      <c r="S1372" t="str">
        <f t="shared" si="86"/>
        <v>music</v>
      </c>
      <c r="T1372" t="str">
        <f t="shared" si="87"/>
        <v>rock</v>
      </c>
    </row>
    <row r="1373" spans="1:20" ht="42.75" x14ac:dyDescent="0.45">
      <c r="A1373">
        <v>1371</v>
      </c>
      <c r="B1373" s="1" t="s">
        <v>1372</v>
      </c>
      <c r="C1373" s="1" t="s">
        <v>5481</v>
      </c>
      <c r="D1373" s="3">
        <v>6999</v>
      </c>
      <c r="E1373" s="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s="7">
        <f t="shared" si="84"/>
        <v>42101.758587962962</v>
      </c>
      <c r="L1373" s="7">
        <f t="shared" si="85"/>
        <v>42131.758587962962</v>
      </c>
      <c r="M1373" t="b">
        <v>0</v>
      </c>
      <c r="N1373">
        <v>70</v>
      </c>
      <c r="O1373" s="22">
        <f>E1373/D1373*100</f>
        <v>107.08672667523933</v>
      </c>
      <c r="P1373" s="4">
        <f>E1373/N1373</f>
        <v>107.07142857142857</v>
      </c>
      <c r="Q1373" t="b">
        <v>1</v>
      </c>
      <c r="R1373" t="s">
        <v>8276</v>
      </c>
      <c r="S1373" t="str">
        <f t="shared" si="86"/>
        <v>music</v>
      </c>
      <c r="T1373" t="str">
        <f t="shared" si="87"/>
        <v>rock</v>
      </c>
    </row>
    <row r="1374" spans="1:20" x14ac:dyDescent="0.45">
      <c r="A1374">
        <v>1372</v>
      </c>
      <c r="B1374" s="1" t="s">
        <v>1373</v>
      </c>
      <c r="C1374" s="1" t="s">
        <v>5482</v>
      </c>
      <c r="D1374" s="3">
        <v>500</v>
      </c>
      <c r="E1374" s="3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s="7">
        <f t="shared" si="84"/>
        <v>41072.739953703705</v>
      </c>
      <c r="L1374" s="7">
        <f t="shared" si="85"/>
        <v>41102.739953703705</v>
      </c>
      <c r="M1374" t="b">
        <v>0</v>
      </c>
      <c r="N1374">
        <v>16</v>
      </c>
      <c r="O1374" s="22">
        <f>E1374/D1374*100</f>
        <v>124</v>
      </c>
      <c r="P1374" s="4">
        <f>E1374/N1374</f>
        <v>38.75</v>
      </c>
      <c r="Q1374" t="b">
        <v>1</v>
      </c>
      <c r="R1374" t="s">
        <v>8276</v>
      </c>
      <c r="S1374" t="str">
        <f t="shared" si="86"/>
        <v>music</v>
      </c>
      <c r="T1374" t="str">
        <f t="shared" si="87"/>
        <v>rock</v>
      </c>
    </row>
    <row r="1375" spans="1:20" ht="28.5" x14ac:dyDescent="0.45">
      <c r="A1375">
        <v>1373</v>
      </c>
      <c r="B1375" s="1" t="s">
        <v>1374</v>
      </c>
      <c r="C1375" s="1" t="s">
        <v>5483</v>
      </c>
      <c r="D1375" s="3">
        <v>10000</v>
      </c>
      <c r="E1375" s="3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s="7">
        <f t="shared" si="84"/>
        <v>42704.95177083333</v>
      </c>
      <c r="L1375" s="7">
        <f t="shared" si="85"/>
        <v>42734.95177083333</v>
      </c>
      <c r="M1375" t="b">
        <v>0</v>
      </c>
      <c r="N1375">
        <v>52</v>
      </c>
      <c r="O1375" s="22">
        <f>E1375/D1375*100</f>
        <v>105.01</v>
      </c>
      <c r="P1375" s="4">
        <f>E1375/N1375</f>
        <v>201.94230769230768</v>
      </c>
      <c r="Q1375" t="b">
        <v>1</v>
      </c>
      <c r="R1375" t="s">
        <v>8276</v>
      </c>
      <c r="S1375" t="str">
        <f t="shared" si="86"/>
        <v>music</v>
      </c>
      <c r="T1375" t="str">
        <f t="shared" si="87"/>
        <v>rock</v>
      </c>
    </row>
    <row r="1376" spans="1:20" ht="42.75" x14ac:dyDescent="0.45">
      <c r="A1376">
        <v>1374</v>
      </c>
      <c r="B1376" s="1" t="s">
        <v>1375</v>
      </c>
      <c r="C1376" s="1" t="s">
        <v>5484</v>
      </c>
      <c r="D1376" s="3">
        <v>1500</v>
      </c>
      <c r="E1376" s="3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s="7">
        <f t="shared" si="84"/>
        <v>42424.161898148144</v>
      </c>
      <c r="L1376" s="7">
        <f t="shared" si="85"/>
        <v>42454.12023148148</v>
      </c>
      <c r="M1376" t="b">
        <v>0</v>
      </c>
      <c r="N1376">
        <v>66</v>
      </c>
      <c r="O1376" s="22">
        <f>E1376/D1376*100</f>
        <v>189.46666666666667</v>
      </c>
      <c r="P1376" s="4">
        <f>E1376/N1376</f>
        <v>43.060606060606062</v>
      </c>
      <c r="Q1376" t="b">
        <v>1</v>
      </c>
      <c r="R1376" t="s">
        <v>8276</v>
      </c>
      <c r="S1376" t="str">
        <f t="shared" si="86"/>
        <v>music</v>
      </c>
      <c r="T1376" t="str">
        <f t="shared" si="87"/>
        <v>rock</v>
      </c>
    </row>
    <row r="1377" spans="1:20" ht="42.75" x14ac:dyDescent="0.45">
      <c r="A1377">
        <v>1375</v>
      </c>
      <c r="B1377" s="1" t="s">
        <v>1376</v>
      </c>
      <c r="C1377" s="1" t="s">
        <v>5485</v>
      </c>
      <c r="D1377" s="3">
        <v>4000</v>
      </c>
      <c r="E1377" s="3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s="7">
        <f t="shared" si="84"/>
        <v>42720.066192129627</v>
      </c>
      <c r="L1377" s="7">
        <f t="shared" si="85"/>
        <v>42750.066192129627</v>
      </c>
      <c r="M1377" t="b">
        <v>0</v>
      </c>
      <c r="N1377">
        <v>109</v>
      </c>
      <c r="O1377" s="22">
        <f>E1377/D1377*100</f>
        <v>171.32499999999999</v>
      </c>
      <c r="P1377" s="4">
        <f>E1377/N1377</f>
        <v>62.871559633027523</v>
      </c>
      <c r="Q1377" t="b">
        <v>1</v>
      </c>
      <c r="R1377" t="s">
        <v>8276</v>
      </c>
      <c r="S1377" t="str">
        <f t="shared" si="86"/>
        <v>music</v>
      </c>
      <c r="T1377" t="str">
        <f t="shared" si="87"/>
        <v>rock</v>
      </c>
    </row>
    <row r="1378" spans="1:20" ht="28.5" x14ac:dyDescent="0.45">
      <c r="A1378">
        <v>1376</v>
      </c>
      <c r="B1378" s="1" t="s">
        <v>1377</v>
      </c>
      <c r="C1378" s="1" t="s">
        <v>5486</v>
      </c>
      <c r="D1378" s="3">
        <v>3700</v>
      </c>
      <c r="E1378" s="3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s="7">
        <f t="shared" si="84"/>
        <v>42677.669050925921</v>
      </c>
      <c r="L1378" s="7">
        <f t="shared" si="85"/>
        <v>42707.710717592592</v>
      </c>
      <c r="M1378" t="b">
        <v>0</v>
      </c>
      <c r="N1378">
        <v>168</v>
      </c>
      <c r="O1378" s="22">
        <f>E1378/D1378*100</f>
        <v>252.48648648648651</v>
      </c>
      <c r="P1378" s="4">
        <f>E1378/N1378</f>
        <v>55.607142857142854</v>
      </c>
      <c r="Q1378" t="b">
        <v>1</v>
      </c>
      <c r="R1378" t="s">
        <v>8276</v>
      </c>
      <c r="S1378" t="str">
        <f t="shared" si="86"/>
        <v>music</v>
      </c>
      <c r="T1378" t="str">
        <f t="shared" si="87"/>
        <v>rock</v>
      </c>
    </row>
    <row r="1379" spans="1:20" ht="42.75" x14ac:dyDescent="0.45">
      <c r="A1379">
        <v>1377</v>
      </c>
      <c r="B1379" s="1" t="s">
        <v>1378</v>
      </c>
      <c r="C1379" s="1" t="s">
        <v>5487</v>
      </c>
      <c r="D1379" s="3">
        <v>1300</v>
      </c>
      <c r="E1379" s="3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s="7">
        <f t="shared" si="84"/>
        <v>42747.219560185185</v>
      </c>
      <c r="L1379" s="7">
        <f t="shared" si="85"/>
        <v>42769.174305555556</v>
      </c>
      <c r="M1379" t="b">
        <v>0</v>
      </c>
      <c r="N1379">
        <v>31</v>
      </c>
      <c r="O1379" s="22">
        <f>E1379/D1379*100</f>
        <v>116.15384615384616</v>
      </c>
      <c r="P1379" s="4">
        <f>E1379/N1379</f>
        <v>48.70967741935484</v>
      </c>
      <c r="Q1379" t="b">
        <v>1</v>
      </c>
      <c r="R1379" t="s">
        <v>8276</v>
      </c>
      <c r="S1379" t="str">
        <f t="shared" si="86"/>
        <v>music</v>
      </c>
      <c r="T1379" t="str">
        <f t="shared" si="87"/>
        <v>rock</v>
      </c>
    </row>
    <row r="1380" spans="1:20" x14ac:dyDescent="0.45">
      <c r="A1380">
        <v>1378</v>
      </c>
      <c r="B1380" s="1" t="s">
        <v>1379</v>
      </c>
      <c r="C1380" s="1" t="s">
        <v>5488</v>
      </c>
      <c r="D1380" s="3">
        <v>2000</v>
      </c>
      <c r="E1380" s="3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s="7">
        <f t="shared" si="84"/>
        <v>42568.759374999994</v>
      </c>
      <c r="L1380" s="7">
        <f t="shared" si="85"/>
        <v>42583.759374999994</v>
      </c>
      <c r="M1380" t="b">
        <v>0</v>
      </c>
      <c r="N1380">
        <v>133</v>
      </c>
      <c r="O1380" s="22">
        <f>E1380/D1380*100</f>
        <v>203.35000000000002</v>
      </c>
      <c r="P1380" s="4">
        <f>E1380/N1380</f>
        <v>30.578947368421051</v>
      </c>
      <c r="Q1380" t="b">
        <v>1</v>
      </c>
      <c r="R1380" t="s">
        <v>8276</v>
      </c>
      <c r="S1380" t="str">
        <f t="shared" si="86"/>
        <v>music</v>
      </c>
      <c r="T1380" t="str">
        <f t="shared" si="87"/>
        <v>rock</v>
      </c>
    </row>
    <row r="1381" spans="1:20" ht="28.5" x14ac:dyDescent="0.45">
      <c r="A1381">
        <v>1379</v>
      </c>
      <c r="B1381" s="1" t="s">
        <v>1380</v>
      </c>
      <c r="C1381" s="1" t="s">
        <v>5489</v>
      </c>
      <c r="D1381" s="3">
        <v>10000</v>
      </c>
      <c r="E1381" s="3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s="7">
        <f t="shared" si="84"/>
        <v>42130.491620370376</v>
      </c>
      <c r="L1381" s="7">
        <f t="shared" si="85"/>
        <v>42160.491620370376</v>
      </c>
      <c r="M1381" t="b">
        <v>0</v>
      </c>
      <c r="N1381">
        <v>151</v>
      </c>
      <c r="O1381" s="22">
        <f>E1381/D1381*100</f>
        <v>111.60000000000001</v>
      </c>
      <c r="P1381" s="4">
        <f>E1381/N1381</f>
        <v>73.907284768211923</v>
      </c>
      <c r="Q1381" t="b">
        <v>1</v>
      </c>
      <c r="R1381" t="s">
        <v>8276</v>
      </c>
      <c r="S1381" t="str">
        <f t="shared" si="86"/>
        <v>music</v>
      </c>
      <c r="T1381" t="str">
        <f t="shared" si="87"/>
        <v>rock</v>
      </c>
    </row>
    <row r="1382" spans="1:20" ht="28.5" x14ac:dyDescent="0.45">
      <c r="A1382">
        <v>1380</v>
      </c>
      <c r="B1382" s="1" t="s">
        <v>1381</v>
      </c>
      <c r="C1382" s="1" t="s">
        <v>5490</v>
      </c>
      <c r="D1382" s="3">
        <v>25</v>
      </c>
      <c r="E1382" s="3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s="7">
        <f t="shared" si="84"/>
        <v>42141.762800925921</v>
      </c>
      <c r="L1382" s="7">
        <f t="shared" si="85"/>
        <v>42164.083333333328</v>
      </c>
      <c r="M1382" t="b">
        <v>0</v>
      </c>
      <c r="N1382">
        <v>5</v>
      </c>
      <c r="O1382" s="22">
        <f>E1382/D1382*100</f>
        <v>424</v>
      </c>
      <c r="P1382" s="4">
        <f>E1382/N1382</f>
        <v>21.2</v>
      </c>
      <c r="Q1382" t="b">
        <v>1</v>
      </c>
      <c r="R1382" t="s">
        <v>8276</v>
      </c>
      <c r="S1382" t="str">
        <f t="shared" si="86"/>
        <v>music</v>
      </c>
      <c r="T1382" t="str">
        <f t="shared" si="87"/>
        <v>rock</v>
      </c>
    </row>
    <row r="1383" spans="1:20" ht="42.75" x14ac:dyDescent="0.45">
      <c r="A1383">
        <v>1381</v>
      </c>
      <c r="B1383" s="1" t="s">
        <v>1382</v>
      </c>
      <c r="C1383" s="1" t="s">
        <v>5491</v>
      </c>
      <c r="D1383" s="3">
        <v>5000</v>
      </c>
      <c r="E1383" s="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s="7">
        <f t="shared" si="84"/>
        <v>42703.214409722219</v>
      </c>
      <c r="L1383" s="7">
        <f t="shared" si="85"/>
        <v>42733.214409722219</v>
      </c>
      <c r="M1383" t="b">
        <v>0</v>
      </c>
      <c r="N1383">
        <v>73</v>
      </c>
      <c r="O1383" s="22">
        <f>E1383/D1383*100</f>
        <v>107.1</v>
      </c>
      <c r="P1383" s="4">
        <f>E1383/N1383</f>
        <v>73.356164383561648</v>
      </c>
      <c r="Q1383" t="b">
        <v>1</v>
      </c>
      <c r="R1383" t="s">
        <v>8276</v>
      </c>
      <c r="S1383" t="str">
        <f t="shared" si="86"/>
        <v>music</v>
      </c>
      <c r="T1383" t="str">
        <f t="shared" si="87"/>
        <v>rock</v>
      </c>
    </row>
    <row r="1384" spans="1:20" ht="42.75" x14ac:dyDescent="0.45">
      <c r="A1384">
        <v>1382</v>
      </c>
      <c r="B1384" s="1" t="s">
        <v>1383</v>
      </c>
      <c r="C1384" s="1" t="s">
        <v>5492</v>
      </c>
      <c r="D1384" s="3">
        <v>8000</v>
      </c>
      <c r="E1384" s="3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s="7">
        <f t="shared" si="84"/>
        <v>41370.800185185188</v>
      </c>
      <c r="L1384" s="7">
        <f t="shared" si="85"/>
        <v>41400.800185185188</v>
      </c>
      <c r="M1384" t="b">
        <v>0</v>
      </c>
      <c r="N1384">
        <v>148</v>
      </c>
      <c r="O1384" s="22">
        <f>E1384/D1384*100</f>
        <v>104.3625</v>
      </c>
      <c r="P1384" s="4">
        <f>E1384/N1384</f>
        <v>56.412162162162161</v>
      </c>
      <c r="Q1384" t="b">
        <v>1</v>
      </c>
      <c r="R1384" t="s">
        <v>8276</v>
      </c>
      <c r="S1384" t="str">
        <f t="shared" si="86"/>
        <v>music</v>
      </c>
      <c r="T1384" t="str">
        <f t="shared" si="87"/>
        <v>rock</v>
      </c>
    </row>
    <row r="1385" spans="1:20" ht="42.75" x14ac:dyDescent="0.45">
      <c r="A1385">
        <v>1383</v>
      </c>
      <c r="B1385" s="1" t="s">
        <v>1384</v>
      </c>
      <c r="C1385" s="1" t="s">
        <v>5493</v>
      </c>
      <c r="D1385" s="3">
        <v>2200</v>
      </c>
      <c r="E1385" s="3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s="7">
        <f t="shared" si="84"/>
        <v>42707.074976851851</v>
      </c>
      <c r="L1385" s="7">
        <f t="shared" si="85"/>
        <v>42727.074976851851</v>
      </c>
      <c r="M1385" t="b">
        <v>0</v>
      </c>
      <c r="N1385">
        <v>93</v>
      </c>
      <c r="O1385" s="22">
        <f>E1385/D1385*100</f>
        <v>212.40909090909091</v>
      </c>
      <c r="P1385" s="4">
        <f>E1385/N1385</f>
        <v>50.247311827956992</v>
      </c>
      <c r="Q1385" t="b">
        <v>1</v>
      </c>
      <c r="R1385" t="s">
        <v>8276</v>
      </c>
      <c r="S1385" t="str">
        <f t="shared" si="86"/>
        <v>music</v>
      </c>
      <c r="T1385" t="str">
        <f t="shared" si="87"/>
        <v>rock</v>
      </c>
    </row>
    <row r="1386" spans="1:20" ht="42.75" x14ac:dyDescent="0.45">
      <c r="A1386">
        <v>1384</v>
      </c>
      <c r="B1386" s="1" t="s">
        <v>1385</v>
      </c>
      <c r="C1386" s="1" t="s">
        <v>5494</v>
      </c>
      <c r="D1386" s="3">
        <v>3500</v>
      </c>
      <c r="E1386" s="3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s="7">
        <f t="shared" si="84"/>
        <v>42160.735208333332</v>
      </c>
      <c r="L1386" s="7">
        <f t="shared" si="85"/>
        <v>42190.735208333332</v>
      </c>
      <c r="M1386" t="b">
        <v>0</v>
      </c>
      <c r="N1386">
        <v>63</v>
      </c>
      <c r="O1386" s="22">
        <f>E1386/D1386*100</f>
        <v>124.08571428571429</v>
      </c>
      <c r="P1386" s="4">
        <f>E1386/N1386</f>
        <v>68.936507936507937</v>
      </c>
      <c r="Q1386" t="b">
        <v>1</v>
      </c>
      <c r="R1386" t="s">
        <v>8276</v>
      </c>
      <c r="S1386" t="str">
        <f t="shared" si="86"/>
        <v>music</v>
      </c>
      <c r="T1386" t="str">
        <f t="shared" si="87"/>
        <v>rock</v>
      </c>
    </row>
    <row r="1387" spans="1:20" ht="42.75" x14ac:dyDescent="0.45">
      <c r="A1387">
        <v>1385</v>
      </c>
      <c r="B1387" s="1" t="s">
        <v>1386</v>
      </c>
      <c r="C1387" s="1" t="s">
        <v>5495</v>
      </c>
      <c r="D1387" s="3">
        <v>8000</v>
      </c>
      <c r="E1387" s="3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s="7">
        <f t="shared" si="84"/>
        <v>42433.688900462963</v>
      </c>
      <c r="L1387" s="7">
        <f t="shared" si="85"/>
        <v>42489.507638888885</v>
      </c>
      <c r="M1387" t="b">
        <v>0</v>
      </c>
      <c r="N1387">
        <v>134</v>
      </c>
      <c r="O1387" s="22">
        <f>E1387/D1387*100</f>
        <v>110.406125</v>
      </c>
      <c r="P1387" s="4">
        <f>E1387/N1387</f>
        <v>65.914104477611943</v>
      </c>
      <c r="Q1387" t="b">
        <v>1</v>
      </c>
      <c r="R1387" t="s">
        <v>8276</v>
      </c>
      <c r="S1387" t="str">
        <f t="shared" si="86"/>
        <v>music</v>
      </c>
      <c r="T1387" t="str">
        <f t="shared" si="87"/>
        <v>rock</v>
      </c>
    </row>
    <row r="1388" spans="1:20" ht="28.5" x14ac:dyDescent="0.45">
      <c r="A1388">
        <v>1386</v>
      </c>
      <c r="B1388" s="1" t="s">
        <v>1387</v>
      </c>
      <c r="C1388" s="1" t="s">
        <v>5496</v>
      </c>
      <c r="D1388" s="3">
        <v>400</v>
      </c>
      <c r="E1388" s="3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s="7">
        <f t="shared" si="84"/>
        <v>42184.646863425922</v>
      </c>
      <c r="L1388" s="7">
        <f t="shared" si="85"/>
        <v>42214.646863425922</v>
      </c>
      <c r="M1388" t="b">
        <v>0</v>
      </c>
      <c r="N1388">
        <v>14</v>
      </c>
      <c r="O1388" s="22">
        <f>E1388/D1388*100</f>
        <v>218.75</v>
      </c>
      <c r="P1388" s="4">
        <f>E1388/N1388</f>
        <v>62.5</v>
      </c>
      <c r="Q1388" t="b">
        <v>1</v>
      </c>
      <c r="R1388" t="s">
        <v>8276</v>
      </c>
      <c r="S1388" t="str">
        <f t="shared" si="86"/>
        <v>music</v>
      </c>
      <c r="T1388" t="str">
        <f t="shared" si="87"/>
        <v>rock</v>
      </c>
    </row>
    <row r="1389" spans="1:20" ht="42.75" x14ac:dyDescent="0.45">
      <c r="A1389">
        <v>1387</v>
      </c>
      <c r="B1389" s="1" t="s">
        <v>1388</v>
      </c>
      <c r="C1389" s="1" t="s">
        <v>5497</v>
      </c>
      <c r="D1389" s="3">
        <v>4000</v>
      </c>
      <c r="E1389" s="3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s="7">
        <f t="shared" si="84"/>
        <v>42126.92123842593</v>
      </c>
      <c r="L1389" s="7">
        <f t="shared" si="85"/>
        <v>42158.1875</v>
      </c>
      <c r="M1389" t="b">
        <v>0</v>
      </c>
      <c r="N1389">
        <v>78</v>
      </c>
      <c r="O1389" s="22">
        <f>E1389/D1389*100</f>
        <v>136.625</v>
      </c>
      <c r="P1389" s="4">
        <f>E1389/N1389</f>
        <v>70.064102564102569</v>
      </c>
      <c r="Q1389" t="b">
        <v>1</v>
      </c>
      <c r="R1389" t="s">
        <v>8276</v>
      </c>
      <c r="S1389" t="str">
        <f t="shared" si="86"/>
        <v>music</v>
      </c>
      <c r="T1389" t="str">
        <f t="shared" si="87"/>
        <v>rock</v>
      </c>
    </row>
    <row r="1390" spans="1:20" ht="42.75" x14ac:dyDescent="0.45">
      <c r="A1390">
        <v>1388</v>
      </c>
      <c r="B1390" s="1" t="s">
        <v>1389</v>
      </c>
      <c r="C1390" s="1" t="s">
        <v>5498</v>
      </c>
      <c r="D1390" s="3">
        <v>5000</v>
      </c>
      <c r="E1390" s="3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s="7">
        <f t="shared" si="84"/>
        <v>42634.614780092597</v>
      </c>
      <c r="L1390" s="7">
        <f t="shared" si="85"/>
        <v>42660.676388888889</v>
      </c>
      <c r="M1390" t="b">
        <v>0</v>
      </c>
      <c r="N1390">
        <v>112</v>
      </c>
      <c r="O1390" s="22">
        <f>E1390/D1390*100</f>
        <v>134.8074</v>
      </c>
      <c r="P1390" s="4">
        <f>E1390/N1390</f>
        <v>60.181874999999998</v>
      </c>
      <c r="Q1390" t="b">
        <v>1</v>
      </c>
      <c r="R1390" t="s">
        <v>8276</v>
      </c>
      <c r="S1390" t="str">
        <f t="shared" si="86"/>
        <v>music</v>
      </c>
      <c r="T1390" t="str">
        <f t="shared" si="87"/>
        <v>rock</v>
      </c>
    </row>
    <row r="1391" spans="1:20" ht="28.5" x14ac:dyDescent="0.45">
      <c r="A1391">
        <v>1389</v>
      </c>
      <c r="B1391" s="1" t="s">
        <v>1390</v>
      </c>
      <c r="C1391" s="1" t="s">
        <v>5499</v>
      </c>
      <c r="D1391" s="3">
        <v>500</v>
      </c>
      <c r="E1391" s="3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s="7">
        <f t="shared" si="84"/>
        <v>42565.480983796297</v>
      </c>
      <c r="L1391" s="7">
        <f t="shared" si="85"/>
        <v>42595.480983796297</v>
      </c>
      <c r="M1391" t="b">
        <v>0</v>
      </c>
      <c r="N1391">
        <v>34</v>
      </c>
      <c r="O1391" s="22">
        <f>E1391/D1391*100</f>
        <v>145.4</v>
      </c>
      <c r="P1391" s="4">
        <f>E1391/N1391</f>
        <v>21.382352941176471</v>
      </c>
      <c r="Q1391" t="b">
        <v>1</v>
      </c>
      <c r="R1391" t="s">
        <v>8276</v>
      </c>
      <c r="S1391" t="str">
        <f t="shared" si="86"/>
        <v>music</v>
      </c>
      <c r="T1391" t="str">
        <f t="shared" si="87"/>
        <v>rock</v>
      </c>
    </row>
    <row r="1392" spans="1:20" ht="42.75" x14ac:dyDescent="0.45">
      <c r="A1392">
        <v>1390</v>
      </c>
      <c r="B1392" s="1" t="s">
        <v>1391</v>
      </c>
      <c r="C1392" s="1" t="s">
        <v>5500</v>
      </c>
      <c r="D1392" s="3">
        <v>2800</v>
      </c>
      <c r="E1392" s="3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s="7">
        <f t="shared" si="84"/>
        <v>42087.803310185183</v>
      </c>
      <c r="L1392" s="7">
        <f t="shared" si="85"/>
        <v>42121.716666666667</v>
      </c>
      <c r="M1392" t="b">
        <v>0</v>
      </c>
      <c r="N1392">
        <v>19</v>
      </c>
      <c r="O1392" s="22">
        <f>E1392/D1392*100</f>
        <v>109.10714285714285</v>
      </c>
      <c r="P1392" s="4">
        <f>E1392/N1392</f>
        <v>160.78947368421052</v>
      </c>
      <c r="Q1392" t="b">
        <v>1</v>
      </c>
      <c r="R1392" t="s">
        <v>8276</v>
      </c>
      <c r="S1392" t="str">
        <f t="shared" si="86"/>
        <v>music</v>
      </c>
      <c r="T1392" t="str">
        <f t="shared" si="87"/>
        <v>rock</v>
      </c>
    </row>
    <row r="1393" spans="1:20" ht="42.75" x14ac:dyDescent="0.45">
      <c r="A1393">
        <v>1391</v>
      </c>
      <c r="B1393" s="1" t="s">
        <v>1392</v>
      </c>
      <c r="C1393" s="1" t="s">
        <v>5501</v>
      </c>
      <c r="D1393" s="3">
        <v>500</v>
      </c>
      <c r="E1393" s="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s="7">
        <f t="shared" si="84"/>
        <v>42193.650671296295</v>
      </c>
      <c r="L1393" s="7">
        <f t="shared" si="85"/>
        <v>42238.207638888889</v>
      </c>
      <c r="M1393" t="b">
        <v>0</v>
      </c>
      <c r="N1393">
        <v>13</v>
      </c>
      <c r="O1393" s="22">
        <f>E1393/D1393*100</f>
        <v>110.2</v>
      </c>
      <c r="P1393" s="4">
        <f>E1393/N1393</f>
        <v>42.384615384615387</v>
      </c>
      <c r="Q1393" t="b">
        <v>1</v>
      </c>
      <c r="R1393" t="s">
        <v>8276</v>
      </c>
      <c r="S1393" t="str">
        <f t="shared" si="86"/>
        <v>music</v>
      </c>
      <c r="T1393" t="str">
        <f t="shared" si="87"/>
        <v>rock</v>
      </c>
    </row>
    <row r="1394" spans="1:20" ht="42.75" x14ac:dyDescent="0.45">
      <c r="A1394">
        <v>1392</v>
      </c>
      <c r="B1394" s="1" t="s">
        <v>1393</v>
      </c>
      <c r="C1394" s="1" t="s">
        <v>5502</v>
      </c>
      <c r="D1394" s="3">
        <v>2500</v>
      </c>
      <c r="E1394" s="3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s="7">
        <f t="shared" si="84"/>
        <v>42401.154930555553</v>
      </c>
      <c r="L1394" s="7">
        <f t="shared" si="85"/>
        <v>42432.154930555553</v>
      </c>
      <c r="M1394" t="b">
        <v>0</v>
      </c>
      <c r="N1394">
        <v>104</v>
      </c>
      <c r="O1394" s="22">
        <f>E1394/D1394*100</f>
        <v>113.64000000000001</v>
      </c>
      <c r="P1394" s="4">
        <f>E1394/N1394</f>
        <v>27.317307692307693</v>
      </c>
      <c r="Q1394" t="b">
        <v>1</v>
      </c>
      <c r="R1394" t="s">
        <v>8276</v>
      </c>
      <c r="S1394" t="str">
        <f t="shared" si="86"/>
        <v>music</v>
      </c>
      <c r="T1394" t="str">
        <f t="shared" si="87"/>
        <v>rock</v>
      </c>
    </row>
    <row r="1395" spans="1:20" x14ac:dyDescent="0.45">
      <c r="A1395">
        <v>1393</v>
      </c>
      <c r="B1395" s="1" t="s">
        <v>1394</v>
      </c>
      <c r="C1395" s="1" t="s">
        <v>5503</v>
      </c>
      <c r="D1395" s="3">
        <v>10000</v>
      </c>
      <c r="E1395" s="3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s="7">
        <f t="shared" si="84"/>
        <v>42553.681979166664</v>
      </c>
      <c r="L1395" s="7">
        <f t="shared" si="85"/>
        <v>42583.681979166664</v>
      </c>
      <c r="M1395" t="b">
        <v>0</v>
      </c>
      <c r="N1395">
        <v>52</v>
      </c>
      <c r="O1395" s="22">
        <f>E1395/D1395*100</f>
        <v>102.35000000000001</v>
      </c>
      <c r="P1395" s="4">
        <f>E1395/N1395</f>
        <v>196.82692307692307</v>
      </c>
      <c r="Q1395" t="b">
        <v>1</v>
      </c>
      <c r="R1395" t="s">
        <v>8276</v>
      </c>
      <c r="S1395" t="str">
        <f t="shared" si="86"/>
        <v>music</v>
      </c>
      <c r="T1395" t="str">
        <f t="shared" si="87"/>
        <v>rock</v>
      </c>
    </row>
    <row r="1396" spans="1:20" ht="42.75" x14ac:dyDescent="0.45">
      <c r="A1396">
        <v>1394</v>
      </c>
      <c r="B1396" s="1" t="s">
        <v>1395</v>
      </c>
      <c r="C1396" s="1" t="s">
        <v>5504</v>
      </c>
      <c r="D1396" s="3">
        <v>750</v>
      </c>
      <c r="E1396" s="3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s="7">
        <f t="shared" si="84"/>
        <v>42752.144976851851</v>
      </c>
      <c r="L1396" s="7">
        <f t="shared" si="85"/>
        <v>42795.125</v>
      </c>
      <c r="M1396" t="b">
        <v>0</v>
      </c>
      <c r="N1396">
        <v>17</v>
      </c>
      <c r="O1396" s="22">
        <f>E1396/D1396*100</f>
        <v>122.13333333333334</v>
      </c>
      <c r="P1396" s="4">
        <f>E1396/N1396</f>
        <v>53.882352941176471</v>
      </c>
      <c r="Q1396" t="b">
        <v>1</v>
      </c>
      <c r="R1396" t="s">
        <v>8276</v>
      </c>
      <c r="S1396" t="str">
        <f t="shared" si="86"/>
        <v>music</v>
      </c>
      <c r="T1396" t="str">
        <f t="shared" si="87"/>
        <v>rock</v>
      </c>
    </row>
    <row r="1397" spans="1:20" x14ac:dyDescent="0.45">
      <c r="A1397">
        <v>1395</v>
      </c>
      <c r="B1397" s="1" t="s">
        <v>1396</v>
      </c>
      <c r="C1397" s="1" t="s">
        <v>5505</v>
      </c>
      <c r="D1397" s="3">
        <v>3500</v>
      </c>
      <c r="E1397" s="3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s="7">
        <f t="shared" si="84"/>
        <v>42719.90834490741</v>
      </c>
      <c r="L1397" s="7">
        <f t="shared" si="85"/>
        <v>42749.90834490741</v>
      </c>
      <c r="M1397" t="b">
        <v>0</v>
      </c>
      <c r="N1397">
        <v>82</v>
      </c>
      <c r="O1397" s="22">
        <f>E1397/D1397*100</f>
        <v>111.88571428571427</v>
      </c>
      <c r="P1397" s="4">
        <f>E1397/N1397</f>
        <v>47.756097560975611</v>
      </c>
      <c r="Q1397" t="b">
        <v>1</v>
      </c>
      <c r="R1397" t="s">
        <v>8276</v>
      </c>
      <c r="S1397" t="str">
        <f t="shared" si="86"/>
        <v>music</v>
      </c>
      <c r="T1397" t="str">
        <f t="shared" si="87"/>
        <v>rock</v>
      </c>
    </row>
    <row r="1398" spans="1:20" ht="42.75" x14ac:dyDescent="0.45">
      <c r="A1398">
        <v>1396</v>
      </c>
      <c r="B1398" s="1" t="s">
        <v>1397</v>
      </c>
      <c r="C1398" s="1" t="s">
        <v>5506</v>
      </c>
      <c r="D1398" s="3">
        <v>6000</v>
      </c>
      <c r="E1398" s="3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s="7">
        <f t="shared" si="84"/>
        <v>42018.99863425926</v>
      </c>
      <c r="L1398" s="7">
        <f t="shared" si="85"/>
        <v>42048.99863425926</v>
      </c>
      <c r="M1398" t="b">
        <v>0</v>
      </c>
      <c r="N1398">
        <v>73</v>
      </c>
      <c r="O1398" s="22">
        <f>E1398/D1398*100</f>
        <v>107.3</v>
      </c>
      <c r="P1398" s="4">
        <f>E1398/N1398</f>
        <v>88.191780821917803</v>
      </c>
      <c r="Q1398" t="b">
        <v>1</v>
      </c>
      <c r="R1398" t="s">
        <v>8276</v>
      </c>
      <c r="S1398" t="str">
        <f t="shared" si="86"/>
        <v>music</v>
      </c>
      <c r="T1398" t="str">
        <f t="shared" si="87"/>
        <v>rock</v>
      </c>
    </row>
    <row r="1399" spans="1:20" ht="42.75" x14ac:dyDescent="0.45">
      <c r="A1399">
        <v>1397</v>
      </c>
      <c r="B1399" s="1" t="s">
        <v>1398</v>
      </c>
      <c r="C1399" s="1" t="s">
        <v>5507</v>
      </c>
      <c r="D1399" s="3">
        <v>10000</v>
      </c>
      <c r="E1399" s="3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s="7">
        <f t="shared" si="84"/>
        <v>42640.917939814812</v>
      </c>
      <c r="L1399" s="7">
        <f t="shared" si="85"/>
        <v>42670.888194444444</v>
      </c>
      <c r="M1399" t="b">
        <v>0</v>
      </c>
      <c r="N1399">
        <v>158</v>
      </c>
      <c r="O1399" s="22">
        <f>E1399/D1399*100</f>
        <v>113.85000000000001</v>
      </c>
      <c r="P1399" s="4">
        <f>E1399/N1399</f>
        <v>72.056962025316452</v>
      </c>
      <c r="Q1399" t="b">
        <v>1</v>
      </c>
      <c r="R1399" t="s">
        <v>8276</v>
      </c>
      <c r="S1399" t="str">
        <f t="shared" si="86"/>
        <v>music</v>
      </c>
      <c r="T1399" t="str">
        <f t="shared" si="87"/>
        <v>rock</v>
      </c>
    </row>
    <row r="1400" spans="1:20" ht="42.75" x14ac:dyDescent="0.45">
      <c r="A1400">
        <v>1398</v>
      </c>
      <c r="B1400" s="1" t="s">
        <v>1399</v>
      </c>
      <c r="C1400" s="1" t="s">
        <v>5508</v>
      </c>
      <c r="D1400" s="3">
        <v>4400</v>
      </c>
      <c r="E1400" s="3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s="7">
        <f t="shared" si="84"/>
        <v>42526.874236111107</v>
      </c>
      <c r="L1400" s="7">
        <f t="shared" si="85"/>
        <v>42556.874236111107</v>
      </c>
      <c r="M1400" t="b">
        <v>0</v>
      </c>
      <c r="N1400">
        <v>65</v>
      </c>
      <c r="O1400" s="22">
        <f>E1400/D1400*100</f>
        <v>109.68181818181819</v>
      </c>
      <c r="P1400" s="4">
        <f>E1400/N1400</f>
        <v>74.246153846153845</v>
      </c>
      <c r="Q1400" t="b">
        <v>1</v>
      </c>
      <c r="R1400" t="s">
        <v>8276</v>
      </c>
      <c r="S1400" t="str">
        <f t="shared" si="86"/>
        <v>music</v>
      </c>
      <c r="T1400" t="str">
        <f t="shared" si="87"/>
        <v>rock</v>
      </c>
    </row>
    <row r="1401" spans="1:20" ht="42.75" x14ac:dyDescent="0.45">
      <c r="A1401">
        <v>1399</v>
      </c>
      <c r="B1401" s="1" t="s">
        <v>1400</v>
      </c>
      <c r="C1401" s="1" t="s">
        <v>5509</v>
      </c>
      <c r="D1401" s="3">
        <v>9000</v>
      </c>
      <c r="E1401" s="3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s="7">
        <f t="shared" si="84"/>
        <v>41889.004317129627</v>
      </c>
      <c r="L1401" s="7">
        <f t="shared" si="85"/>
        <v>41919.004317129627</v>
      </c>
      <c r="M1401" t="b">
        <v>0</v>
      </c>
      <c r="N1401">
        <v>184</v>
      </c>
      <c r="O1401" s="22">
        <f>E1401/D1401*100</f>
        <v>126.14444444444443</v>
      </c>
      <c r="P1401" s="4">
        <f>E1401/N1401</f>
        <v>61.701086956521742</v>
      </c>
      <c r="Q1401" t="b">
        <v>1</v>
      </c>
      <c r="R1401" t="s">
        <v>8276</v>
      </c>
      <c r="S1401" t="str">
        <f t="shared" si="86"/>
        <v>music</v>
      </c>
      <c r="T1401" t="str">
        <f t="shared" si="87"/>
        <v>rock</v>
      </c>
    </row>
    <row r="1402" spans="1:20" ht="42.75" x14ac:dyDescent="0.45">
      <c r="A1402">
        <v>1400</v>
      </c>
      <c r="B1402" s="1" t="s">
        <v>1401</v>
      </c>
      <c r="C1402" s="1" t="s">
        <v>5510</v>
      </c>
      <c r="D1402" s="3">
        <v>350</v>
      </c>
      <c r="E1402" s="3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s="7">
        <f t="shared" si="84"/>
        <v>42498.341122685189</v>
      </c>
      <c r="L1402" s="7">
        <f t="shared" si="85"/>
        <v>42533.229166666672</v>
      </c>
      <c r="M1402" t="b">
        <v>0</v>
      </c>
      <c r="N1402">
        <v>34</v>
      </c>
      <c r="O1402" s="22">
        <f>E1402/D1402*100</f>
        <v>167.42857142857144</v>
      </c>
      <c r="P1402" s="4">
        <f>E1402/N1402</f>
        <v>17.235294117647058</v>
      </c>
      <c r="Q1402" t="b">
        <v>1</v>
      </c>
      <c r="R1402" t="s">
        <v>8276</v>
      </c>
      <c r="S1402" t="str">
        <f t="shared" si="86"/>
        <v>music</v>
      </c>
      <c r="T1402" t="str">
        <f t="shared" si="87"/>
        <v>rock</v>
      </c>
    </row>
    <row r="1403" spans="1:20" ht="42.75" x14ac:dyDescent="0.45">
      <c r="A1403">
        <v>1401</v>
      </c>
      <c r="B1403" s="1" t="s">
        <v>1402</v>
      </c>
      <c r="C1403" s="1" t="s">
        <v>5511</v>
      </c>
      <c r="D1403" s="3">
        <v>2500</v>
      </c>
      <c r="E1403" s="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s="7">
        <f t="shared" si="84"/>
        <v>41399.99622685185</v>
      </c>
      <c r="L1403" s="7">
        <f t="shared" si="85"/>
        <v>41420.99622685185</v>
      </c>
      <c r="M1403" t="b">
        <v>0</v>
      </c>
      <c r="N1403">
        <v>240</v>
      </c>
      <c r="O1403" s="22">
        <f>E1403/D1403*100</f>
        <v>496.52000000000004</v>
      </c>
      <c r="P1403" s="4">
        <f>E1403/N1403</f>
        <v>51.720833333333331</v>
      </c>
      <c r="Q1403" t="b">
        <v>1</v>
      </c>
      <c r="R1403" t="s">
        <v>8276</v>
      </c>
      <c r="S1403" t="str">
        <f t="shared" si="86"/>
        <v>music</v>
      </c>
      <c r="T1403" t="str">
        <f t="shared" si="87"/>
        <v>rock</v>
      </c>
    </row>
    <row r="1404" spans="1:20" ht="42.75" x14ac:dyDescent="0.45">
      <c r="A1404">
        <v>1402</v>
      </c>
      <c r="B1404" s="1" t="s">
        <v>1403</v>
      </c>
      <c r="C1404" s="1" t="s">
        <v>5512</v>
      </c>
      <c r="D1404" s="3">
        <v>2500</v>
      </c>
      <c r="E1404" s="3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s="7">
        <f t="shared" si="84"/>
        <v>42065.053368055553</v>
      </c>
      <c r="L1404" s="7">
        <f t="shared" si="85"/>
        <v>42125.011701388896</v>
      </c>
      <c r="M1404" t="b">
        <v>0</v>
      </c>
      <c r="N1404">
        <v>113</v>
      </c>
      <c r="O1404" s="22">
        <f>E1404/D1404*100</f>
        <v>109.16</v>
      </c>
      <c r="P1404" s="4">
        <f>E1404/N1404</f>
        <v>24.150442477876105</v>
      </c>
      <c r="Q1404" t="b">
        <v>1</v>
      </c>
      <c r="R1404" t="s">
        <v>8276</v>
      </c>
      <c r="S1404" t="str">
        <f t="shared" si="86"/>
        <v>music</v>
      </c>
      <c r="T1404" t="str">
        <f t="shared" si="87"/>
        <v>rock</v>
      </c>
    </row>
    <row r="1405" spans="1:20" ht="42.75" x14ac:dyDescent="0.45">
      <c r="A1405">
        <v>1403</v>
      </c>
      <c r="B1405" s="1" t="s">
        <v>1404</v>
      </c>
      <c r="C1405" s="1" t="s">
        <v>5513</v>
      </c>
      <c r="D1405" s="3">
        <v>4000</v>
      </c>
      <c r="E1405" s="3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s="7">
        <f t="shared" si="84"/>
        <v>41451.062905092593</v>
      </c>
      <c r="L1405" s="7">
        <f t="shared" si="85"/>
        <v>41481.062905092593</v>
      </c>
      <c r="M1405" t="b">
        <v>0</v>
      </c>
      <c r="N1405">
        <v>66</v>
      </c>
      <c r="O1405" s="22">
        <f>E1405/D1405*100</f>
        <v>102.57499999999999</v>
      </c>
      <c r="P1405" s="4">
        <f>E1405/N1405</f>
        <v>62.166666666666664</v>
      </c>
      <c r="Q1405" t="b">
        <v>1</v>
      </c>
      <c r="R1405" t="s">
        <v>8276</v>
      </c>
      <c r="S1405" t="str">
        <f t="shared" si="86"/>
        <v>music</v>
      </c>
      <c r="T1405" t="str">
        <f t="shared" si="87"/>
        <v>rock</v>
      </c>
    </row>
    <row r="1406" spans="1:20" ht="42.75" x14ac:dyDescent="0.45">
      <c r="A1406">
        <v>1404</v>
      </c>
      <c r="B1406" s="1" t="s">
        <v>1405</v>
      </c>
      <c r="C1406" s="1" t="s">
        <v>5514</v>
      </c>
      <c r="D1406" s="3">
        <v>14500</v>
      </c>
      <c r="E1406" s="3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s="7">
        <f t="shared" si="84"/>
        <v>42032.510243055556</v>
      </c>
      <c r="L1406" s="7">
        <f t="shared" si="85"/>
        <v>42057.510243055556</v>
      </c>
      <c r="M1406" t="b">
        <v>1</v>
      </c>
      <c r="N1406">
        <v>5</v>
      </c>
      <c r="O1406" s="22">
        <f>E1406/D1406*100</f>
        <v>1.6620689655172414</v>
      </c>
      <c r="P1406" s="4">
        <f>E1406/N1406</f>
        <v>48.2</v>
      </c>
      <c r="Q1406" t="b">
        <v>0</v>
      </c>
      <c r="R1406" t="s">
        <v>8287</v>
      </c>
      <c r="S1406" t="str">
        <f t="shared" si="86"/>
        <v>publishing</v>
      </c>
      <c r="T1406" t="str">
        <f t="shared" si="87"/>
        <v>translations</v>
      </c>
    </row>
    <row r="1407" spans="1:20" ht="28.5" x14ac:dyDescent="0.45">
      <c r="A1407">
        <v>1405</v>
      </c>
      <c r="B1407" s="1" t="s">
        <v>1406</v>
      </c>
      <c r="C1407" s="1" t="s">
        <v>5515</v>
      </c>
      <c r="D1407" s="3">
        <v>25000</v>
      </c>
      <c r="E1407" s="3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s="7">
        <f t="shared" si="84"/>
        <v>41941.680567129632</v>
      </c>
      <c r="L1407" s="7">
        <f t="shared" si="85"/>
        <v>41971.722233796296</v>
      </c>
      <c r="M1407" t="b">
        <v>1</v>
      </c>
      <c r="N1407">
        <v>17</v>
      </c>
      <c r="O1407" s="22">
        <f>E1407/D1407*100</f>
        <v>0.42</v>
      </c>
      <c r="P1407" s="4">
        <f>E1407/N1407</f>
        <v>6.1764705882352944</v>
      </c>
      <c r="Q1407" t="b">
        <v>0</v>
      </c>
      <c r="R1407" t="s">
        <v>8287</v>
      </c>
      <c r="S1407" t="str">
        <f t="shared" si="86"/>
        <v>publishing</v>
      </c>
      <c r="T1407" t="str">
        <f t="shared" si="87"/>
        <v>translations</v>
      </c>
    </row>
    <row r="1408" spans="1:20" x14ac:dyDescent="0.45">
      <c r="A1408">
        <v>1406</v>
      </c>
      <c r="B1408" s="1" t="s">
        <v>1407</v>
      </c>
      <c r="C1408" s="1" t="s">
        <v>5516</v>
      </c>
      <c r="D1408" s="3">
        <v>12000</v>
      </c>
      <c r="E1408" s="3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s="7">
        <f t="shared" si="84"/>
        <v>42297.432951388888</v>
      </c>
      <c r="L1408" s="7">
        <f t="shared" si="85"/>
        <v>42350.416666666672</v>
      </c>
      <c r="M1408" t="b">
        <v>0</v>
      </c>
      <c r="N1408">
        <v>3</v>
      </c>
      <c r="O1408" s="22">
        <f>E1408/D1408*100</f>
        <v>0.125</v>
      </c>
      <c r="P1408" s="4">
        <f>E1408/N1408</f>
        <v>5</v>
      </c>
      <c r="Q1408" t="b">
        <v>0</v>
      </c>
      <c r="R1408" t="s">
        <v>8287</v>
      </c>
      <c r="S1408" t="str">
        <f t="shared" si="86"/>
        <v>publishing</v>
      </c>
      <c r="T1408" t="str">
        <f t="shared" si="87"/>
        <v>translations</v>
      </c>
    </row>
    <row r="1409" spans="1:20" ht="42.75" x14ac:dyDescent="0.45">
      <c r="A1409">
        <v>1407</v>
      </c>
      <c r="B1409" s="1" t="s">
        <v>1408</v>
      </c>
      <c r="C1409" s="1" t="s">
        <v>5517</v>
      </c>
      <c r="D1409" s="3">
        <v>3000</v>
      </c>
      <c r="E1409" s="3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s="7">
        <f t="shared" si="84"/>
        <v>41838.536782407406</v>
      </c>
      <c r="L1409" s="7">
        <f t="shared" si="85"/>
        <v>41863.536782407406</v>
      </c>
      <c r="M1409" t="b">
        <v>0</v>
      </c>
      <c r="N1409">
        <v>2</v>
      </c>
      <c r="O1409" s="22">
        <f>E1409/D1409*100</f>
        <v>0.5</v>
      </c>
      <c r="P1409" s="4">
        <f>E1409/N1409</f>
        <v>7.5</v>
      </c>
      <c r="Q1409" t="b">
        <v>0</v>
      </c>
      <c r="R1409" t="s">
        <v>8287</v>
      </c>
      <c r="S1409" t="str">
        <f t="shared" si="86"/>
        <v>publishing</v>
      </c>
      <c r="T1409" t="str">
        <f t="shared" si="87"/>
        <v>translations</v>
      </c>
    </row>
    <row r="1410" spans="1:20" ht="42.75" x14ac:dyDescent="0.45">
      <c r="A1410">
        <v>1408</v>
      </c>
      <c r="B1410" s="1" t="s">
        <v>1409</v>
      </c>
      <c r="C1410" s="1" t="s">
        <v>5518</v>
      </c>
      <c r="D1410" s="3">
        <v>1000</v>
      </c>
      <c r="E1410" s="3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s="7">
        <f t="shared" si="84"/>
        <v>42291.872175925921</v>
      </c>
      <c r="L1410" s="7">
        <f t="shared" si="85"/>
        <v>42321.913842592592</v>
      </c>
      <c r="M1410" t="b">
        <v>0</v>
      </c>
      <c r="N1410">
        <v>6</v>
      </c>
      <c r="O1410" s="22">
        <f>E1410/D1410*100</f>
        <v>7.1999999999999993</v>
      </c>
      <c r="P1410" s="4">
        <f>E1410/N1410</f>
        <v>12</v>
      </c>
      <c r="Q1410" t="b">
        <v>0</v>
      </c>
      <c r="R1410" t="s">
        <v>8287</v>
      </c>
      <c r="S1410" t="str">
        <f t="shared" si="86"/>
        <v>publishing</v>
      </c>
      <c r="T1410" t="str">
        <f t="shared" si="87"/>
        <v>translations</v>
      </c>
    </row>
    <row r="1411" spans="1:20" ht="42.75" x14ac:dyDescent="0.45">
      <c r="A1411">
        <v>1409</v>
      </c>
      <c r="B1411" s="1" t="s">
        <v>1410</v>
      </c>
      <c r="C1411" s="1" t="s">
        <v>5519</v>
      </c>
      <c r="D1411" s="3">
        <v>4000</v>
      </c>
      <c r="E1411" s="3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s="7">
        <f t="shared" ref="K1411:K1474" si="88">(((J1411/60)/60)/24)+DATE(1970,1,1)</f>
        <v>41945.133506944447</v>
      </c>
      <c r="L1411" s="7">
        <f t="shared" ref="L1411:L1474" si="89">(((I1411/60)/60)/24)+DATE(1970,1,1)</f>
        <v>42005.175173611111</v>
      </c>
      <c r="M1411" t="b">
        <v>0</v>
      </c>
      <c r="N1411">
        <v>0</v>
      </c>
      <c r="O1411" s="22">
        <f>E1411/D1411*100</f>
        <v>0</v>
      </c>
      <c r="P1411" s="4" t="e">
        <f>E1411/N1411</f>
        <v>#DIV/0!</v>
      </c>
      <c r="Q1411" t="b">
        <v>0</v>
      </c>
      <c r="R1411" t="s">
        <v>8287</v>
      </c>
      <c r="S1411" t="str">
        <f t="shared" ref="S1411:S1474" si="90">LEFT(R1411,SEARCH("/",R1411,1)-1)</f>
        <v>publishing</v>
      </c>
      <c r="T1411" t="str">
        <f t="shared" ref="T1411:T1474" si="91">RIGHT(R1411,LEN(R1411) - FIND("/",R1411))</f>
        <v>translations</v>
      </c>
    </row>
    <row r="1412" spans="1:20" ht="42.75" x14ac:dyDescent="0.45">
      <c r="A1412">
        <v>1410</v>
      </c>
      <c r="B1412" s="1" t="s">
        <v>1411</v>
      </c>
      <c r="C1412" s="1" t="s">
        <v>5520</v>
      </c>
      <c r="D1412" s="3">
        <v>6000</v>
      </c>
      <c r="E1412" s="3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s="7">
        <f t="shared" si="88"/>
        <v>42479.318518518514</v>
      </c>
      <c r="L1412" s="7">
        <f t="shared" si="89"/>
        <v>42524.318518518514</v>
      </c>
      <c r="M1412" t="b">
        <v>0</v>
      </c>
      <c r="N1412">
        <v>1</v>
      </c>
      <c r="O1412" s="22">
        <f>E1412/D1412*100</f>
        <v>1.6666666666666666E-2</v>
      </c>
      <c r="P1412" s="4">
        <f>E1412/N1412</f>
        <v>1</v>
      </c>
      <c r="Q1412" t="b">
        <v>0</v>
      </c>
      <c r="R1412" t="s">
        <v>8287</v>
      </c>
      <c r="S1412" t="str">
        <f t="shared" si="90"/>
        <v>publishing</v>
      </c>
      <c r="T1412" t="str">
        <f t="shared" si="91"/>
        <v>translations</v>
      </c>
    </row>
    <row r="1413" spans="1:20" ht="42.75" x14ac:dyDescent="0.45">
      <c r="A1413">
        <v>1411</v>
      </c>
      <c r="B1413" s="1" t="s">
        <v>1412</v>
      </c>
      <c r="C1413" s="1" t="s">
        <v>5521</v>
      </c>
      <c r="D1413" s="3">
        <v>3000</v>
      </c>
      <c r="E1413" s="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s="7">
        <f t="shared" si="88"/>
        <v>42013.059027777781</v>
      </c>
      <c r="L1413" s="7">
        <f t="shared" si="89"/>
        <v>42041.059027777781</v>
      </c>
      <c r="M1413" t="b">
        <v>0</v>
      </c>
      <c r="N1413">
        <v>3</v>
      </c>
      <c r="O1413" s="22">
        <f>E1413/D1413*100</f>
        <v>0.23333333333333336</v>
      </c>
      <c r="P1413" s="4">
        <f>E1413/N1413</f>
        <v>2.3333333333333335</v>
      </c>
      <c r="Q1413" t="b">
        <v>0</v>
      </c>
      <c r="R1413" t="s">
        <v>8287</v>
      </c>
      <c r="S1413" t="str">
        <f t="shared" si="90"/>
        <v>publishing</v>
      </c>
      <c r="T1413" t="str">
        <f t="shared" si="91"/>
        <v>translations</v>
      </c>
    </row>
    <row r="1414" spans="1:20" ht="28.5" x14ac:dyDescent="0.45">
      <c r="A1414">
        <v>1412</v>
      </c>
      <c r="B1414" s="1" t="s">
        <v>1413</v>
      </c>
      <c r="C1414" s="1" t="s">
        <v>5522</v>
      </c>
      <c r="D1414" s="3">
        <v>7000</v>
      </c>
      <c r="E1414" s="3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s="7">
        <f t="shared" si="88"/>
        <v>41947.063645833332</v>
      </c>
      <c r="L1414" s="7">
        <f t="shared" si="89"/>
        <v>41977.063645833332</v>
      </c>
      <c r="M1414" t="b">
        <v>0</v>
      </c>
      <c r="N1414">
        <v>13</v>
      </c>
      <c r="O1414" s="22">
        <f>E1414/D1414*100</f>
        <v>4.5714285714285712</v>
      </c>
      <c r="P1414" s="4">
        <f>E1414/N1414</f>
        <v>24.615384615384617</v>
      </c>
      <c r="Q1414" t="b">
        <v>0</v>
      </c>
      <c r="R1414" t="s">
        <v>8287</v>
      </c>
      <c r="S1414" t="str">
        <f t="shared" si="90"/>
        <v>publishing</v>
      </c>
      <c r="T1414" t="str">
        <f t="shared" si="91"/>
        <v>translations</v>
      </c>
    </row>
    <row r="1415" spans="1:20" ht="57" x14ac:dyDescent="0.45">
      <c r="A1415">
        <v>1413</v>
      </c>
      <c r="B1415" s="1" t="s">
        <v>1414</v>
      </c>
      <c r="C1415" s="1" t="s">
        <v>5523</v>
      </c>
      <c r="D1415" s="3">
        <v>2000</v>
      </c>
      <c r="E1415" s="3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s="7">
        <f t="shared" si="88"/>
        <v>42360.437152777777</v>
      </c>
      <c r="L1415" s="7">
        <f t="shared" si="89"/>
        <v>42420.437152777777</v>
      </c>
      <c r="M1415" t="b">
        <v>0</v>
      </c>
      <c r="N1415">
        <v>1</v>
      </c>
      <c r="O1415" s="22">
        <f>E1415/D1415*100</f>
        <v>5</v>
      </c>
      <c r="P1415" s="4">
        <f>E1415/N1415</f>
        <v>100</v>
      </c>
      <c r="Q1415" t="b">
        <v>0</v>
      </c>
      <c r="R1415" t="s">
        <v>8287</v>
      </c>
      <c r="S1415" t="str">
        <f t="shared" si="90"/>
        <v>publishing</v>
      </c>
      <c r="T1415" t="str">
        <f t="shared" si="91"/>
        <v>translations</v>
      </c>
    </row>
    <row r="1416" spans="1:20" ht="42.75" x14ac:dyDescent="0.45">
      <c r="A1416">
        <v>1414</v>
      </c>
      <c r="B1416" s="1" t="s">
        <v>1415</v>
      </c>
      <c r="C1416" s="1" t="s">
        <v>5524</v>
      </c>
      <c r="D1416" s="3">
        <v>500</v>
      </c>
      <c r="E1416" s="3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s="7">
        <f t="shared" si="88"/>
        <v>42708.25309027778</v>
      </c>
      <c r="L1416" s="7">
        <f t="shared" si="89"/>
        <v>42738.25309027778</v>
      </c>
      <c r="M1416" t="b">
        <v>0</v>
      </c>
      <c r="N1416">
        <v>1</v>
      </c>
      <c r="O1416" s="22">
        <f>E1416/D1416*100</f>
        <v>0.2</v>
      </c>
      <c r="P1416" s="4">
        <f>E1416/N1416</f>
        <v>1</v>
      </c>
      <c r="Q1416" t="b">
        <v>0</v>
      </c>
      <c r="R1416" t="s">
        <v>8287</v>
      </c>
      <c r="S1416" t="str">
        <f t="shared" si="90"/>
        <v>publishing</v>
      </c>
      <c r="T1416" t="str">
        <f t="shared" si="91"/>
        <v>translations</v>
      </c>
    </row>
    <row r="1417" spans="1:20" ht="42.75" x14ac:dyDescent="0.45">
      <c r="A1417">
        <v>1415</v>
      </c>
      <c r="B1417" s="1" t="s">
        <v>1416</v>
      </c>
      <c r="C1417" s="1" t="s">
        <v>5525</v>
      </c>
      <c r="D1417" s="3">
        <v>4400</v>
      </c>
      <c r="E1417" s="3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s="7">
        <f t="shared" si="88"/>
        <v>42192.675821759258</v>
      </c>
      <c r="L1417" s="7">
        <f t="shared" si="89"/>
        <v>42232.675821759258</v>
      </c>
      <c r="M1417" t="b">
        <v>0</v>
      </c>
      <c r="N1417">
        <v>9</v>
      </c>
      <c r="O1417" s="22">
        <f>E1417/D1417*100</f>
        <v>18.181818181818183</v>
      </c>
      <c r="P1417" s="4">
        <f>E1417/N1417</f>
        <v>88.888888888888886</v>
      </c>
      <c r="Q1417" t="b">
        <v>0</v>
      </c>
      <c r="R1417" t="s">
        <v>8287</v>
      </c>
      <c r="S1417" t="str">
        <f t="shared" si="90"/>
        <v>publishing</v>
      </c>
      <c r="T1417" t="str">
        <f t="shared" si="91"/>
        <v>translations</v>
      </c>
    </row>
    <row r="1418" spans="1:20" ht="42.75" x14ac:dyDescent="0.45">
      <c r="A1418">
        <v>1416</v>
      </c>
      <c r="B1418" s="1" t="s">
        <v>1417</v>
      </c>
      <c r="C1418" s="1" t="s">
        <v>5526</v>
      </c>
      <c r="D1418" s="3">
        <v>50000</v>
      </c>
      <c r="E1418" s="3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s="7">
        <f t="shared" si="88"/>
        <v>42299.926145833335</v>
      </c>
      <c r="L1418" s="7">
        <f t="shared" si="89"/>
        <v>42329.967812499999</v>
      </c>
      <c r="M1418" t="b">
        <v>0</v>
      </c>
      <c r="N1418">
        <v>0</v>
      </c>
      <c r="O1418" s="22">
        <f>E1418/D1418*100</f>
        <v>0</v>
      </c>
      <c r="P1418" s="4" t="e">
        <f>E1418/N1418</f>
        <v>#DIV/0!</v>
      </c>
      <c r="Q1418" t="b">
        <v>0</v>
      </c>
      <c r="R1418" t="s">
        <v>8287</v>
      </c>
      <c r="S1418" t="str">
        <f t="shared" si="90"/>
        <v>publishing</v>
      </c>
      <c r="T1418" t="str">
        <f t="shared" si="91"/>
        <v>translations</v>
      </c>
    </row>
    <row r="1419" spans="1:20" ht="42.75" x14ac:dyDescent="0.45">
      <c r="A1419">
        <v>1417</v>
      </c>
      <c r="B1419" s="1" t="s">
        <v>1418</v>
      </c>
      <c r="C1419" s="1" t="s">
        <v>5527</v>
      </c>
      <c r="D1419" s="3">
        <v>4500</v>
      </c>
      <c r="E1419" s="3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s="7">
        <f t="shared" si="88"/>
        <v>42232.15016203704</v>
      </c>
      <c r="L1419" s="7">
        <f t="shared" si="89"/>
        <v>42262.465972222228</v>
      </c>
      <c r="M1419" t="b">
        <v>0</v>
      </c>
      <c r="N1419">
        <v>2</v>
      </c>
      <c r="O1419" s="22">
        <f>E1419/D1419*100</f>
        <v>1.2222222222222223</v>
      </c>
      <c r="P1419" s="4">
        <f>E1419/N1419</f>
        <v>27.5</v>
      </c>
      <c r="Q1419" t="b">
        <v>0</v>
      </c>
      <c r="R1419" t="s">
        <v>8287</v>
      </c>
      <c r="S1419" t="str">
        <f t="shared" si="90"/>
        <v>publishing</v>
      </c>
      <c r="T1419" t="str">
        <f t="shared" si="91"/>
        <v>translations</v>
      </c>
    </row>
    <row r="1420" spans="1:20" ht="57" x14ac:dyDescent="0.45">
      <c r="A1420">
        <v>1418</v>
      </c>
      <c r="B1420" s="1" t="s">
        <v>1419</v>
      </c>
      <c r="C1420" s="1" t="s">
        <v>5528</v>
      </c>
      <c r="D1420" s="3">
        <v>3000</v>
      </c>
      <c r="E1420" s="3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s="7">
        <f t="shared" si="88"/>
        <v>42395.456412037034</v>
      </c>
      <c r="L1420" s="7">
        <f t="shared" si="89"/>
        <v>42425.456412037034</v>
      </c>
      <c r="M1420" t="b">
        <v>0</v>
      </c>
      <c r="N1420">
        <v>1</v>
      </c>
      <c r="O1420" s="22">
        <f>E1420/D1420*100</f>
        <v>0.2</v>
      </c>
      <c r="P1420" s="4">
        <f>E1420/N1420</f>
        <v>6</v>
      </c>
      <c r="Q1420" t="b">
        <v>0</v>
      </c>
      <c r="R1420" t="s">
        <v>8287</v>
      </c>
      <c r="S1420" t="str">
        <f t="shared" si="90"/>
        <v>publishing</v>
      </c>
      <c r="T1420" t="str">
        <f t="shared" si="91"/>
        <v>translations</v>
      </c>
    </row>
    <row r="1421" spans="1:20" ht="42.75" x14ac:dyDescent="0.45">
      <c r="A1421">
        <v>1419</v>
      </c>
      <c r="B1421" s="1" t="s">
        <v>1420</v>
      </c>
      <c r="C1421" s="1" t="s">
        <v>5529</v>
      </c>
      <c r="D1421" s="3">
        <v>6300</v>
      </c>
      <c r="E1421" s="3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s="7">
        <f t="shared" si="88"/>
        <v>42622.456238425926</v>
      </c>
      <c r="L1421" s="7">
        <f t="shared" si="89"/>
        <v>42652.456238425926</v>
      </c>
      <c r="M1421" t="b">
        <v>0</v>
      </c>
      <c r="N1421">
        <v>10</v>
      </c>
      <c r="O1421" s="22">
        <f>E1421/D1421*100</f>
        <v>7.0634920634920633</v>
      </c>
      <c r="P1421" s="4">
        <f>E1421/N1421</f>
        <v>44.5</v>
      </c>
      <c r="Q1421" t="b">
        <v>0</v>
      </c>
      <c r="R1421" t="s">
        <v>8287</v>
      </c>
      <c r="S1421" t="str">
        <f t="shared" si="90"/>
        <v>publishing</v>
      </c>
      <c r="T1421" t="str">
        <f t="shared" si="91"/>
        <v>translations</v>
      </c>
    </row>
    <row r="1422" spans="1:20" ht="28.5" x14ac:dyDescent="0.45">
      <c r="A1422">
        <v>1420</v>
      </c>
      <c r="B1422" s="1" t="s">
        <v>1421</v>
      </c>
      <c r="C1422" s="1" t="s">
        <v>5530</v>
      </c>
      <c r="D1422" s="3">
        <v>110</v>
      </c>
      <c r="E1422" s="3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s="7">
        <f t="shared" si="88"/>
        <v>42524.667662037042</v>
      </c>
      <c r="L1422" s="7">
        <f t="shared" si="89"/>
        <v>42549.667662037042</v>
      </c>
      <c r="M1422" t="b">
        <v>0</v>
      </c>
      <c r="N1422">
        <v>3</v>
      </c>
      <c r="O1422" s="22">
        <f>E1422/D1422*100</f>
        <v>2.7272727272727271</v>
      </c>
      <c r="P1422" s="4">
        <f>E1422/N1422</f>
        <v>1</v>
      </c>
      <c r="Q1422" t="b">
        <v>0</v>
      </c>
      <c r="R1422" t="s">
        <v>8287</v>
      </c>
      <c r="S1422" t="str">
        <f t="shared" si="90"/>
        <v>publishing</v>
      </c>
      <c r="T1422" t="str">
        <f t="shared" si="91"/>
        <v>translations</v>
      </c>
    </row>
    <row r="1423" spans="1:20" ht="42.75" x14ac:dyDescent="0.45">
      <c r="A1423">
        <v>1421</v>
      </c>
      <c r="B1423" s="1" t="s">
        <v>1422</v>
      </c>
      <c r="C1423" s="1" t="s">
        <v>5531</v>
      </c>
      <c r="D1423" s="3">
        <v>200000</v>
      </c>
      <c r="E1423" s="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s="7">
        <f t="shared" si="88"/>
        <v>42013.915613425925</v>
      </c>
      <c r="L1423" s="7">
        <f t="shared" si="89"/>
        <v>42043.915613425925</v>
      </c>
      <c r="M1423" t="b">
        <v>0</v>
      </c>
      <c r="N1423">
        <v>2</v>
      </c>
      <c r="O1423" s="22">
        <f>E1423/D1423*100</f>
        <v>0.1</v>
      </c>
      <c r="P1423" s="4">
        <f>E1423/N1423</f>
        <v>100</v>
      </c>
      <c r="Q1423" t="b">
        <v>0</v>
      </c>
      <c r="R1423" t="s">
        <v>8287</v>
      </c>
      <c r="S1423" t="str">
        <f t="shared" si="90"/>
        <v>publishing</v>
      </c>
      <c r="T1423" t="str">
        <f t="shared" si="91"/>
        <v>translations</v>
      </c>
    </row>
    <row r="1424" spans="1:20" ht="42.75" x14ac:dyDescent="0.45">
      <c r="A1424">
        <v>1422</v>
      </c>
      <c r="B1424" s="1" t="s">
        <v>1423</v>
      </c>
      <c r="C1424" s="1" t="s">
        <v>5532</v>
      </c>
      <c r="D1424" s="3">
        <v>25000</v>
      </c>
      <c r="E1424" s="3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s="7">
        <f t="shared" si="88"/>
        <v>42604.239629629628</v>
      </c>
      <c r="L1424" s="7">
        <f t="shared" si="89"/>
        <v>42634.239629629628</v>
      </c>
      <c r="M1424" t="b">
        <v>0</v>
      </c>
      <c r="N1424">
        <v>2</v>
      </c>
      <c r="O1424" s="22">
        <f>E1424/D1424*100</f>
        <v>0.104</v>
      </c>
      <c r="P1424" s="4">
        <f>E1424/N1424</f>
        <v>13</v>
      </c>
      <c r="Q1424" t="b">
        <v>0</v>
      </c>
      <c r="R1424" t="s">
        <v>8287</v>
      </c>
      <c r="S1424" t="str">
        <f t="shared" si="90"/>
        <v>publishing</v>
      </c>
      <c r="T1424" t="str">
        <f t="shared" si="91"/>
        <v>translations</v>
      </c>
    </row>
    <row r="1425" spans="1:20" ht="42.75" x14ac:dyDescent="0.45">
      <c r="A1425">
        <v>1423</v>
      </c>
      <c r="B1425" s="1" t="s">
        <v>1424</v>
      </c>
      <c r="C1425" s="1" t="s">
        <v>5533</v>
      </c>
      <c r="D1425" s="3">
        <v>30000</v>
      </c>
      <c r="E1425" s="3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s="7">
        <f t="shared" si="88"/>
        <v>42340.360312500001</v>
      </c>
      <c r="L1425" s="7">
        <f t="shared" si="89"/>
        <v>42370.360312500001</v>
      </c>
      <c r="M1425" t="b">
        <v>0</v>
      </c>
      <c r="N1425">
        <v>1</v>
      </c>
      <c r="O1425" s="22">
        <f>E1425/D1425*100</f>
        <v>0.33333333333333337</v>
      </c>
      <c r="P1425" s="4">
        <f>E1425/N1425</f>
        <v>100</v>
      </c>
      <c r="Q1425" t="b">
        <v>0</v>
      </c>
      <c r="R1425" t="s">
        <v>8287</v>
      </c>
      <c r="S1425" t="str">
        <f t="shared" si="90"/>
        <v>publishing</v>
      </c>
      <c r="T1425" t="str">
        <f t="shared" si="91"/>
        <v>translations</v>
      </c>
    </row>
    <row r="1426" spans="1:20" ht="42.75" x14ac:dyDescent="0.45">
      <c r="A1426">
        <v>1424</v>
      </c>
      <c r="B1426" s="1" t="s">
        <v>1425</v>
      </c>
      <c r="C1426" s="1" t="s">
        <v>5534</v>
      </c>
      <c r="D1426" s="3">
        <v>7500</v>
      </c>
      <c r="E1426" s="3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s="7">
        <f t="shared" si="88"/>
        <v>42676.717615740738</v>
      </c>
      <c r="L1426" s="7">
        <f t="shared" si="89"/>
        <v>42689.759282407409</v>
      </c>
      <c r="M1426" t="b">
        <v>0</v>
      </c>
      <c r="N1426">
        <v>14</v>
      </c>
      <c r="O1426" s="22">
        <f>E1426/D1426*100</f>
        <v>20.36</v>
      </c>
      <c r="P1426" s="4">
        <f>E1426/N1426</f>
        <v>109.07142857142857</v>
      </c>
      <c r="Q1426" t="b">
        <v>0</v>
      </c>
      <c r="R1426" t="s">
        <v>8287</v>
      </c>
      <c r="S1426" t="str">
        <f t="shared" si="90"/>
        <v>publishing</v>
      </c>
      <c r="T1426" t="str">
        <f t="shared" si="91"/>
        <v>translations</v>
      </c>
    </row>
    <row r="1427" spans="1:20" ht="42.75" x14ac:dyDescent="0.45">
      <c r="A1427">
        <v>1425</v>
      </c>
      <c r="B1427" s="1" t="s">
        <v>1426</v>
      </c>
      <c r="C1427" s="1" t="s">
        <v>5535</v>
      </c>
      <c r="D1427" s="3">
        <v>13000</v>
      </c>
      <c r="E1427" s="3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s="7">
        <f t="shared" si="88"/>
        <v>42093.131469907406</v>
      </c>
      <c r="L1427" s="7">
        <f t="shared" si="89"/>
        <v>42123.131469907406</v>
      </c>
      <c r="M1427" t="b">
        <v>0</v>
      </c>
      <c r="N1427">
        <v>0</v>
      </c>
      <c r="O1427" s="22">
        <f>E1427/D1427*100</f>
        <v>0</v>
      </c>
      <c r="P1427" s="4" t="e">
        <f>E1427/N1427</f>
        <v>#DIV/0!</v>
      </c>
      <c r="Q1427" t="b">
        <v>0</v>
      </c>
      <c r="R1427" t="s">
        <v>8287</v>
      </c>
      <c r="S1427" t="str">
        <f t="shared" si="90"/>
        <v>publishing</v>
      </c>
      <c r="T1427" t="str">
        <f t="shared" si="91"/>
        <v>translations</v>
      </c>
    </row>
    <row r="1428" spans="1:20" ht="42.75" x14ac:dyDescent="0.45">
      <c r="A1428">
        <v>1426</v>
      </c>
      <c r="B1428" s="1" t="s">
        <v>1427</v>
      </c>
      <c r="C1428" s="1" t="s">
        <v>5536</v>
      </c>
      <c r="D1428" s="3">
        <v>1000</v>
      </c>
      <c r="E1428" s="3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s="7">
        <f t="shared" si="88"/>
        <v>42180.390277777777</v>
      </c>
      <c r="L1428" s="7">
        <f t="shared" si="89"/>
        <v>42240.390277777777</v>
      </c>
      <c r="M1428" t="b">
        <v>0</v>
      </c>
      <c r="N1428">
        <v>0</v>
      </c>
      <c r="O1428" s="22">
        <f>E1428/D1428*100</f>
        <v>0</v>
      </c>
      <c r="P1428" s="4" t="e">
        <f>E1428/N1428</f>
        <v>#DIV/0!</v>
      </c>
      <c r="Q1428" t="b">
        <v>0</v>
      </c>
      <c r="R1428" t="s">
        <v>8287</v>
      </c>
      <c r="S1428" t="str">
        <f t="shared" si="90"/>
        <v>publishing</v>
      </c>
      <c r="T1428" t="str">
        <f t="shared" si="91"/>
        <v>translations</v>
      </c>
    </row>
    <row r="1429" spans="1:20" ht="42.75" x14ac:dyDescent="0.45">
      <c r="A1429">
        <v>1427</v>
      </c>
      <c r="B1429" s="1" t="s">
        <v>1428</v>
      </c>
      <c r="C1429" s="1" t="s">
        <v>5537</v>
      </c>
      <c r="D1429" s="3">
        <v>5000</v>
      </c>
      <c r="E1429" s="3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s="7">
        <f t="shared" si="88"/>
        <v>42601.851678240739</v>
      </c>
      <c r="L1429" s="7">
        <f t="shared" si="89"/>
        <v>42631.851678240739</v>
      </c>
      <c r="M1429" t="b">
        <v>0</v>
      </c>
      <c r="N1429">
        <v>4</v>
      </c>
      <c r="O1429" s="22">
        <f>E1429/D1429*100</f>
        <v>8.3800000000000008</v>
      </c>
      <c r="P1429" s="4">
        <f>E1429/N1429</f>
        <v>104.75</v>
      </c>
      <c r="Q1429" t="b">
        <v>0</v>
      </c>
      <c r="R1429" t="s">
        <v>8287</v>
      </c>
      <c r="S1429" t="str">
        <f t="shared" si="90"/>
        <v>publishing</v>
      </c>
      <c r="T1429" t="str">
        <f t="shared" si="91"/>
        <v>translations</v>
      </c>
    </row>
    <row r="1430" spans="1:20" ht="42.75" x14ac:dyDescent="0.45">
      <c r="A1430">
        <v>1428</v>
      </c>
      <c r="B1430" s="1" t="s">
        <v>1429</v>
      </c>
      <c r="C1430" s="1" t="s">
        <v>5538</v>
      </c>
      <c r="D1430" s="3">
        <v>1000</v>
      </c>
      <c r="E1430" s="3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s="7">
        <f t="shared" si="88"/>
        <v>42432.379826388889</v>
      </c>
      <c r="L1430" s="7">
        <f t="shared" si="89"/>
        <v>42462.338159722218</v>
      </c>
      <c r="M1430" t="b">
        <v>0</v>
      </c>
      <c r="N1430">
        <v>3</v>
      </c>
      <c r="O1430" s="22">
        <f>E1430/D1430*100</f>
        <v>4.5</v>
      </c>
      <c r="P1430" s="4">
        <f>E1430/N1430</f>
        <v>15</v>
      </c>
      <c r="Q1430" t="b">
        <v>0</v>
      </c>
      <c r="R1430" t="s">
        <v>8287</v>
      </c>
      <c r="S1430" t="str">
        <f t="shared" si="90"/>
        <v>publishing</v>
      </c>
      <c r="T1430" t="str">
        <f t="shared" si="91"/>
        <v>translations</v>
      </c>
    </row>
    <row r="1431" spans="1:20" ht="42.75" x14ac:dyDescent="0.45">
      <c r="A1431">
        <v>1429</v>
      </c>
      <c r="B1431" s="1" t="s">
        <v>1430</v>
      </c>
      <c r="C1431" s="1" t="s">
        <v>5539</v>
      </c>
      <c r="D1431" s="3">
        <v>10000</v>
      </c>
      <c r="E1431" s="3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s="7">
        <f t="shared" si="88"/>
        <v>42074.060671296291</v>
      </c>
      <c r="L1431" s="7">
        <f t="shared" si="89"/>
        <v>42104.060671296291</v>
      </c>
      <c r="M1431" t="b">
        <v>0</v>
      </c>
      <c r="N1431">
        <v>0</v>
      </c>
      <c r="O1431" s="22">
        <f>E1431/D1431*100</f>
        <v>0</v>
      </c>
      <c r="P1431" s="4" t="e">
        <f>E1431/N1431</f>
        <v>#DIV/0!</v>
      </c>
      <c r="Q1431" t="b">
        <v>0</v>
      </c>
      <c r="R1431" t="s">
        <v>8287</v>
      </c>
      <c r="S1431" t="str">
        <f t="shared" si="90"/>
        <v>publishing</v>
      </c>
      <c r="T1431" t="str">
        <f t="shared" si="91"/>
        <v>translations</v>
      </c>
    </row>
    <row r="1432" spans="1:20" ht="42.75" x14ac:dyDescent="0.45">
      <c r="A1432">
        <v>1430</v>
      </c>
      <c r="B1432" s="1" t="s">
        <v>1431</v>
      </c>
      <c r="C1432" s="1" t="s">
        <v>5540</v>
      </c>
      <c r="D1432" s="3">
        <v>5000</v>
      </c>
      <c r="E1432" s="3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s="7">
        <f t="shared" si="88"/>
        <v>41961.813518518517</v>
      </c>
      <c r="L1432" s="7">
        <f t="shared" si="89"/>
        <v>41992.813518518517</v>
      </c>
      <c r="M1432" t="b">
        <v>0</v>
      </c>
      <c r="N1432">
        <v>5</v>
      </c>
      <c r="O1432" s="22">
        <f>E1432/D1432*100</f>
        <v>8.06</v>
      </c>
      <c r="P1432" s="4">
        <f>E1432/N1432</f>
        <v>80.599999999999994</v>
      </c>
      <c r="Q1432" t="b">
        <v>0</v>
      </c>
      <c r="R1432" t="s">
        <v>8287</v>
      </c>
      <c r="S1432" t="str">
        <f t="shared" si="90"/>
        <v>publishing</v>
      </c>
      <c r="T1432" t="str">
        <f t="shared" si="91"/>
        <v>translations</v>
      </c>
    </row>
    <row r="1433" spans="1:20" ht="42.75" x14ac:dyDescent="0.45">
      <c r="A1433">
        <v>1431</v>
      </c>
      <c r="B1433" s="1" t="s">
        <v>1432</v>
      </c>
      <c r="C1433" s="1" t="s">
        <v>5541</v>
      </c>
      <c r="D1433" s="3">
        <v>17000</v>
      </c>
      <c r="E1433" s="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s="7">
        <f t="shared" si="88"/>
        <v>42304.210833333331</v>
      </c>
      <c r="L1433" s="7">
        <f t="shared" si="89"/>
        <v>42334.252500000002</v>
      </c>
      <c r="M1433" t="b">
        <v>0</v>
      </c>
      <c r="N1433">
        <v>47</v>
      </c>
      <c r="O1433" s="22">
        <f>E1433/D1433*100</f>
        <v>31.94705882352941</v>
      </c>
      <c r="P1433" s="4">
        <f>E1433/N1433</f>
        <v>115.55319148936171</v>
      </c>
      <c r="Q1433" t="b">
        <v>0</v>
      </c>
      <c r="R1433" t="s">
        <v>8287</v>
      </c>
      <c r="S1433" t="str">
        <f t="shared" si="90"/>
        <v>publishing</v>
      </c>
      <c r="T1433" t="str">
        <f t="shared" si="91"/>
        <v>translations</v>
      </c>
    </row>
    <row r="1434" spans="1:20" ht="42.75" x14ac:dyDescent="0.45">
      <c r="A1434">
        <v>1432</v>
      </c>
      <c r="B1434" s="1" t="s">
        <v>1433</v>
      </c>
      <c r="C1434" s="1" t="s">
        <v>5542</v>
      </c>
      <c r="D1434" s="3">
        <v>40000</v>
      </c>
      <c r="E1434" s="3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s="7">
        <f t="shared" si="88"/>
        <v>42175.780416666668</v>
      </c>
      <c r="L1434" s="7">
        <f t="shared" si="89"/>
        <v>42205.780416666668</v>
      </c>
      <c r="M1434" t="b">
        <v>0</v>
      </c>
      <c r="N1434">
        <v>0</v>
      </c>
      <c r="O1434" s="22">
        <f>E1434/D1434*100</f>
        <v>0</v>
      </c>
      <c r="P1434" s="4" t="e">
        <f>E1434/N1434</f>
        <v>#DIV/0!</v>
      </c>
      <c r="Q1434" t="b">
        <v>0</v>
      </c>
      <c r="R1434" t="s">
        <v>8287</v>
      </c>
      <c r="S1434" t="str">
        <f t="shared" si="90"/>
        <v>publishing</v>
      </c>
      <c r="T1434" t="str">
        <f t="shared" si="91"/>
        <v>translations</v>
      </c>
    </row>
    <row r="1435" spans="1:20" ht="42.75" x14ac:dyDescent="0.45">
      <c r="A1435">
        <v>1433</v>
      </c>
      <c r="B1435" s="1" t="s">
        <v>1434</v>
      </c>
      <c r="C1435" s="1" t="s">
        <v>5543</v>
      </c>
      <c r="D1435" s="3">
        <v>12000</v>
      </c>
      <c r="E1435" s="3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s="7">
        <f t="shared" si="88"/>
        <v>42673.625868055555</v>
      </c>
      <c r="L1435" s="7">
        <f t="shared" si="89"/>
        <v>42714.458333333328</v>
      </c>
      <c r="M1435" t="b">
        <v>0</v>
      </c>
      <c r="N1435">
        <v>10</v>
      </c>
      <c r="O1435" s="22">
        <f>E1435/D1435*100</f>
        <v>6.708333333333333</v>
      </c>
      <c r="P1435" s="4">
        <f>E1435/N1435</f>
        <v>80.5</v>
      </c>
      <c r="Q1435" t="b">
        <v>0</v>
      </c>
      <c r="R1435" t="s">
        <v>8287</v>
      </c>
      <c r="S1435" t="str">
        <f t="shared" si="90"/>
        <v>publishing</v>
      </c>
      <c r="T1435" t="str">
        <f t="shared" si="91"/>
        <v>translations</v>
      </c>
    </row>
    <row r="1436" spans="1:20" ht="42.75" x14ac:dyDescent="0.45">
      <c r="A1436">
        <v>1434</v>
      </c>
      <c r="B1436" s="1" t="s">
        <v>1435</v>
      </c>
      <c r="C1436" s="1" t="s">
        <v>5544</v>
      </c>
      <c r="D1436" s="3">
        <v>82000</v>
      </c>
      <c r="E1436" s="3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s="7">
        <f t="shared" si="88"/>
        <v>42142.767106481479</v>
      </c>
      <c r="L1436" s="7">
        <f t="shared" si="89"/>
        <v>42163.625</v>
      </c>
      <c r="M1436" t="b">
        <v>0</v>
      </c>
      <c r="N1436">
        <v>11</v>
      </c>
      <c r="O1436" s="22">
        <f>E1436/D1436*100</f>
        <v>9.9878048780487809</v>
      </c>
      <c r="P1436" s="4">
        <f>E1436/N1436</f>
        <v>744.5454545454545</v>
      </c>
      <c r="Q1436" t="b">
        <v>0</v>
      </c>
      <c r="R1436" t="s">
        <v>8287</v>
      </c>
      <c r="S1436" t="str">
        <f t="shared" si="90"/>
        <v>publishing</v>
      </c>
      <c r="T1436" t="str">
        <f t="shared" si="91"/>
        <v>translations</v>
      </c>
    </row>
    <row r="1437" spans="1:20" ht="28.5" x14ac:dyDescent="0.45">
      <c r="A1437">
        <v>1435</v>
      </c>
      <c r="B1437" s="1" t="s">
        <v>1436</v>
      </c>
      <c r="C1437" s="1" t="s">
        <v>5545</v>
      </c>
      <c r="D1437" s="3">
        <v>15000</v>
      </c>
      <c r="E1437" s="3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s="7">
        <f t="shared" si="88"/>
        <v>42258.780324074076</v>
      </c>
      <c r="L1437" s="7">
        <f t="shared" si="89"/>
        <v>42288.780324074076</v>
      </c>
      <c r="M1437" t="b">
        <v>0</v>
      </c>
      <c r="N1437">
        <v>2</v>
      </c>
      <c r="O1437" s="22">
        <f>E1437/D1437*100</f>
        <v>0.1</v>
      </c>
      <c r="P1437" s="4">
        <f>E1437/N1437</f>
        <v>7.5</v>
      </c>
      <c r="Q1437" t="b">
        <v>0</v>
      </c>
      <c r="R1437" t="s">
        <v>8287</v>
      </c>
      <c r="S1437" t="str">
        <f t="shared" si="90"/>
        <v>publishing</v>
      </c>
      <c r="T1437" t="str">
        <f t="shared" si="91"/>
        <v>translations</v>
      </c>
    </row>
    <row r="1438" spans="1:20" ht="42.75" x14ac:dyDescent="0.45">
      <c r="A1438">
        <v>1436</v>
      </c>
      <c r="B1438" s="1" t="s">
        <v>1437</v>
      </c>
      <c r="C1438" s="1" t="s">
        <v>5546</v>
      </c>
      <c r="D1438" s="3">
        <v>10000</v>
      </c>
      <c r="E1438" s="3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s="7">
        <f t="shared" si="88"/>
        <v>42391.35019675926</v>
      </c>
      <c r="L1438" s="7">
        <f t="shared" si="89"/>
        <v>42421.35019675926</v>
      </c>
      <c r="M1438" t="b">
        <v>0</v>
      </c>
      <c r="N1438">
        <v>2</v>
      </c>
      <c r="O1438" s="22">
        <f>E1438/D1438*100</f>
        <v>0.77</v>
      </c>
      <c r="P1438" s="4">
        <f>E1438/N1438</f>
        <v>38.5</v>
      </c>
      <c r="Q1438" t="b">
        <v>0</v>
      </c>
      <c r="R1438" t="s">
        <v>8287</v>
      </c>
      <c r="S1438" t="str">
        <f t="shared" si="90"/>
        <v>publishing</v>
      </c>
      <c r="T1438" t="str">
        <f t="shared" si="91"/>
        <v>translations</v>
      </c>
    </row>
    <row r="1439" spans="1:20" ht="57" x14ac:dyDescent="0.45">
      <c r="A1439">
        <v>1437</v>
      </c>
      <c r="B1439" s="1" t="s">
        <v>1438</v>
      </c>
      <c r="C1439" s="1" t="s">
        <v>5547</v>
      </c>
      <c r="D1439" s="3">
        <v>3000</v>
      </c>
      <c r="E1439" s="3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s="7">
        <f t="shared" si="88"/>
        <v>41796.531701388885</v>
      </c>
      <c r="L1439" s="7">
        <f t="shared" si="89"/>
        <v>41833.207638888889</v>
      </c>
      <c r="M1439" t="b">
        <v>0</v>
      </c>
      <c r="N1439">
        <v>22</v>
      </c>
      <c r="O1439" s="22">
        <f>E1439/D1439*100</f>
        <v>26.900000000000002</v>
      </c>
      <c r="P1439" s="4">
        <f>E1439/N1439</f>
        <v>36.68181818181818</v>
      </c>
      <c r="Q1439" t="b">
        <v>0</v>
      </c>
      <c r="R1439" t="s">
        <v>8287</v>
      </c>
      <c r="S1439" t="str">
        <f t="shared" si="90"/>
        <v>publishing</v>
      </c>
      <c r="T1439" t="str">
        <f t="shared" si="91"/>
        <v>translations</v>
      </c>
    </row>
    <row r="1440" spans="1:20" ht="42.75" x14ac:dyDescent="0.45">
      <c r="A1440">
        <v>1438</v>
      </c>
      <c r="B1440" s="1" t="s">
        <v>1439</v>
      </c>
      <c r="C1440" s="1" t="s">
        <v>5548</v>
      </c>
      <c r="D1440" s="3">
        <v>20000</v>
      </c>
      <c r="E1440" s="3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s="7">
        <f t="shared" si="88"/>
        <v>42457.871516203704</v>
      </c>
      <c r="L1440" s="7">
        <f t="shared" si="89"/>
        <v>42487.579861111109</v>
      </c>
      <c r="M1440" t="b">
        <v>0</v>
      </c>
      <c r="N1440">
        <v>8</v>
      </c>
      <c r="O1440" s="22">
        <f>E1440/D1440*100</f>
        <v>3</v>
      </c>
      <c r="P1440" s="4">
        <f>E1440/N1440</f>
        <v>75</v>
      </c>
      <c r="Q1440" t="b">
        <v>0</v>
      </c>
      <c r="R1440" t="s">
        <v>8287</v>
      </c>
      <c r="S1440" t="str">
        <f t="shared" si="90"/>
        <v>publishing</v>
      </c>
      <c r="T1440" t="str">
        <f t="shared" si="91"/>
        <v>translations</v>
      </c>
    </row>
    <row r="1441" spans="1:20" ht="42.75" x14ac:dyDescent="0.45">
      <c r="A1441">
        <v>1439</v>
      </c>
      <c r="B1441" s="1" t="s">
        <v>1440</v>
      </c>
      <c r="C1441" s="1" t="s">
        <v>5549</v>
      </c>
      <c r="D1441" s="3">
        <v>2725</v>
      </c>
      <c r="E1441" s="3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s="7">
        <f t="shared" si="88"/>
        <v>42040.829872685179</v>
      </c>
      <c r="L1441" s="7">
        <f t="shared" si="89"/>
        <v>42070.829872685179</v>
      </c>
      <c r="M1441" t="b">
        <v>0</v>
      </c>
      <c r="N1441">
        <v>6</v>
      </c>
      <c r="O1441" s="22">
        <f>E1441/D1441*100</f>
        <v>6.6055045871559637</v>
      </c>
      <c r="P1441" s="4">
        <f>E1441/N1441</f>
        <v>30</v>
      </c>
      <c r="Q1441" t="b">
        <v>0</v>
      </c>
      <c r="R1441" t="s">
        <v>8287</v>
      </c>
      <c r="S1441" t="str">
        <f t="shared" si="90"/>
        <v>publishing</v>
      </c>
      <c r="T1441" t="str">
        <f t="shared" si="91"/>
        <v>translations</v>
      </c>
    </row>
    <row r="1442" spans="1:20" ht="42.75" x14ac:dyDescent="0.45">
      <c r="A1442">
        <v>1440</v>
      </c>
      <c r="B1442" s="1" t="s">
        <v>1441</v>
      </c>
      <c r="C1442" s="1" t="s">
        <v>5550</v>
      </c>
      <c r="D1442" s="3">
        <v>13000</v>
      </c>
      <c r="E1442" s="3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s="7">
        <f t="shared" si="88"/>
        <v>42486.748414351852</v>
      </c>
      <c r="L1442" s="7">
        <f t="shared" si="89"/>
        <v>42516.748414351852</v>
      </c>
      <c r="M1442" t="b">
        <v>0</v>
      </c>
      <c r="N1442">
        <v>1</v>
      </c>
      <c r="O1442" s="22">
        <f>E1442/D1442*100</f>
        <v>7.6923076923076927E-3</v>
      </c>
      <c r="P1442" s="4">
        <f>E1442/N1442</f>
        <v>1</v>
      </c>
      <c r="Q1442" t="b">
        <v>0</v>
      </c>
      <c r="R1442" t="s">
        <v>8287</v>
      </c>
      <c r="S1442" t="str">
        <f t="shared" si="90"/>
        <v>publishing</v>
      </c>
      <c r="T1442" t="str">
        <f t="shared" si="91"/>
        <v>translations</v>
      </c>
    </row>
    <row r="1443" spans="1:20" ht="42.75" x14ac:dyDescent="0.45">
      <c r="A1443">
        <v>1441</v>
      </c>
      <c r="B1443" s="1" t="s">
        <v>1442</v>
      </c>
      <c r="C1443" s="1" t="s">
        <v>5551</v>
      </c>
      <c r="D1443" s="3">
        <v>180000</v>
      </c>
      <c r="E1443" s="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s="7">
        <f t="shared" si="88"/>
        <v>42198.765844907408</v>
      </c>
      <c r="L1443" s="7">
        <f t="shared" si="89"/>
        <v>42258.765844907408</v>
      </c>
      <c r="M1443" t="b">
        <v>0</v>
      </c>
      <c r="N1443">
        <v>3</v>
      </c>
      <c r="O1443" s="22">
        <f>E1443/D1443*100</f>
        <v>1.1222222222222222</v>
      </c>
      <c r="P1443" s="4">
        <f>E1443/N1443</f>
        <v>673.33333333333337</v>
      </c>
      <c r="Q1443" t="b">
        <v>0</v>
      </c>
      <c r="R1443" t="s">
        <v>8287</v>
      </c>
      <c r="S1443" t="str">
        <f t="shared" si="90"/>
        <v>publishing</v>
      </c>
      <c r="T1443" t="str">
        <f t="shared" si="91"/>
        <v>translations</v>
      </c>
    </row>
    <row r="1444" spans="1:20" ht="42.75" x14ac:dyDescent="0.45">
      <c r="A1444">
        <v>1442</v>
      </c>
      <c r="B1444" s="1" t="s">
        <v>1443</v>
      </c>
      <c r="C1444" s="1" t="s">
        <v>5552</v>
      </c>
      <c r="D1444" s="3">
        <v>1500</v>
      </c>
      <c r="E1444" s="3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s="7">
        <f t="shared" si="88"/>
        <v>42485.64534722222</v>
      </c>
      <c r="L1444" s="7">
        <f t="shared" si="89"/>
        <v>42515.64534722222</v>
      </c>
      <c r="M1444" t="b">
        <v>0</v>
      </c>
      <c r="N1444">
        <v>0</v>
      </c>
      <c r="O1444" s="22">
        <f>E1444/D1444*100</f>
        <v>0</v>
      </c>
      <c r="P1444" s="4" t="e">
        <f>E1444/N1444</f>
        <v>#DIV/0!</v>
      </c>
      <c r="Q1444" t="b">
        <v>0</v>
      </c>
      <c r="R1444" t="s">
        <v>8287</v>
      </c>
      <c r="S1444" t="str">
        <f t="shared" si="90"/>
        <v>publishing</v>
      </c>
      <c r="T1444" t="str">
        <f t="shared" si="91"/>
        <v>translations</v>
      </c>
    </row>
    <row r="1445" spans="1:20" ht="42.75" x14ac:dyDescent="0.45">
      <c r="A1445">
        <v>1443</v>
      </c>
      <c r="B1445" s="1" t="s">
        <v>1444</v>
      </c>
      <c r="C1445" s="1" t="s">
        <v>5553</v>
      </c>
      <c r="D1445" s="3">
        <v>13000</v>
      </c>
      <c r="E1445" s="3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s="7">
        <f t="shared" si="88"/>
        <v>42707.926030092596</v>
      </c>
      <c r="L1445" s="7">
        <f t="shared" si="89"/>
        <v>42737.926030092596</v>
      </c>
      <c r="M1445" t="b">
        <v>0</v>
      </c>
      <c r="N1445">
        <v>0</v>
      </c>
      <c r="O1445" s="22">
        <f>E1445/D1445*100</f>
        <v>0</v>
      </c>
      <c r="P1445" s="4" t="e">
        <f>E1445/N1445</f>
        <v>#DIV/0!</v>
      </c>
      <c r="Q1445" t="b">
        <v>0</v>
      </c>
      <c r="R1445" t="s">
        <v>8287</v>
      </c>
      <c r="S1445" t="str">
        <f t="shared" si="90"/>
        <v>publishing</v>
      </c>
      <c r="T1445" t="str">
        <f t="shared" si="91"/>
        <v>translations</v>
      </c>
    </row>
    <row r="1446" spans="1:20" ht="42.75" x14ac:dyDescent="0.45">
      <c r="A1446">
        <v>1444</v>
      </c>
      <c r="B1446" s="1" t="s">
        <v>1445</v>
      </c>
      <c r="C1446" s="1" t="s">
        <v>5554</v>
      </c>
      <c r="D1446" s="3">
        <v>4950</v>
      </c>
      <c r="E1446" s="3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s="7">
        <f t="shared" si="88"/>
        <v>42199.873402777783</v>
      </c>
      <c r="L1446" s="7">
        <f t="shared" si="89"/>
        <v>42259.873402777783</v>
      </c>
      <c r="M1446" t="b">
        <v>0</v>
      </c>
      <c r="N1446">
        <v>0</v>
      </c>
      <c r="O1446" s="22">
        <f>E1446/D1446*100</f>
        <v>0</v>
      </c>
      <c r="P1446" s="4" t="e">
        <f>E1446/N1446</f>
        <v>#DIV/0!</v>
      </c>
      <c r="Q1446" t="b">
        <v>0</v>
      </c>
      <c r="R1446" t="s">
        <v>8287</v>
      </c>
      <c r="S1446" t="str">
        <f t="shared" si="90"/>
        <v>publishing</v>
      </c>
      <c r="T1446" t="str">
        <f t="shared" si="91"/>
        <v>translations</v>
      </c>
    </row>
    <row r="1447" spans="1:20" ht="42.75" x14ac:dyDescent="0.45">
      <c r="A1447">
        <v>1445</v>
      </c>
      <c r="B1447" s="1" t="s">
        <v>1446</v>
      </c>
      <c r="C1447" s="1" t="s">
        <v>5555</v>
      </c>
      <c r="D1447" s="3">
        <v>130000</v>
      </c>
      <c r="E1447" s="3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s="7">
        <f t="shared" si="88"/>
        <v>42139.542303240742</v>
      </c>
      <c r="L1447" s="7">
        <f t="shared" si="89"/>
        <v>42169.542303240742</v>
      </c>
      <c r="M1447" t="b">
        <v>0</v>
      </c>
      <c r="N1447">
        <v>0</v>
      </c>
      <c r="O1447" s="22">
        <f>E1447/D1447*100</f>
        <v>0</v>
      </c>
      <c r="P1447" s="4" t="e">
        <f>E1447/N1447</f>
        <v>#DIV/0!</v>
      </c>
      <c r="Q1447" t="b">
        <v>0</v>
      </c>
      <c r="R1447" t="s">
        <v>8287</v>
      </c>
      <c r="S1447" t="str">
        <f t="shared" si="90"/>
        <v>publishing</v>
      </c>
      <c r="T1447" t="str">
        <f t="shared" si="91"/>
        <v>translations</v>
      </c>
    </row>
    <row r="1448" spans="1:20" ht="42.75" x14ac:dyDescent="0.45">
      <c r="A1448">
        <v>1446</v>
      </c>
      <c r="B1448" s="1" t="s">
        <v>1447</v>
      </c>
      <c r="C1448" s="1" t="s">
        <v>5556</v>
      </c>
      <c r="D1448" s="3">
        <v>900</v>
      </c>
      <c r="E1448" s="3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s="7">
        <f t="shared" si="88"/>
        <v>42461.447662037041</v>
      </c>
      <c r="L1448" s="7">
        <f t="shared" si="89"/>
        <v>42481.447662037041</v>
      </c>
      <c r="M1448" t="b">
        <v>0</v>
      </c>
      <c r="N1448">
        <v>0</v>
      </c>
      <c r="O1448" s="22">
        <f>E1448/D1448*100</f>
        <v>0</v>
      </c>
      <c r="P1448" s="4" t="e">
        <f>E1448/N1448</f>
        <v>#DIV/0!</v>
      </c>
      <c r="Q1448" t="b">
        <v>0</v>
      </c>
      <c r="R1448" t="s">
        <v>8287</v>
      </c>
      <c r="S1448" t="str">
        <f t="shared" si="90"/>
        <v>publishing</v>
      </c>
      <c r="T1448" t="str">
        <f t="shared" si="91"/>
        <v>translations</v>
      </c>
    </row>
    <row r="1449" spans="1:20" ht="28.5" x14ac:dyDescent="0.45">
      <c r="A1449">
        <v>1447</v>
      </c>
      <c r="B1449" s="1" t="s">
        <v>1448</v>
      </c>
      <c r="C1449" s="1" t="s">
        <v>5557</v>
      </c>
      <c r="D1449" s="3">
        <v>500000</v>
      </c>
      <c r="E1449" s="3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s="7">
        <f t="shared" si="88"/>
        <v>42529.730717592596</v>
      </c>
      <c r="L1449" s="7">
        <f t="shared" si="89"/>
        <v>42559.730717592596</v>
      </c>
      <c r="M1449" t="b">
        <v>0</v>
      </c>
      <c r="N1449">
        <v>3</v>
      </c>
      <c r="O1449" s="22">
        <f>E1449/D1449*100</f>
        <v>1.4999999999999999E-2</v>
      </c>
      <c r="P1449" s="4">
        <f>E1449/N1449</f>
        <v>25</v>
      </c>
      <c r="Q1449" t="b">
        <v>0</v>
      </c>
      <c r="R1449" t="s">
        <v>8287</v>
      </c>
      <c r="S1449" t="str">
        <f t="shared" si="90"/>
        <v>publishing</v>
      </c>
      <c r="T1449" t="str">
        <f t="shared" si="91"/>
        <v>translations</v>
      </c>
    </row>
    <row r="1450" spans="1:20" ht="42.75" x14ac:dyDescent="0.45">
      <c r="A1450">
        <v>1448</v>
      </c>
      <c r="B1450" s="1" t="s">
        <v>1449</v>
      </c>
      <c r="C1450" s="1" t="s">
        <v>5558</v>
      </c>
      <c r="D1450" s="3">
        <v>200000</v>
      </c>
      <c r="E1450" s="3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s="7">
        <f t="shared" si="88"/>
        <v>42115.936550925922</v>
      </c>
      <c r="L1450" s="7">
        <f t="shared" si="89"/>
        <v>42146.225694444445</v>
      </c>
      <c r="M1450" t="b">
        <v>0</v>
      </c>
      <c r="N1450">
        <v>0</v>
      </c>
      <c r="O1450" s="22">
        <f>E1450/D1450*100</f>
        <v>0</v>
      </c>
      <c r="P1450" s="4" t="e">
        <f>E1450/N1450</f>
        <v>#DIV/0!</v>
      </c>
      <c r="Q1450" t="b">
        <v>0</v>
      </c>
      <c r="R1450" t="s">
        <v>8287</v>
      </c>
      <c r="S1450" t="str">
        <f t="shared" si="90"/>
        <v>publishing</v>
      </c>
      <c r="T1450" t="str">
        <f t="shared" si="91"/>
        <v>translations</v>
      </c>
    </row>
    <row r="1451" spans="1:20" ht="42.75" x14ac:dyDescent="0.45">
      <c r="A1451">
        <v>1449</v>
      </c>
      <c r="B1451" s="1" t="s">
        <v>1450</v>
      </c>
      <c r="C1451" s="1" t="s">
        <v>5559</v>
      </c>
      <c r="D1451" s="3">
        <v>8888</v>
      </c>
      <c r="E1451" s="3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s="7">
        <f t="shared" si="88"/>
        <v>42086.811400462961</v>
      </c>
      <c r="L1451" s="7">
        <f t="shared" si="89"/>
        <v>42134.811400462961</v>
      </c>
      <c r="M1451" t="b">
        <v>0</v>
      </c>
      <c r="N1451">
        <v>0</v>
      </c>
      <c r="O1451" s="22">
        <f>E1451/D1451*100</f>
        <v>0</v>
      </c>
      <c r="P1451" s="4" t="e">
        <f>E1451/N1451</f>
        <v>#DIV/0!</v>
      </c>
      <c r="Q1451" t="b">
        <v>0</v>
      </c>
      <c r="R1451" t="s">
        <v>8287</v>
      </c>
      <c r="S1451" t="str">
        <f t="shared" si="90"/>
        <v>publishing</v>
      </c>
      <c r="T1451" t="str">
        <f t="shared" si="91"/>
        <v>translations</v>
      </c>
    </row>
    <row r="1452" spans="1:20" ht="42.75" x14ac:dyDescent="0.45">
      <c r="A1452">
        <v>1450</v>
      </c>
      <c r="B1452" s="1" t="s">
        <v>1451</v>
      </c>
      <c r="C1452" s="1" t="s">
        <v>5560</v>
      </c>
      <c r="D1452" s="3">
        <v>100000</v>
      </c>
      <c r="E1452" s="3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s="7">
        <f t="shared" si="88"/>
        <v>42390.171261574069</v>
      </c>
      <c r="L1452" s="7">
        <f t="shared" si="89"/>
        <v>42420.171261574069</v>
      </c>
      <c r="M1452" t="b">
        <v>0</v>
      </c>
      <c r="N1452">
        <v>1</v>
      </c>
      <c r="O1452" s="22">
        <f>E1452/D1452*100</f>
        <v>1E-3</v>
      </c>
      <c r="P1452" s="4">
        <f>E1452/N1452</f>
        <v>1</v>
      </c>
      <c r="Q1452" t="b">
        <v>0</v>
      </c>
      <c r="R1452" t="s">
        <v>8287</v>
      </c>
      <c r="S1452" t="str">
        <f t="shared" si="90"/>
        <v>publishing</v>
      </c>
      <c r="T1452" t="str">
        <f t="shared" si="91"/>
        <v>translations</v>
      </c>
    </row>
    <row r="1453" spans="1:20" ht="42.75" x14ac:dyDescent="0.45">
      <c r="A1453">
        <v>1451</v>
      </c>
      <c r="B1453" s="1" t="s">
        <v>1452</v>
      </c>
      <c r="C1453" s="1" t="s">
        <v>5561</v>
      </c>
      <c r="D1453" s="3">
        <v>18950</v>
      </c>
      <c r="E1453" s="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s="7">
        <f t="shared" si="88"/>
        <v>41931.959016203706</v>
      </c>
      <c r="L1453" s="7">
        <f t="shared" si="89"/>
        <v>41962.00068287037</v>
      </c>
      <c r="M1453" t="b">
        <v>0</v>
      </c>
      <c r="N1453">
        <v>2</v>
      </c>
      <c r="O1453" s="22">
        <f>E1453/D1453*100</f>
        <v>1.0554089709762533E-2</v>
      </c>
      <c r="P1453" s="4">
        <f>E1453/N1453</f>
        <v>1</v>
      </c>
      <c r="Q1453" t="b">
        <v>0</v>
      </c>
      <c r="R1453" t="s">
        <v>8287</v>
      </c>
      <c r="S1453" t="str">
        <f t="shared" si="90"/>
        <v>publishing</v>
      </c>
      <c r="T1453" t="str">
        <f t="shared" si="91"/>
        <v>translations</v>
      </c>
    </row>
    <row r="1454" spans="1:20" ht="28.5" x14ac:dyDescent="0.45">
      <c r="A1454">
        <v>1452</v>
      </c>
      <c r="B1454" s="1" t="s">
        <v>1453</v>
      </c>
      <c r="C1454" s="1" t="s">
        <v>5562</v>
      </c>
      <c r="D1454" s="3">
        <v>14000</v>
      </c>
      <c r="E1454" s="3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s="7">
        <f t="shared" si="88"/>
        <v>41818.703275462962</v>
      </c>
      <c r="L1454" s="7">
        <f t="shared" si="89"/>
        <v>41848.703275462962</v>
      </c>
      <c r="M1454" t="b">
        <v>0</v>
      </c>
      <c r="N1454">
        <v>0</v>
      </c>
      <c r="O1454" s="22">
        <f>E1454/D1454*100</f>
        <v>0</v>
      </c>
      <c r="P1454" s="4" t="e">
        <f>E1454/N1454</f>
        <v>#DIV/0!</v>
      </c>
      <c r="Q1454" t="b">
        <v>0</v>
      </c>
      <c r="R1454" t="s">
        <v>8287</v>
      </c>
      <c r="S1454" t="str">
        <f t="shared" si="90"/>
        <v>publishing</v>
      </c>
      <c r="T1454" t="str">
        <f t="shared" si="91"/>
        <v>translations</v>
      </c>
    </row>
    <row r="1455" spans="1:20" ht="42.75" x14ac:dyDescent="0.45">
      <c r="A1455">
        <v>1453</v>
      </c>
      <c r="B1455" s="1" t="s">
        <v>1454</v>
      </c>
      <c r="C1455" s="1" t="s">
        <v>5563</v>
      </c>
      <c r="D1455" s="3">
        <v>25000</v>
      </c>
      <c r="E1455" s="3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s="7">
        <f t="shared" si="88"/>
        <v>42795.696145833332</v>
      </c>
      <c r="L1455" s="7">
        <f t="shared" si="89"/>
        <v>42840.654479166667</v>
      </c>
      <c r="M1455" t="b">
        <v>0</v>
      </c>
      <c r="N1455">
        <v>0</v>
      </c>
      <c r="O1455" s="22">
        <f>E1455/D1455*100</f>
        <v>0</v>
      </c>
      <c r="P1455" s="4" t="e">
        <f>E1455/N1455</f>
        <v>#DIV/0!</v>
      </c>
      <c r="Q1455" t="b">
        <v>0</v>
      </c>
      <c r="R1455" t="s">
        <v>8287</v>
      </c>
      <c r="S1455" t="str">
        <f t="shared" si="90"/>
        <v>publishing</v>
      </c>
      <c r="T1455" t="str">
        <f t="shared" si="91"/>
        <v>translations</v>
      </c>
    </row>
    <row r="1456" spans="1:20" ht="42.75" x14ac:dyDescent="0.45">
      <c r="A1456">
        <v>1454</v>
      </c>
      <c r="B1456" s="1" t="s">
        <v>1455</v>
      </c>
      <c r="C1456" s="1" t="s">
        <v>5564</v>
      </c>
      <c r="D1456" s="3">
        <v>1750</v>
      </c>
      <c r="E1456" s="3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s="7">
        <f t="shared" si="88"/>
        <v>42463.866666666669</v>
      </c>
      <c r="L1456" s="7">
        <f t="shared" si="89"/>
        <v>42484.915972222225</v>
      </c>
      <c r="M1456" t="b">
        <v>0</v>
      </c>
      <c r="N1456">
        <v>1</v>
      </c>
      <c r="O1456" s="22">
        <f>E1456/D1456*100</f>
        <v>0.85714285714285721</v>
      </c>
      <c r="P1456" s="4">
        <f>E1456/N1456</f>
        <v>15</v>
      </c>
      <c r="Q1456" t="b">
        <v>0</v>
      </c>
      <c r="R1456" t="s">
        <v>8287</v>
      </c>
      <c r="S1456" t="str">
        <f t="shared" si="90"/>
        <v>publishing</v>
      </c>
      <c r="T1456" t="str">
        <f t="shared" si="91"/>
        <v>translations</v>
      </c>
    </row>
    <row r="1457" spans="1:20" ht="42.75" x14ac:dyDescent="0.45">
      <c r="A1457">
        <v>1455</v>
      </c>
      <c r="B1457" s="1" t="s">
        <v>1456</v>
      </c>
      <c r="C1457" s="1" t="s">
        <v>5565</v>
      </c>
      <c r="D1457" s="3">
        <v>15000</v>
      </c>
      <c r="E1457" s="3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s="7">
        <f t="shared" si="88"/>
        <v>41832.672685185185</v>
      </c>
      <c r="L1457" s="7">
        <f t="shared" si="89"/>
        <v>41887.568749999999</v>
      </c>
      <c r="M1457" t="b">
        <v>0</v>
      </c>
      <c r="N1457">
        <v>7</v>
      </c>
      <c r="O1457" s="22">
        <f>E1457/D1457*100</f>
        <v>10.5</v>
      </c>
      <c r="P1457" s="4">
        <f>E1457/N1457</f>
        <v>225</v>
      </c>
      <c r="Q1457" t="b">
        <v>0</v>
      </c>
      <c r="R1457" t="s">
        <v>8287</v>
      </c>
      <c r="S1457" t="str">
        <f t="shared" si="90"/>
        <v>publishing</v>
      </c>
      <c r="T1457" t="str">
        <f t="shared" si="91"/>
        <v>translations</v>
      </c>
    </row>
    <row r="1458" spans="1:20" x14ac:dyDescent="0.45">
      <c r="A1458">
        <v>1456</v>
      </c>
      <c r="B1458" s="1" t="s">
        <v>1457</v>
      </c>
      <c r="C1458" s="1" t="s">
        <v>5566</v>
      </c>
      <c r="D1458" s="3">
        <v>5000</v>
      </c>
      <c r="E1458" s="3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s="7">
        <f t="shared" si="88"/>
        <v>42708.668576388889</v>
      </c>
      <c r="L1458" s="7">
        <f t="shared" si="89"/>
        <v>42738.668576388889</v>
      </c>
      <c r="M1458" t="b">
        <v>0</v>
      </c>
      <c r="N1458">
        <v>3</v>
      </c>
      <c r="O1458" s="22">
        <f>E1458/D1458*100</f>
        <v>2.9000000000000004</v>
      </c>
      <c r="P1458" s="4">
        <f>E1458/N1458</f>
        <v>48.333333333333336</v>
      </c>
      <c r="Q1458" t="b">
        <v>0</v>
      </c>
      <c r="R1458" t="s">
        <v>8287</v>
      </c>
      <c r="S1458" t="str">
        <f t="shared" si="90"/>
        <v>publishing</v>
      </c>
      <c r="T1458" t="str">
        <f t="shared" si="91"/>
        <v>translations</v>
      </c>
    </row>
    <row r="1459" spans="1:20" ht="28.5" x14ac:dyDescent="0.45">
      <c r="A1459">
        <v>1457</v>
      </c>
      <c r="B1459" s="1" t="s">
        <v>1458</v>
      </c>
      <c r="C1459" s="1" t="s">
        <v>5567</v>
      </c>
      <c r="D1459" s="3">
        <v>6000</v>
      </c>
      <c r="E1459" s="3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s="7">
        <f t="shared" si="88"/>
        <v>42289.89634259259</v>
      </c>
      <c r="L1459" s="7">
        <f t="shared" si="89"/>
        <v>42319.938009259262</v>
      </c>
      <c r="M1459" t="b">
        <v>0</v>
      </c>
      <c r="N1459">
        <v>0</v>
      </c>
      <c r="O1459" s="22">
        <f>E1459/D1459*100</f>
        <v>0</v>
      </c>
      <c r="P1459" s="4" t="e">
        <f>E1459/N1459</f>
        <v>#DIV/0!</v>
      </c>
      <c r="Q1459" t="b">
        <v>0</v>
      </c>
      <c r="R1459" t="s">
        <v>8287</v>
      </c>
      <c r="S1459" t="str">
        <f t="shared" si="90"/>
        <v>publishing</v>
      </c>
      <c r="T1459" t="str">
        <f t="shared" si="91"/>
        <v>translations</v>
      </c>
    </row>
    <row r="1460" spans="1:20" ht="42.75" x14ac:dyDescent="0.45">
      <c r="A1460">
        <v>1458</v>
      </c>
      <c r="B1460" s="1" t="s">
        <v>1459</v>
      </c>
      <c r="C1460" s="1" t="s">
        <v>5568</v>
      </c>
      <c r="D1460" s="3">
        <v>5000</v>
      </c>
      <c r="E1460" s="3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s="7">
        <f t="shared" si="88"/>
        <v>41831.705555555556</v>
      </c>
      <c r="L1460" s="7">
        <f t="shared" si="89"/>
        <v>41862.166666666664</v>
      </c>
      <c r="M1460" t="b">
        <v>0</v>
      </c>
      <c r="N1460">
        <v>0</v>
      </c>
      <c r="O1460" s="22">
        <f>E1460/D1460*100</f>
        <v>0</v>
      </c>
      <c r="P1460" s="4" t="e">
        <f>E1460/N1460</f>
        <v>#DIV/0!</v>
      </c>
      <c r="Q1460" t="b">
        <v>0</v>
      </c>
      <c r="R1460" t="s">
        <v>8287</v>
      </c>
      <c r="S1460" t="str">
        <f t="shared" si="90"/>
        <v>publishing</v>
      </c>
      <c r="T1460" t="str">
        <f t="shared" si="91"/>
        <v>translations</v>
      </c>
    </row>
    <row r="1461" spans="1:20" ht="42.75" x14ac:dyDescent="0.45">
      <c r="A1461">
        <v>1459</v>
      </c>
      <c r="B1461" s="1" t="s">
        <v>1460</v>
      </c>
      <c r="C1461" s="1" t="s">
        <v>5569</v>
      </c>
      <c r="D1461" s="3">
        <v>37000</v>
      </c>
      <c r="E1461" s="3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s="7">
        <f t="shared" si="88"/>
        <v>42312.204814814817</v>
      </c>
      <c r="L1461" s="7">
        <f t="shared" si="89"/>
        <v>42340.725694444445</v>
      </c>
      <c r="M1461" t="b">
        <v>0</v>
      </c>
      <c r="N1461">
        <v>0</v>
      </c>
      <c r="O1461" s="22">
        <f>E1461/D1461*100</f>
        <v>0</v>
      </c>
      <c r="P1461" s="4" t="e">
        <f>E1461/N1461</f>
        <v>#DIV/0!</v>
      </c>
      <c r="Q1461" t="b">
        <v>0</v>
      </c>
      <c r="R1461" t="s">
        <v>8287</v>
      </c>
      <c r="S1461" t="str">
        <f t="shared" si="90"/>
        <v>publishing</v>
      </c>
      <c r="T1461" t="str">
        <f t="shared" si="91"/>
        <v>translations</v>
      </c>
    </row>
    <row r="1462" spans="1:20" ht="42.75" x14ac:dyDescent="0.45">
      <c r="A1462">
        <v>1460</v>
      </c>
      <c r="B1462" s="1" t="s">
        <v>1461</v>
      </c>
      <c r="C1462" s="1" t="s">
        <v>5570</v>
      </c>
      <c r="D1462" s="3">
        <v>25000000</v>
      </c>
      <c r="E1462" s="3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s="7">
        <f t="shared" si="88"/>
        <v>41915.896967592591</v>
      </c>
      <c r="L1462" s="7">
        <f t="shared" si="89"/>
        <v>41973.989583333328</v>
      </c>
      <c r="M1462" t="b">
        <v>0</v>
      </c>
      <c r="N1462">
        <v>0</v>
      </c>
      <c r="O1462" s="22">
        <f>E1462/D1462*100</f>
        <v>0</v>
      </c>
      <c r="P1462" s="4" t="e">
        <f>E1462/N1462</f>
        <v>#DIV/0!</v>
      </c>
      <c r="Q1462" t="b">
        <v>0</v>
      </c>
      <c r="R1462" t="s">
        <v>8287</v>
      </c>
      <c r="S1462" t="str">
        <f t="shared" si="90"/>
        <v>publishing</v>
      </c>
      <c r="T1462" t="str">
        <f t="shared" si="91"/>
        <v>translations</v>
      </c>
    </row>
    <row r="1463" spans="1:20" ht="28.5" x14ac:dyDescent="0.45">
      <c r="A1463">
        <v>1461</v>
      </c>
      <c r="B1463" s="1" t="s">
        <v>1462</v>
      </c>
      <c r="C1463" s="1" t="s">
        <v>5571</v>
      </c>
      <c r="D1463" s="3">
        <v>15000</v>
      </c>
      <c r="E1463" s="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s="7">
        <f t="shared" si="88"/>
        <v>41899.645300925928</v>
      </c>
      <c r="L1463" s="7">
        <f t="shared" si="89"/>
        <v>41933</v>
      </c>
      <c r="M1463" t="b">
        <v>1</v>
      </c>
      <c r="N1463">
        <v>340</v>
      </c>
      <c r="O1463" s="22">
        <f>E1463/D1463*100</f>
        <v>101.24459999999999</v>
      </c>
      <c r="P1463" s="4">
        <f>E1463/N1463</f>
        <v>44.66673529411765</v>
      </c>
      <c r="Q1463" t="b">
        <v>1</v>
      </c>
      <c r="R1463" t="s">
        <v>8288</v>
      </c>
      <c r="S1463" t="str">
        <f t="shared" si="90"/>
        <v>publishing</v>
      </c>
      <c r="T1463" t="str">
        <f t="shared" si="91"/>
        <v>radio &amp; podcasts</v>
      </c>
    </row>
    <row r="1464" spans="1:20" ht="28.5" x14ac:dyDescent="0.45">
      <c r="A1464">
        <v>1462</v>
      </c>
      <c r="B1464" s="1" t="s">
        <v>1463</v>
      </c>
      <c r="C1464" s="1" t="s">
        <v>5572</v>
      </c>
      <c r="D1464" s="3">
        <v>4000</v>
      </c>
      <c r="E1464" s="3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s="7">
        <f t="shared" si="88"/>
        <v>41344.662858796299</v>
      </c>
      <c r="L1464" s="7">
        <f t="shared" si="89"/>
        <v>41374.662858796299</v>
      </c>
      <c r="M1464" t="b">
        <v>1</v>
      </c>
      <c r="N1464">
        <v>150</v>
      </c>
      <c r="O1464" s="22">
        <f>E1464/D1464*100</f>
        <v>108.5175</v>
      </c>
      <c r="P1464" s="4">
        <f>E1464/N1464</f>
        <v>28.937999999999999</v>
      </c>
      <c r="Q1464" t="b">
        <v>1</v>
      </c>
      <c r="R1464" t="s">
        <v>8288</v>
      </c>
      <c r="S1464" t="str">
        <f t="shared" si="90"/>
        <v>publishing</v>
      </c>
      <c r="T1464" t="str">
        <f t="shared" si="91"/>
        <v>radio &amp; podcasts</v>
      </c>
    </row>
    <row r="1465" spans="1:20" ht="42.75" x14ac:dyDescent="0.45">
      <c r="A1465">
        <v>1463</v>
      </c>
      <c r="B1465" s="1" t="s">
        <v>1464</v>
      </c>
      <c r="C1465" s="1" t="s">
        <v>5573</v>
      </c>
      <c r="D1465" s="3">
        <v>600</v>
      </c>
      <c r="E1465" s="3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s="7">
        <f t="shared" si="88"/>
        <v>41326.911319444444</v>
      </c>
      <c r="L1465" s="7">
        <f t="shared" si="89"/>
        <v>41371.869652777779</v>
      </c>
      <c r="M1465" t="b">
        <v>1</v>
      </c>
      <c r="N1465">
        <v>25</v>
      </c>
      <c r="O1465" s="22">
        <f>E1465/D1465*100</f>
        <v>147.66666666666666</v>
      </c>
      <c r="P1465" s="4">
        <f>E1465/N1465</f>
        <v>35.44</v>
      </c>
      <c r="Q1465" t="b">
        <v>1</v>
      </c>
      <c r="R1465" t="s">
        <v>8288</v>
      </c>
      <c r="S1465" t="str">
        <f t="shared" si="90"/>
        <v>publishing</v>
      </c>
      <c r="T1465" t="str">
        <f t="shared" si="91"/>
        <v>radio &amp; podcasts</v>
      </c>
    </row>
    <row r="1466" spans="1:20" x14ac:dyDescent="0.45">
      <c r="A1466">
        <v>1464</v>
      </c>
      <c r="B1466" s="1" t="s">
        <v>1465</v>
      </c>
      <c r="C1466" s="1" t="s">
        <v>5574</v>
      </c>
      <c r="D1466" s="3">
        <v>5000</v>
      </c>
      <c r="E1466" s="3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s="7">
        <f t="shared" si="88"/>
        <v>41291.661550925928</v>
      </c>
      <c r="L1466" s="7">
        <f t="shared" si="89"/>
        <v>41321.661550925928</v>
      </c>
      <c r="M1466" t="b">
        <v>1</v>
      </c>
      <c r="N1466">
        <v>234</v>
      </c>
      <c r="O1466" s="22">
        <f>E1466/D1466*100</f>
        <v>163.19999999999999</v>
      </c>
      <c r="P1466" s="4">
        <f>E1466/N1466</f>
        <v>34.871794871794869</v>
      </c>
      <c r="Q1466" t="b">
        <v>1</v>
      </c>
      <c r="R1466" t="s">
        <v>8288</v>
      </c>
      <c r="S1466" t="str">
        <f t="shared" si="90"/>
        <v>publishing</v>
      </c>
      <c r="T1466" t="str">
        <f t="shared" si="91"/>
        <v>radio &amp; podcasts</v>
      </c>
    </row>
    <row r="1467" spans="1:20" ht="42.75" x14ac:dyDescent="0.45">
      <c r="A1467">
        <v>1465</v>
      </c>
      <c r="B1467" s="1" t="s">
        <v>1466</v>
      </c>
      <c r="C1467" s="1" t="s">
        <v>5575</v>
      </c>
      <c r="D1467" s="3">
        <v>30000</v>
      </c>
      <c r="E1467" s="3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s="7">
        <f t="shared" si="88"/>
        <v>40959.734398148146</v>
      </c>
      <c r="L1467" s="7">
        <f t="shared" si="89"/>
        <v>40990.125</v>
      </c>
      <c r="M1467" t="b">
        <v>1</v>
      </c>
      <c r="N1467">
        <v>2602</v>
      </c>
      <c r="O1467" s="22">
        <f>E1467/D1467*100</f>
        <v>456.41449999999998</v>
      </c>
      <c r="P1467" s="4">
        <f>E1467/N1467</f>
        <v>52.622732513451197</v>
      </c>
      <c r="Q1467" t="b">
        <v>1</v>
      </c>
      <c r="R1467" t="s">
        <v>8288</v>
      </c>
      <c r="S1467" t="str">
        <f t="shared" si="90"/>
        <v>publishing</v>
      </c>
      <c r="T1467" t="str">
        <f t="shared" si="91"/>
        <v>radio &amp; podcasts</v>
      </c>
    </row>
    <row r="1468" spans="1:20" ht="42.75" x14ac:dyDescent="0.45">
      <c r="A1468">
        <v>1466</v>
      </c>
      <c r="B1468" s="1" t="s">
        <v>1467</v>
      </c>
      <c r="C1468" s="1" t="s">
        <v>5576</v>
      </c>
      <c r="D1468" s="3">
        <v>16000</v>
      </c>
      <c r="E1468" s="3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s="7">
        <f t="shared" si="88"/>
        <v>42340.172060185185</v>
      </c>
      <c r="L1468" s="7">
        <f t="shared" si="89"/>
        <v>42381.208333333328</v>
      </c>
      <c r="M1468" t="b">
        <v>1</v>
      </c>
      <c r="N1468">
        <v>248</v>
      </c>
      <c r="O1468" s="22">
        <f>E1468/D1468*100</f>
        <v>107.87731249999999</v>
      </c>
      <c r="P1468" s="4">
        <f>E1468/N1468</f>
        <v>69.598266129032254</v>
      </c>
      <c r="Q1468" t="b">
        <v>1</v>
      </c>
      <c r="R1468" t="s">
        <v>8288</v>
      </c>
      <c r="S1468" t="str">
        <f t="shared" si="90"/>
        <v>publishing</v>
      </c>
      <c r="T1468" t="str">
        <f t="shared" si="91"/>
        <v>radio &amp; podcasts</v>
      </c>
    </row>
    <row r="1469" spans="1:20" ht="28.5" x14ac:dyDescent="0.45">
      <c r="A1469">
        <v>1467</v>
      </c>
      <c r="B1469" s="1" t="s">
        <v>1468</v>
      </c>
      <c r="C1469" s="1" t="s">
        <v>5577</v>
      </c>
      <c r="D1469" s="3">
        <v>40000</v>
      </c>
      <c r="E1469" s="3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s="7">
        <f t="shared" si="88"/>
        <v>40933.80190972222</v>
      </c>
      <c r="L1469" s="7">
        <f t="shared" si="89"/>
        <v>40993.760243055556</v>
      </c>
      <c r="M1469" t="b">
        <v>1</v>
      </c>
      <c r="N1469">
        <v>600</v>
      </c>
      <c r="O1469" s="22">
        <f>E1469/D1469*100</f>
        <v>115.08</v>
      </c>
      <c r="P1469" s="4">
        <f>E1469/N1469</f>
        <v>76.72</v>
      </c>
      <c r="Q1469" t="b">
        <v>1</v>
      </c>
      <c r="R1469" t="s">
        <v>8288</v>
      </c>
      <c r="S1469" t="str">
        <f t="shared" si="90"/>
        <v>publishing</v>
      </c>
      <c r="T1469" t="str">
        <f t="shared" si="91"/>
        <v>radio &amp; podcasts</v>
      </c>
    </row>
    <row r="1470" spans="1:20" ht="42.75" x14ac:dyDescent="0.45">
      <c r="A1470">
        <v>1468</v>
      </c>
      <c r="B1470" s="1" t="s">
        <v>1469</v>
      </c>
      <c r="C1470" s="1" t="s">
        <v>5578</v>
      </c>
      <c r="D1470" s="3">
        <v>9500</v>
      </c>
      <c r="E1470" s="3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s="7">
        <f t="shared" si="88"/>
        <v>40646.014456018522</v>
      </c>
      <c r="L1470" s="7">
        <f t="shared" si="89"/>
        <v>40706.014456018522</v>
      </c>
      <c r="M1470" t="b">
        <v>1</v>
      </c>
      <c r="N1470">
        <v>293</v>
      </c>
      <c r="O1470" s="22">
        <f>E1470/D1470*100</f>
        <v>102.36842105263158</v>
      </c>
      <c r="P1470" s="4">
        <f>E1470/N1470</f>
        <v>33.191126279863482</v>
      </c>
      <c r="Q1470" t="b">
        <v>1</v>
      </c>
      <c r="R1470" t="s">
        <v>8288</v>
      </c>
      <c r="S1470" t="str">
        <f t="shared" si="90"/>
        <v>publishing</v>
      </c>
      <c r="T1470" t="str">
        <f t="shared" si="91"/>
        <v>radio &amp; podcasts</v>
      </c>
    </row>
    <row r="1471" spans="1:20" ht="28.5" x14ac:dyDescent="0.45">
      <c r="A1471">
        <v>1469</v>
      </c>
      <c r="B1471" s="1" t="s">
        <v>1470</v>
      </c>
      <c r="C1471" s="1" t="s">
        <v>5579</v>
      </c>
      <c r="D1471" s="3">
        <v>44250</v>
      </c>
      <c r="E1471" s="3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s="7">
        <f t="shared" si="88"/>
        <v>41290.598483796297</v>
      </c>
      <c r="L1471" s="7">
        <f t="shared" si="89"/>
        <v>41320.598483796297</v>
      </c>
      <c r="M1471" t="b">
        <v>1</v>
      </c>
      <c r="N1471">
        <v>321</v>
      </c>
      <c r="O1471" s="22">
        <f>E1471/D1471*100</f>
        <v>108.42485875706214</v>
      </c>
      <c r="P1471" s="4">
        <f>E1471/N1471</f>
        <v>149.46417445482865</v>
      </c>
      <c r="Q1471" t="b">
        <v>1</v>
      </c>
      <c r="R1471" t="s">
        <v>8288</v>
      </c>
      <c r="S1471" t="str">
        <f t="shared" si="90"/>
        <v>publishing</v>
      </c>
      <c r="T1471" t="str">
        <f t="shared" si="91"/>
        <v>radio &amp; podcasts</v>
      </c>
    </row>
    <row r="1472" spans="1:20" ht="42.75" x14ac:dyDescent="0.45">
      <c r="A1472">
        <v>1470</v>
      </c>
      <c r="B1472" s="1" t="s">
        <v>1471</v>
      </c>
      <c r="C1472" s="1" t="s">
        <v>5580</v>
      </c>
      <c r="D1472" s="3">
        <v>1500</v>
      </c>
      <c r="E1472" s="3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s="7">
        <f t="shared" si="88"/>
        <v>41250.827118055553</v>
      </c>
      <c r="L1472" s="7">
        <f t="shared" si="89"/>
        <v>41271.827118055553</v>
      </c>
      <c r="M1472" t="b">
        <v>1</v>
      </c>
      <c r="N1472">
        <v>81</v>
      </c>
      <c r="O1472" s="22">
        <f>E1472/D1472*100</f>
        <v>125.13333333333334</v>
      </c>
      <c r="P1472" s="4">
        <f>E1472/N1472</f>
        <v>23.172839506172838</v>
      </c>
      <c r="Q1472" t="b">
        <v>1</v>
      </c>
      <c r="R1472" t="s">
        <v>8288</v>
      </c>
      <c r="S1472" t="str">
        <f t="shared" si="90"/>
        <v>publishing</v>
      </c>
      <c r="T1472" t="str">
        <f t="shared" si="91"/>
        <v>radio &amp; podcasts</v>
      </c>
    </row>
    <row r="1473" spans="1:20" ht="42.75" x14ac:dyDescent="0.45">
      <c r="A1473">
        <v>1471</v>
      </c>
      <c r="B1473" s="1" t="s">
        <v>1472</v>
      </c>
      <c r="C1473" s="1" t="s">
        <v>5581</v>
      </c>
      <c r="D1473" s="3">
        <v>32000</v>
      </c>
      <c r="E1473" s="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s="7">
        <f t="shared" si="88"/>
        <v>42073.957569444443</v>
      </c>
      <c r="L1473" s="7">
        <f t="shared" si="89"/>
        <v>42103.957569444443</v>
      </c>
      <c r="M1473" t="b">
        <v>1</v>
      </c>
      <c r="N1473">
        <v>343</v>
      </c>
      <c r="O1473" s="22">
        <f>E1473/D1473*100</f>
        <v>103.840625</v>
      </c>
      <c r="P1473" s="4">
        <f>E1473/N1473</f>
        <v>96.877551020408163</v>
      </c>
      <c r="Q1473" t="b">
        <v>1</v>
      </c>
      <c r="R1473" t="s">
        <v>8288</v>
      </c>
      <c r="S1473" t="str">
        <f t="shared" si="90"/>
        <v>publishing</v>
      </c>
      <c r="T1473" t="str">
        <f t="shared" si="91"/>
        <v>radio &amp; podcasts</v>
      </c>
    </row>
    <row r="1474" spans="1:20" ht="42.75" x14ac:dyDescent="0.45">
      <c r="A1474">
        <v>1472</v>
      </c>
      <c r="B1474" s="1" t="s">
        <v>1473</v>
      </c>
      <c r="C1474" s="1" t="s">
        <v>5582</v>
      </c>
      <c r="D1474" s="3">
        <v>25000</v>
      </c>
      <c r="E1474" s="3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s="7">
        <f t="shared" si="88"/>
        <v>41533.542858796296</v>
      </c>
      <c r="L1474" s="7">
        <f t="shared" si="89"/>
        <v>41563.542858796296</v>
      </c>
      <c r="M1474" t="b">
        <v>1</v>
      </c>
      <c r="N1474">
        <v>336</v>
      </c>
      <c r="O1474" s="22">
        <f>E1474/D1474*100</f>
        <v>138.70400000000001</v>
      </c>
      <c r="P1474" s="4">
        <f>E1474/N1474</f>
        <v>103.20238095238095</v>
      </c>
      <c r="Q1474" t="b">
        <v>1</v>
      </c>
      <c r="R1474" t="s">
        <v>8288</v>
      </c>
      <c r="S1474" t="str">
        <f t="shared" si="90"/>
        <v>publishing</v>
      </c>
      <c r="T1474" t="str">
        <f t="shared" si="91"/>
        <v>radio &amp; podcasts</v>
      </c>
    </row>
    <row r="1475" spans="1:20" x14ac:dyDescent="0.45">
      <c r="A1475">
        <v>1473</v>
      </c>
      <c r="B1475" s="1" t="s">
        <v>1474</v>
      </c>
      <c r="C1475" s="1" t="s">
        <v>5583</v>
      </c>
      <c r="D1475" s="3">
        <v>1500</v>
      </c>
      <c r="E1475" s="3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s="7">
        <f t="shared" ref="K1475:K1538" si="92">(((J1475/60)/60)/24)+DATE(1970,1,1)</f>
        <v>40939.979618055557</v>
      </c>
      <c r="L1475" s="7">
        <f t="shared" ref="L1475:L1538" si="93">(((I1475/60)/60)/24)+DATE(1970,1,1)</f>
        <v>40969.979618055557</v>
      </c>
      <c r="M1475" t="b">
        <v>1</v>
      </c>
      <c r="N1475">
        <v>47</v>
      </c>
      <c r="O1475" s="22">
        <f>E1475/D1475*100</f>
        <v>120.51600000000001</v>
      </c>
      <c r="P1475" s="4">
        <f>E1475/N1475</f>
        <v>38.462553191489363</v>
      </c>
      <c r="Q1475" t="b">
        <v>1</v>
      </c>
      <c r="R1475" t="s">
        <v>8288</v>
      </c>
      <c r="S1475" t="str">
        <f t="shared" ref="S1475:S1538" si="94">LEFT(R1475,SEARCH("/",R1475,1)-1)</f>
        <v>publishing</v>
      </c>
      <c r="T1475" t="str">
        <f t="shared" ref="T1475:T1538" si="95">RIGHT(R1475,LEN(R1475) - FIND("/",R1475))</f>
        <v>radio &amp; podcasts</v>
      </c>
    </row>
    <row r="1476" spans="1:20" ht="42.75" x14ac:dyDescent="0.45">
      <c r="A1476">
        <v>1474</v>
      </c>
      <c r="B1476" s="1" t="s">
        <v>1475</v>
      </c>
      <c r="C1476" s="1" t="s">
        <v>5584</v>
      </c>
      <c r="D1476" s="3">
        <v>3000</v>
      </c>
      <c r="E1476" s="3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s="7">
        <f t="shared" si="92"/>
        <v>41500.727916666663</v>
      </c>
      <c r="L1476" s="7">
        <f t="shared" si="93"/>
        <v>41530.727916666663</v>
      </c>
      <c r="M1476" t="b">
        <v>1</v>
      </c>
      <c r="N1476">
        <v>76</v>
      </c>
      <c r="O1476" s="22">
        <f>E1476/D1476*100</f>
        <v>112.26666666666667</v>
      </c>
      <c r="P1476" s="4">
        <f>E1476/N1476</f>
        <v>44.315789473684212</v>
      </c>
      <c r="Q1476" t="b">
        <v>1</v>
      </c>
      <c r="R1476" t="s">
        <v>8288</v>
      </c>
      <c r="S1476" t="str">
        <f t="shared" si="94"/>
        <v>publishing</v>
      </c>
      <c r="T1476" t="str">
        <f t="shared" si="95"/>
        <v>radio &amp; podcasts</v>
      </c>
    </row>
    <row r="1477" spans="1:20" ht="42.75" x14ac:dyDescent="0.45">
      <c r="A1477">
        <v>1475</v>
      </c>
      <c r="B1477" s="1" t="s">
        <v>1476</v>
      </c>
      <c r="C1477" s="1" t="s">
        <v>5585</v>
      </c>
      <c r="D1477" s="3">
        <v>15000</v>
      </c>
      <c r="E1477" s="3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s="7">
        <f t="shared" si="92"/>
        <v>41960.722951388889</v>
      </c>
      <c r="L1477" s="7">
        <f t="shared" si="93"/>
        <v>41993.207638888889</v>
      </c>
      <c r="M1477" t="b">
        <v>1</v>
      </c>
      <c r="N1477">
        <v>441</v>
      </c>
      <c r="O1477" s="22">
        <f>E1477/D1477*100</f>
        <v>188.66966666666667</v>
      </c>
      <c r="P1477" s="4">
        <f>E1477/N1477</f>
        <v>64.173356009070289</v>
      </c>
      <c r="Q1477" t="b">
        <v>1</v>
      </c>
      <c r="R1477" t="s">
        <v>8288</v>
      </c>
      <c r="S1477" t="str">
        <f t="shared" si="94"/>
        <v>publishing</v>
      </c>
      <c r="T1477" t="str">
        <f t="shared" si="95"/>
        <v>radio &amp; podcasts</v>
      </c>
    </row>
    <row r="1478" spans="1:20" ht="28.5" x14ac:dyDescent="0.45">
      <c r="A1478">
        <v>1476</v>
      </c>
      <c r="B1478" s="1" t="s">
        <v>1477</v>
      </c>
      <c r="C1478" s="1" t="s">
        <v>5586</v>
      </c>
      <c r="D1478" s="3">
        <v>6000</v>
      </c>
      <c r="E1478" s="3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s="7">
        <f t="shared" si="92"/>
        <v>40766.041921296295</v>
      </c>
      <c r="L1478" s="7">
        <f t="shared" si="93"/>
        <v>40796.041921296295</v>
      </c>
      <c r="M1478" t="b">
        <v>1</v>
      </c>
      <c r="N1478">
        <v>916</v>
      </c>
      <c r="O1478" s="22">
        <f>E1478/D1478*100</f>
        <v>661.55466666666666</v>
      </c>
      <c r="P1478" s="4">
        <f>E1478/N1478</f>
        <v>43.333275109170302</v>
      </c>
      <c r="Q1478" t="b">
        <v>1</v>
      </c>
      <c r="R1478" t="s">
        <v>8288</v>
      </c>
      <c r="S1478" t="str">
        <f t="shared" si="94"/>
        <v>publishing</v>
      </c>
      <c r="T1478" t="str">
        <f t="shared" si="95"/>
        <v>radio &amp; podcasts</v>
      </c>
    </row>
    <row r="1479" spans="1:20" ht="42.75" x14ac:dyDescent="0.45">
      <c r="A1479">
        <v>1477</v>
      </c>
      <c r="B1479" s="1" t="s">
        <v>1478</v>
      </c>
      <c r="C1479" s="1" t="s">
        <v>5587</v>
      </c>
      <c r="D1479" s="3">
        <v>30000</v>
      </c>
      <c r="E1479" s="3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s="7">
        <f t="shared" si="92"/>
        <v>40840.615787037037</v>
      </c>
      <c r="L1479" s="7">
        <f t="shared" si="93"/>
        <v>40900.125</v>
      </c>
      <c r="M1479" t="b">
        <v>1</v>
      </c>
      <c r="N1479">
        <v>369</v>
      </c>
      <c r="O1479" s="22">
        <f>E1479/D1479*100</f>
        <v>111.31</v>
      </c>
      <c r="P1479" s="4">
        <f>E1479/N1479</f>
        <v>90.495934959349597</v>
      </c>
      <c r="Q1479" t="b">
        <v>1</v>
      </c>
      <c r="R1479" t="s">
        <v>8288</v>
      </c>
      <c r="S1479" t="str">
        <f t="shared" si="94"/>
        <v>publishing</v>
      </c>
      <c r="T1479" t="str">
        <f t="shared" si="95"/>
        <v>radio &amp; podcasts</v>
      </c>
    </row>
    <row r="1480" spans="1:20" ht="42.75" x14ac:dyDescent="0.45">
      <c r="A1480">
        <v>1478</v>
      </c>
      <c r="B1480" s="1" t="s">
        <v>1479</v>
      </c>
      <c r="C1480" s="1" t="s">
        <v>5588</v>
      </c>
      <c r="D1480" s="3">
        <v>50000</v>
      </c>
      <c r="E1480" s="3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s="7">
        <f t="shared" si="92"/>
        <v>41394.871678240743</v>
      </c>
      <c r="L1480" s="7">
        <f t="shared" si="93"/>
        <v>41408.871678240743</v>
      </c>
      <c r="M1480" t="b">
        <v>1</v>
      </c>
      <c r="N1480">
        <v>20242</v>
      </c>
      <c r="O1480" s="22">
        <f>E1480/D1480*100</f>
        <v>1181.6142199999999</v>
      </c>
      <c r="P1480" s="4">
        <f>E1480/N1480</f>
        <v>29.187190495010373</v>
      </c>
      <c r="Q1480" t="b">
        <v>1</v>
      </c>
      <c r="R1480" t="s">
        <v>8288</v>
      </c>
      <c r="S1480" t="str">
        <f t="shared" si="94"/>
        <v>publishing</v>
      </c>
      <c r="T1480" t="str">
        <f t="shared" si="95"/>
        <v>radio &amp; podcasts</v>
      </c>
    </row>
    <row r="1481" spans="1:20" ht="42.75" x14ac:dyDescent="0.45">
      <c r="A1481">
        <v>1479</v>
      </c>
      <c r="B1481" s="1" t="s">
        <v>1480</v>
      </c>
      <c r="C1481" s="1" t="s">
        <v>5589</v>
      </c>
      <c r="D1481" s="3">
        <v>1600</v>
      </c>
      <c r="E1481" s="3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s="7">
        <f t="shared" si="92"/>
        <v>41754.745243055557</v>
      </c>
      <c r="L1481" s="7">
        <f t="shared" si="93"/>
        <v>41769.165972222225</v>
      </c>
      <c r="M1481" t="b">
        <v>1</v>
      </c>
      <c r="N1481">
        <v>71</v>
      </c>
      <c r="O1481" s="22">
        <f>E1481/D1481*100</f>
        <v>137.375</v>
      </c>
      <c r="P1481" s="4">
        <f>E1481/N1481</f>
        <v>30.95774647887324</v>
      </c>
      <c r="Q1481" t="b">
        <v>1</v>
      </c>
      <c r="R1481" t="s">
        <v>8288</v>
      </c>
      <c r="S1481" t="str">
        <f t="shared" si="94"/>
        <v>publishing</v>
      </c>
      <c r="T1481" t="str">
        <f t="shared" si="95"/>
        <v>radio &amp; podcasts</v>
      </c>
    </row>
    <row r="1482" spans="1:20" ht="42.75" x14ac:dyDescent="0.45">
      <c r="A1482">
        <v>1480</v>
      </c>
      <c r="B1482" s="1" t="s">
        <v>1481</v>
      </c>
      <c r="C1482" s="1" t="s">
        <v>5590</v>
      </c>
      <c r="D1482" s="3">
        <v>50000</v>
      </c>
      <c r="E1482" s="3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s="7">
        <f t="shared" si="92"/>
        <v>41464.934016203704</v>
      </c>
      <c r="L1482" s="7">
        <f t="shared" si="93"/>
        <v>41481.708333333336</v>
      </c>
      <c r="M1482" t="b">
        <v>1</v>
      </c>
      <c r="N1482">
        <v>635</v>
      </c>
      <c r="O1482" s="22">
        <f>E1482/D1482*100</f>
        <v>117.04040000000001</v>
      </c>
      <c r="P1482" s="4">
        <f>E1482/N1482</f>
        <v>92.157795275590544</v>
      </c>
      <c r="Q1482" t="b">
        <v>1</v>
      </c>
      <c r="R1482" t="s">
        <v>8288</v>
      </c>
      <c r="S1482" t="str">
        <f t="shared" si="94"/>
        <v>publishing</v>
      </c>
      <c r="T1482" t="str">
        <f t="shared" si="95"/>
        <v>radio &amp; podcasts</v>
      </c>
    </row>
    <row r="1483" spans="1:20" ht="42.75" x14ac:dyDescent="0.45">
      <c r="A1483">
        <v>1481</v>
      </c>
      <c r="B1483" s="1" t="s">
        <v>1482</v>
      </c>
      <c r="C1483" s="1" t="s">
        <v>5591</v>
      </c>
      <c r="D1483" s="3">
        <v>5000</v>
      </c>
      <c r="E1483" s="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s="7">
        <f t="shared" si="92"/>
        <v>41550.922974537039</v>
      </c>
      <c r="L1483" s="7">
        <f t="shared" si="93"/>
        <v>41580.922974537039</v>
      </c>
      <c r="M1483" t="b">
        <v>0</v>
      </c>
      <c r="N1483">
        <v>6</v>
      </c>
      <c r="O1483" s="22">
        <f>E1483/D1483*100</f>
        <v>2.1</v>
      </c>
      <c r="P1483" s="4">
        <f>E1483/N1483</f>
        <v>17.5</v>
      </c>
      <c r="Q1483" t="b">
        <v>0</v>
      </c>
      <c r="R1483" t="s">
        <v>8275</v>
      </c>
      <c r="S1483" t="str">
        <f t="shared" si="94"/>
        <v>publishing</v>
      </c>
      <c r="T1483" t="str">
        <f t="shared" si="95"/>
        <v>fiction</v>
      </c>
    </row>
    <row r="1484" spans="1:20" ht="42.75" x14ac:dyDescent="0.45">
      <c r="A1484">
        <v>1482</v>
      </c>
      <c r="B1484" s="1" t="s">
        <v>1483</v>
      </c>
      <c r="C1484" s="1" t="s">
        <v>5592</v>
      </c>
      <c r="D1484" s="3">
        <v>5000</v>
      </c>
      <c r="E1484" s="3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s="7">
        <f t="shared" si="92"/>
        <v>41136.85805555556</v>
      </c>
      <c r="L1484" s="7">
        <f t="shared" si="93"/>
        <v>41159.32708333333</v>
      </c>
      <c r="M1484" t="b">
        <v>0</v>
      </c>
      <c r="N1484">
        <v>1</v>
      </c>
      <c r="O1484" s="22">
        <f>E1484/D1484*100</f>
        <v>0.1</v>
      </c>
      <c r="P1484" s="4">
        <f>E1484/N1484</f>
        <v>5</v>
      </c>
      <c r="Q1484" t="b">
        <v>0</v>
      </c>
      <c r="R1484" t="s">
        <v>8275</v>
      </c>
      <c r="S1484" t="str">
        <f t="shared" si="94"/>
        <v>publishing</v>
      </c>
      <c r="T1484" t="str">
        <f t="shared" si="95"/>
        <v>fiction</v>
      </c>
    </row>
    <row r="1485" spans="1:20" ht="42.75" x14ac:dyDescent="0.45">
      <c r="A1485">
        <v>1483</v>
      </c>
      <c r="B1485" s="1" t="s">
        <v>1484</v>
      </c>
      <c r="C1485" s="1" t="s">
        <v>5593</v>
      </c>
      <c r="D1485" s="3">
        <v>7000</v>
      </c>
      <c r="E1485" s="3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s="7">
        <f t="shared" si="92"/>
        <v>42548.192997685182</v>
      </c>
      <c r="L1485" s="7">
        <f t="shared" si="93"/>
        <v>42573.192997685182</v>
      </c>
      <c r="M1485" t="b">
        <v>0</v>
      </c>
      <c r="N1485">
        <v>2</v>
      </c>
      <c r="O1485" s="22">
        <f>E1485/D1485*100</f>
        <v>0.7142857142857143</v>
      </c>
      <c r="P1485" s="4">
        <f>E1485/N1485</f>
        <v>25</v>
      </c>
      <c r="Q1485" t="b">
        <v>0</v>
      </c>
      <c r="R1485" t="s">
        <v>8275</v>
      </c>
      <c r="S1485" t="str">
        <f t="shared" si="94"/>
        <v>publishing</v>
      </c>
      <c r="T1485" t="str">
        <f t="shared" si="95"/>
        <v>fiction</v>
      </c>
    </row>
    <row r="1486" spans="1:20" x14ac:dyDescent="0.45">
      <c r="A1486">
        <v>1484</v>
      </c>
      <c r="B1486" s="1" t="s">
        <v>1485</v>
      </c>
      <c r="C1486" s="1" t="s">
        <v>5594</v>
      </c>
      <c r="D1486" s="3">
        <v>2000</v>
      </c>
      <c r="E1486" s="3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s="7">
        <f t="shared" si="92"/>
        <v>41053.200960648144</v>
      </c>
      <c r="L1486" s="7">
        <f t="shared" si="93"/>
        <v>41111.618750000001</v>
      </c>
      <c r="M1486" t="b">
        <v>0</v>
      </c>
      <c r="N1486">
        <v>0</v>
      </c>
      <c r="O1486" s="22">
        <f>E1486/D1486*100</f>
        <v>0</v>
      </c>
      <c r="P1486" s="4" t="e">
        <f>E1486/N1486</f>
        <v>#DIV/0!</v>
      </c>
      <c r="Q1486" t="b">
        <v>0</v>
      </c>
      <c r="R1486" t="s">
        <v>8275</v>
      </c>
      <c r="S1486" t="str">
        <f t="shared" si="94"/>
        <v>publishing</v>
      </c>
      <c r="T1486" t="str">
        <f t="shared" si="95"/>
        <v>fiction</v>
      </c>
    </row>
    <row r="1487" spans="1:20" ht="42.75" x14ac:dyDescent="0.45">
      <c r="A1487">
        <v>1485</v>
      </c>
      <c r="B1487" s="1" t="s">
        <v>1486</v>
      </c>
      <c r="C1487" s="1" t="s">
        <v>5595</v>
      </c>
      <c r="D1487" s="3">
        <v>6700</v>
      </c>
      <c r="E1487" s="3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s="7">
        <f t="shared" si="92"/>
        <v>42130.795983796299</v>
      </c>
      <c r="L1487" s="7">
        <f t="shared" si="93"/>
        <v>42175.795983796299</v>
      </c>
      <c r="M1487" t="b">
        <v>0</v>
      </c>
      <c r="N1487">
        <v>3</v>
      </c>
      <c r="O1487" s="22">
        <f>E1487/D1487*100</f>
        <v>2.2388059701492535</v>
      </c>
      <c r="P1487" s="4">
        <f>E1487/N1487</f>
        <v>50</v>
      </c>
      <c r="Q1487" t="b">
        <v>0</v>
      </c>
      <c r="R1487" t="s">
        <v>8275</v>
      </c>
      <c r="S1487" t="str">
        <f t="shared" si="94"/>
        <v>publishing</v>
      </c>
      <c r="T1487" t="str">
        <f t="shared" si="95"/>
        <v>fiction</v>
      </c>
    </row>
    <row r="1488" spans="1:20" ht="42.75" x14ac:dyDescent="0.45">
      <c r="A1488">
        <v>1486</v>
      </c>
      <c r="B1488" s="1" t="s">
        <v>1487</v>
      </c>
      <c r="C1488" s="1" t="s">
        <v>5596</v>
      </c>
      <c r="D1488" s="3">
        <v>20000</v>
      </c>
      <c r="E1488" s="3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s="7">
        <f t="shared" si="92"/>
        <v>42032.168530092589</v>
      </c>
      <c r="L1488" s="7">
        <f t="shared" si="93"/>
        <v>42062.168530092589</v>
      </c>
      <c r="M1488" t="b">
        <v>0</v>
      </c>
      <c r="N1488">
        <v>3</v>
      </c>
      <c r="O1488" s="22">
        <f>E1488/D1488*100</f>
        <v>0.24</v>
      </c>
      <c r="P1488" s="4">
        <f>E1488/N1488</f>
        <v>16</v>
      </c>
      <c r="Q1488" t="b">
        <v>0</v>
      </c>
      <c r="R1488" t="s">
        <v>8275</v>
      </c>
      <c r="S1488" t="str">
        <f t="shared" si="94"/>
        <v>publishing</v>
      </c>
      <c r="T1488" t="str">
        <f t="shared" si="95"/>
        <v>fiction</v>
      </c>
    </row>
    <row r="1489" spans="1:20" ht="42.75" x14ac:dyDescent="0.45">
      <c r="A1489">
        <v>1487</v>
      </c>
      <c r="B1489" s="1" t="s">
        <v>1488</v>
      </c>
      <c r="C1489" s="1" t="s">
        <v>5597</v>
      </c>
      <c r="D1489" s="3">
        <v>10000</v>
      </c>
      <c r="E1489" s="3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s="7">
        <f t="shared" si="92"/>
        <v>42554.917488425926</v>
      </c>
      <c r="L1489" s="7">
        <f t="shared" si="93"/>
        <v>42584.917488425926</v>
      </c>
      <c r="M1489" t="b">
        <v>0</v>
      </c>
      <c r="N1489">
        <v>0</v>
      </c>
      <c r="O1489" s="22">
        <f>E1489/D1489*100</f>
        <v>0</v>
      </c>
      <c r="P1489" s="4" t="e">
        <f>E1489/N1489</f>
        <v>#DIV/0!</v>
      </c>
      <c r="Q1489" t="b">
        <v>0</v>
      </c>
      <c r="R1489" t="s">
        <v>8275</v>
      </c>
      <c r="S1489" t="str">
        <f t="shared" si="94"/>
        <v>publishing</v>
      </c>
      <c r="T1489" t="str">
        <f t="shared" si="95"/>
        <v>fiction</v>
      </c>
    </row>
    <row r="1490" spans="1:20" ht="42.75" x14ac:dyDescent="0.45">
      <c r="A1490">
        <v>1488</v>
      </c>
      <c r="B1490" s="1" t="s">
        <v>1489</v>
      </c>
      <c r="C1490" s="1" t="s">
        <v>5598</v>
      </c>
      <c r="D1490" s="3">
        <v>15000</v>
      </c>
      <c r="E1490" s="3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s="7">
        <f t="shared" si="92"/>
        <v>41614.563194444447</v>
      </c>
      <c r="L1490" s="7">
        <f t="shared" si="93"/>
        <v>41644.563194444447</v>
      </c>
      <c r="M1490" t="b">
        <v>0</v>
      </c>
      <c r="N1490">
        <v>6</v>
      </c>
      <c r="O1490" s="22">
        <f>E1490/D1490*100</f>
        <v>2.4</v>
      </c>
      <c r="P1490" s="4">
        <f>E1490/N1490</f>
        <v>60</v>
      </c>
      <c r="Q1490" t="b">
        <v>0</v>
      </c>
      <c r="R1490" t="s">
        <v>8275</v>
      </c>
      <c r="S1490" t="str">
        <f t="shared" si="94"/>
        <v>publishing</v>
      </c>
      <c r="T1490" t="str">
        <f t="shared" si="95"/>
        <v>fiction</v>
      </c>
    </row>
    <row r="1491" spans="1:20" ht="42.75" x14ac:dyDescent="0.45">
      <c r="A1491">
        <v>1489</v>
      </c>
      <c r="B1491" s="1" t="s">
        <v>1490</v>
      </c>
      <c r="C1491" s="1" t="s">
        <v>5599</v>
      </c>
      <c r="D1491" s="3">
        <v>5000</v>
      </c>
      <c r="E1491" s="3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s="7">
        <f t="shared" si="92"/>
        <v>41198.611712962964</v>
      </c>
      <c r="L1491" s="7">
        <f t="shared" si="93"/>
        <v>41228.653379629628</v>
      </c>
      <c r="M1491" t="b">
        <v>0</v>
      </c>
      <c r="N1491">
        <v>0</v>
      </c>
      <c r="O1491" s="22">
        <f>E1491/D1491*100</f>
        <v>0</v>
      </c>
      <c r="P1491" s="4" t="e">
        <f>E1491/N1491</f>
        <v>#DIV/0!</v>
      </c>
      <c r="Q1491" t="b">
        <v>0</v>
      </c>
      <c r="R1491" t="s">
        <v>8275</v>
      </c>
      <c r="S1491" t="str">
        <f t="shared" si="94"/>
        <v>publishing</v>
      </c>
      <c r="T1491" t="str">
        <f t="shared" si="95"/>
        <v>fiction</v>
      </c>
    </row>
    <row r="1492" spans="1:20" ht="42.75" x14ac:dyDescent="0.45">
      <c r="A1492">
        <v>1490</v>
      </c>
      <c r="B1492" s="1" t="s">
        <v>1491</v>
      </c>
      <c r="C1492" s="1" t="s">
        <v>5600</v>
      </c>
      <c r="D1492" s="3">
        <v>2900</v>
      </c>
      <c r="E1492" s="3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s="7">
        <f t="shared" si="92"/>
        <v>41520.561041666668</v>
      </c>
      <c r="L1492" s="7">
        <f t="shared" si="93"/>
        <v>41549.561041666668</v>
      </c>
      <c r="M1492" t="b">
        <v>0</v>
      </c>
      <c r="N1492">
        <v>19</v>
      </c>
      <c r="O1492" s="22">
        <f>E1492/D1492*100</f>
        <v>30.862068965517242</v>
      </c>
      <c r="P1492" s="4">
        <f>E1492/N1492</f>
        <v>47.10526315789474</v>
      </c>
      <c r="Q1492" t="b">
        <v>0</v>
      </c>
      <c r="R1492" t="s">
        <v>8275</v>
      </c>
      <c r="S1492" t="str">
        <f t="shared" si="94"/>
        <v>publishing</v>
      </c>
      <c r="T1492" t="str">
        <f t="shared" si="95"/>
        <v>fiction</v>
      </c>
    </row>
    <row r="1493" spans="1:20" ht="42.75" x14ac:dyDescent="0.45">
      <c r="A1493">
        <v>1491</v>
      </c>
      <c r="B1493" s="1" t="s">
        <v>1492</v>
      </c>
      <c r="C1493" s="1" t="s">
        <v>5601</v>
      </c>
      <c r="D1493" s="3">
        <v>1200</v>
      </c>
      <c r="E1493" s="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s="7">
        <f t="shared" si="92"/>
        <v>41991.713460648149</v>
      </c>
      <c r="L1493" s="7">
        <f t="shared" si="93"/>
        <v>42050.651388888888</v>
      </c>
      <c r="M1493" t="b">
        <v>0</v>
      </c>
      <c r="N1493">
        <v>1</v>
      </c>
      <c r="O1493" s="22">
        <f>E1493/D1493*100</f>
        <v>8.3333333333333321</v>
      </c>
      <c r="P1493" s="4">
        <f>E1493/N1493</f>
        <v>100</v>
      </c>
      <c r="Q1493" t="b">
        <v>0</v>
      </c>
      <c r="R1493" t="s">
        <v>8275</v>
      </c>
      <c r="S1493" t="str">
        <f t="shared" si="94"/>
        <v>publishing</v>
      </c>
      <c r="T1493" t="str">
        <f t="shared" si="95"/>
        <v>fiction</v>
      </c>
    </row>
    <row r="1494" spans="1:20" ht="42.75" x14ac:dyDescent="0.45">
      <c r="A1494">
        <v>1492</v>
      </c>
      <c r="B1494" s="1" t="s">
        <v>1493</v>
      </c>
      <c r="C1494" s="1" t="s">
        <v>5602</v>
      </c>
      <c r="D1494" s="3">
        <v>4000</v>
      </c>
      <c r="E1494" s="3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s="7">
        <f t="shared" si="92"/>
        <v>40682.884791666671</v>
      </c>
      <c r="L1494" s="7">
        <f t="shared" si="93"/>
        <v>40712.884791666671</v>
      </c>
      <c r="M1494" t="b">
        <v>0</v>
      </c>
      <c r="N1494">
        <v>2</v>
      </c>
      <c r="O1494" s="22">
        <f>E1494/D1494*100</f>
        <v>0.75</v>
      </c>
      <c r="P1494" s="4">
        <f>E1494/N1494</f>
        <v>15</v>
      </c>
      <c r="Q1494" t="b">
        <v>0</v>
      </c>
      <c r="R1494" t="s">
        <v>8275</v>
      </c>
      <c r="S1494" t="str">
        <f t="shared" si="94"/>
        <v>publishing</v>
      </c>
      <c r="T1494" t="str">
        <f t="shared" si="95"/>
        <v>fiction</v>
      </c>
    </row>
    <row r="1495" spans="1:20" ht="28.5" x14ac:dyDescent="0.45">
      <c r="A1495">
        <v>1493</v>
      </c>
      <c r="B1495" s="1" t="s">
        <v>1494</v>
      </c>
      <c r="C1495" s="1" t="s">
        <v>5603</v>
      </c>
      <c r="D1495" s="3">
        <v>2400</v>
      </c>
      <c r="E1495" s="3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s="7">
        <f t="shared" si="92"/>
        <v>41411.866608796299</v>
      </c>
      <c r="L1495" s="7">
        <f t="shared" si="93"/>
        <v>41441.866608796299</v>
      </c>
      <c r="M1495" t="b">
        <v>0</v>
      </c>
      <c r="N1495">
        <v>0</v>
      </c>
      <c r="O1495" s="22">
        <f>E1495/D1495*100</f>
        <v>0</v>
      </c>
      <c r="P1495" s="4" t="e">
        <f>E1495/N1495</f>
        <v>#DIV/0!</v>
      </c>
      <c r="Q1495" t="b">
        <v>0</v>
      </c>
      <c r="R1495" t="s">
        <v>8275</v>
      </c>
      <c r="S1495" t="str">
        <f t="shared" si="94"/>
        <v>publishing</v>
      </c>
      <c r="T1495" t="str">
        <f t="shared" si="95"/>
        <v>fiction</v>
      </c>
    </row>
    <row r="1496" spans="1:20" ht="42.75" x14ac:dyDescent="0.45">
      <c r="A1496">
        <v>1494</v>
      </c>
      <c r="B1496" s="1" t="s">
        <v>1495</v>
      </c>
      <c r="C1496" s="1" t="s">
        <v>5604</v>
      </c>
      <c r="D1496" s="3">
        <v>5000</v>
      </c>
      <c r="E1496" s="3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s="7">
        <f t="shared" si="92"/>
        <v>42067.722372685181</v>
      </c>
      <c r="L1496" s="7">
        <f t="shared" si="93"/>
        <v>42097.651388888888</v>
      </c>
      <c r="M1496" t="b">
        <v>0</v>
      </c>
      <c r="N1496">
        <v>11</v>
      </c>
      <c r="O1496" s="22">
        <f>E1496/D1496*100</f>
        <v>8.9</v>
      </c>
      <c r="P1496" s="4">
        <f>E1496/N1496</f>
        <v>40.454545454545453</v>
      </c>
      <c r="Q1496" t="b">
        <v>0</v>
      </c>
      <c r="R1496" t="s">
        <v>8275</v>
      </c>
      <c r="S1496" t="str">
        <f t="shared" si="94"/>
        <v>publishing</v>
      </c>
      <c r="T1496" t="str">
        <f t="shared" si="95"/>
        <v>fiction</v>
      </c>
    </row>
    <row r="1497" spans="1:20" ht="28.5" x14ac:dyDescent="0.45">
      <c r="A1497">
        <v>1495</v>
      </c>
      <c r="B1497" s="1" t="s">
        <v>1496</v>
      </c>
      <c r="C1497" s="1" t="s">
        <v>5605</v>
      </c>
      <c r="D1497" s="3">
        <v>2000</v>
      </c>
      <c r="E1497" s="3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s="7">
        <f t="shared" si="92"/>
        <v>40752.789710648147</v>
      </c>
      <c r="L1497" s="7">
        <f t="shared" si="93"/>
        <v>40782.789710648147</v>
      </c>
      <c r="M1497" t="b">
        <v>0</v>
      </c>
      <c r="N1497">
        <v>0</v>
      </c>
      <c r="O1497" s="22">
        <f>E1497/D1497*100</f>
        <v>0</v>
      </c>
      <c r="P1497" s="4" t="e">
        <f>E1497/N1497</f>
        <v>#DIV/0!</v>
      </c>
      <c r="Q1497" t="b">
        <v>0</v>
      </c>
      <c r="R1497" t="s">
        <v>8275</v>
      </c>
      <c r="S1497" t="str">
        <f t="shared" si="94"/>
        <v>publishing</v>
      </c>
      <c r="T1497" t="str">
        <f t="shared" si="95"/>
        <v>fiction</v>
      </c>
    </row>
    <row r="1498" spans="1:20" ht="42.75" x14ac:dyDescent="0.45">
      <c r="A1498">
        <v>1496</v>
      </c>
      <c r="B1498" s="1" t="s">
        <v>1497</v>
      </c>
      <c r="C1498" s="1" t="s">
        <v>5606</v>
      </c>
      <c r="D1498" s="3">
        <v>1500</v>
      </c>
      <c r="E1498" s="3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s="7">
        <f t="shared" si="92"/>
        <v>41838.475219907406</v>
      </c>
      <c r="L1498" s="7">
        <f t="shared" si="93"/>
        <v>41898.475219907406</v>
      </c>
      <c r="M1498" t="b">
        <v>0</v>
      </c>
      <c r="N1498">
        <v>0</v>
      </c>
      <c r="O1498" s="22">
        <f>E1498/D1498*100</f>
        <v>0</v>
      </c>
      <c r="P1498" s="4" t="e">
        <f>E1498/N1498</f>
        <v>#DIV/0!</v>
      </c>
      <c r="Q1498" t="b">
        <v>0</v>
      </c>
      <c r="R1498" t="s">
        <v>8275</v>
      </c>
      <c r="S1498" t="str">
        <f t="shared" si="94"/>
        <v>publishing</v>
      </c>
      <c r="T1498" t="str">
        <f t="shared" si="95"/>
        <v>fiction</v>
      </c>
    </row>
    <row r="1499" spans="1:20" ht="42.75" x14ac:dyDescent="0.45">
      <c r="A1499">
        <v>1497</v>
      </c>
      <c r="B1499" s="1" t="s">
        <v>1498</v>
      </c>
      <c r="C1499" s="1" t="s">
        <v>5607</v>
      </c>
      <c r="D1499" s="3">
        <v>15000</v>
      </c>
      <c r="E1499" s="3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s="7">
        <f t="shared" si="92"/>
        <v>41444.64261574074</v>
      </c>
      <c r="L1499" s="7">
        <f t="shared" si="93"/>
        <v>41486.821527777778</v>
      </c>
      <c r="M1499" t="b">
        <v>0</v>
      </c>
      <c r="N1499">
        <v>1</v>
      </c>
      <c r="O1499" s="22">
        <f>E1499/D1499*100</f>
        <v>6.6666666666666671E-3</v>
      </c>
      <c r="P1499" s="4">
        <f>E1499/N1499</f>
        <v>1</v>
      </c>
      <c r="Q1499" t="b">
        <v>0</v>
      </c>
      <c r="R1499" t="s">
        <v>8275</v>
      </c>
      <c r="S1499" t="str">
        <f t="shared" si="94"/>
        <v>publishing</v>
      </c>
      <c r="T1499" t="str">
        <f t="shared" si="95"/>
        <v>fiction</v>
      </c>
    </row>
    <row r="1500" spans="1:20" ht="42.75" x14ac:dyDescent="0.45">
      <c r="A1500">
        <v>1498</v>
      </c>
      <c r="B1500" s="1" t="s">
        <v>1499</v>
      </c>
      <c r="C1500" s="1" t="s">
        <v>5608</v>
      </c>
      <c r="D1500" s="3">
        <v>3000</v>
      </c>
      <c r="E1500" s="3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s="7">
        <f t="shared" si="92"/>
        <v>41840.983541666668</v>
      </c>
      <c r="L1500" s="7">
        <f t="shared" si="93"/>
        <v>41885.983541666668</v>
      </c>
      <c r="M1500" t="b">
        <v>0</v>
      </c>
      <c r="N1500">
        <v>3</v>
      </c>
      <c r="O1500" s="22">
        <f>E1500/D1500*100</f>
        <v>1.9</v>
      </c>
      <c r="P1500" s="4">
        <f>E1500/N1500</f>
        <v>19</v>
      </c>
      <c r="Q1500" t="b">
        <v>0</v>
      </c>
      <c r="R1500" t="s">
        <v>8275</v>
      </c>
      <c r="S1500" t="str">
        <f t="shared" si="94"/>
        <v>publishing</v>
      </c>
      <c r="T1500" t="str">
        <f t="shared" si="95"/>
        <v>fiction</v>
      </c>
    </row>
    <row r="1501" spans="1:20" ht="42.75" x14ac:dyDescent="0.45">
      <c r="A1501">
        <v>1499</v>
      </c>
      <c r="B1501" s="1" t="s">
        <v>1500</v>
      </c>
      <c r="C1501" s="1" t="s">
        <v>5609</v>
      </c>
      <c r="D1501" s="3">
        <v>2000</v>
      </c>
      <c r="E1501" s="3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s="7">
        <f t="shared" si="92"/>
        <v>42527.007326388892</v>
      </c>
      <c r="L1501" s="7">
        <f t="shared" si="93"/>
        <v>42587.007326388892</v>
      </c>
      <c r="M1501" t="b">
        <v>0</v>
      </c>
      <c r="N1501">
        <v>1</v>
      </c>
      <c r="O1501" s="22">
        <f>E1501/D1501*100</f>
        <v>0.25</v>
      </c>
      <c r="P1501" s="4">
        <f>E1501/N1501</f>
        <v>5</v>
      </c>
      <c r="Q1501" t="b">
        <v>0</v>
      </c>
      <c r="R1501" t="s">
        <v>8275</v>
      </c>
      <c r="S1501" t="str">
        <f t="shared" si="94"/>
        <v>publishing</v>
      </c>
      <c r="T1501" t="str">
        <f t="shared" si="95"/>
        <v>fiction</v>
      </c>
    </row>
    <row r="1502" spans="1:20" ht="42.75" x14ac:dyDescent="0.45">
      <c r="A1502">
        <v>1500</v>
      </c>
      <c r="B1502" s="1" t="s">
        <v>1501</v>
      </c>
      <c r="C1502" s="1" t="s">
        <v>5610</v>
      </c>
      <c r="D1502" s="3">
        <v>2800</v>
      </c>
      <c r="E1502" s="3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s="7">
        <f t="shared" si="92"/>
        <v>41365.904594907406</v>
      </c>
      <c r="L1502" s="7">
        <f t="shared" si="93"/>
        <v>41395.904594907406</v>
      </c>
      <c r="M1502" t="b">
        <v>0</v>
      </c>
      <c r="N1502">
        <v>15</v>
      </c>
      <c r="O1502" s="22">
        <f>E1502/D1502*100</f>
        <v>25.035714285714285</v>
      </c>
      <c r="P1502" s="4">
        <f>E1502/N1502</f>
        <v>46.733333333333334</v>
      </c>
      <c r="Q1502" t="b">
        <v>0</v>
      </c>
      <c r="R1502" t="s">
        <v>8275</v>
      </c>
      <c r="S1502" t="str">
        <f t="shared" si="94"/>
        <v>publishing</v>
      </c>
      <c r="T1502" t="str">
        <f t="shared" si="95"/>
        <v>fiction</v>
      </c>
    </row>
    <row r="1503" spans="1:20" ht="28.5" x14ac:dyDescent="0.45">
      <c r="A1503">
        <v>1501</v>
      </c>
      <c r="B1503" s="1" t="s">
        <v>1502</v>
      </c>
      <c r="C1503" s="1" t="s">
        <v>5611</v>
      </c>
      <c r="D1503" s="3">
        <v>52000</v>
      </c>
      <c r="E1503" s="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s="7">
        <f t="shared" si="92"/>
        <v>42163.583599537036</v>
      </c>
      <c r="L1503" s="7">
        <f t="shared" si="93"/>
        <v>42193.583599537036</v>
      </c>
      <c r="M1503" t="b">
        <v>1</v>
      </c>
      <c r="N1503">
        <v>885</v>
      </c>
      <c r="O1503" s="22">
        <f>E1503/D1503*100</f>
        <v>166.33076923076925</v>
      </c>
      <c r="P1503" s="4">
        <f>E1503/N1503</f>
        <v>97.731073446327684</v>
      </c>
      <c r="Q1503" t="b">
        <v>1</v>
      </c>
      <c r="R1503" t="s">
        <v>8285</v>
      </c>
      <c r="S1503" t="str">
        <f t="shared" si="94"/>
        <v>photography</v>
      </c>
      <c r="T1503" t="str">
        <f t="shared" si="95"/>
        <v>photobooks</v>
      </c>
    </row>
    <row r="1504" spans="1:20" ht="42.75" x14ac:dyDescent="0.45">
      <c r="A1504">
        <v>1502</v>
      </c>
      <c r="B1504" s="1" t="s">
        <v>1503</v>
      </c>
      <c r="C1504" s="1" t="s">
        <v>5612</v>
      </c>
      <c r="D1504" s="3">
        <v>22000</v>
      </c>
      <c r="E1504" s="3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s="7">
        <f t="shared" si="92"/>
        <v>42426.542592592596</v>
      </c>
      <c r="L1504" s="7">
        <f t="shared" si="93"/>
        <v>42454.916666666672</v>
      </c>
      <c r="M1504" t="b">
        <v>1</v>
      </c>
      <c r="N1504">
        <v>329</v>
      </c>
      <c r="O1504" s="22">
        <f>E1504/D1504*100</f>
        <v>101.44545454545455</v>
      </c>
      <c r="P1504" s="4">
        <f>E1504/N1504</f>
        <v>67.835866261398181</v>
      </c>
      <c r="Q1504" t="b">
        <v>1</v>
      </c>
      <c r="R1504" t="s">
        <v>8285</v>
      </c>
      <c r="S1504" t="str">
        <f t="shared" si="94"/>
        <v>photography</v>
      </c>
      <c r="T1504" t="str">
        <f t="shared" si="95"/>
        <v>photobooks</v>
      </c>
    </row>
    <row r="1505" spans="1:20" ht="42.75" x14ac:dyDescent="0.45">
      <c r="A1505">
        <v>1503</v>
      </c>
      <c r="B1505" s="1" t="s">
        <v>1504</v>
      </c>
      <c r="C1505" s="1" t="s">
        <v>5613</v>
      </c>
      <c r="D1505" s="3">
        <v>3750</v>
      </c>
      <c r="E1505" s="3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s="7">
        <f t="shared" si="92"/>
        <v>42606.347233796296</v>
      </c>
      <c r="L1505" s="7">
        <f t="shared" si="93"/>
        <v>42666.347233796296</v>
      </c>
      <c r="M1505" t="b">
        <v>1</v>
      </c>
      <c r="N1505">
        <v>71</v>
      </c>
      <c r="O1505" s="22">
        <f>E1505/D1505*100</f>
        <v>107.89146666666667</v>
      </c>
      <c r="P1505" s="4">
        <f>E1505/N1505</f>
        <v>56.98492957746479</v>
      </c>
      <c r="Q1505" t="b">
        <v>1</v>
      </c>
      <c r="R1505" t="s">
        <v>8285</v>
      </c>
      <c r="S1505" t="str">
        <f t="shared" si="94"/>
        <v>photography</v>
      </c>
      <c r="T1505" t="str">
        <f t="shared" si="95"/>
        <v>photobooks</v>
      </c>
    </row>
    <row r="1506" spans="1:20" ht="28.5" x14ac:dyDescent="0.45">
      <c r="A1506">
        <v>1504</v>
      </c>
      <c r="B1506" s="1" t="s">
        <v>1505</v>
      </c>
      <c r="C1506" s="1" t="s">
        <v>5614</v>
      </c>
      <c r="D1506" s="3">
        <v>6500</v>
      </c>
      <c r="E1506" s="3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s="7">
        <f t="shared" si="92"/>
        <v>41772.657685185186</v>
      </c>
      <c r="L1506" s="7">
        <f t="shared" si="93"/>
        <v>41800.356249999997</v>
      </c>
      <c r="M1506" t="b">
        <v>1</v>
      </c>
      <c r="N1506">
        <v>269</v>
      </c>
      <c r="O1506" s="22">
        <f>E1506/D1506*100</f>
        <v>277.93846153846158</v>
      </c>
      <c r="P1506" s="4">
        <f>E1506/N1506</f>
        <v>67.159851301115239</v>
      </c>
      <c r="Q1506" t="b">
        <v>1</v>
      </c>
      <c r="R1506" t="s">
        <v>8285</v>
      </c>
      <c r="S1506" t="str">
        <f t="shared" si="94"/>
        <v>photography</v>
      </c>
      <c r="T1506" t="str">
        <f t="shared" si="95"/>
        <v>photobooks</v>
      </c>
    </row>
    <row r="1507" spans="1:20" ht="57" x14ac:dyDescent="0.45">
      <c r="A1507">
        <v>1505</v>
      </c>
      <c r="B1507" s="1" t="s">
        <v>1506</v>
      </c>
      <c r="C1507" s="1" t="s">
        <v>5615</v>
      </c>
      <c r="D1507" s="3">
        <v>16000</v>
      </c>
      <c r="E1507" s="3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s="7">
        <f t="shared" si="92"/>
        <v>42414.44332175926</v>
      </c>
      <c r="L1507" s="7">
        <f t="shared" si="93"/>
        <v>42451.834027777775</v>
      </c>
      <c r="M1507" t="b">
        <v>1</v>
      </c>
      <c r="N1507">
        <v>345</v>
      </c>
      <c r="O1507" s="22">
        <f>E1507/D1507*100</f>
        <v>103.58125</v>
      </c>
      <c r="P1507" s="4">
        <f>E1507/N1507</f>
        <v>48.037681159420288</v>
      </c>
      <c r="Q1507" t="b">
        <v>1</v>
      </c>
      <c r="R1507" t="s">
        <v>8285</v>
      </c>
      <c r="S1507" t="str">
        <f t="shared" si="94"/>
        <v>photography</v>
      </c>
      <c r="T1507" t="str">
        <f t="shared" si="95"/>
        <v>photobooks</v>
      </c>
    </row>
    <row r="1508" spans="1:20" ht="42.75" x14ac:dyDescent="0.45">
      <c r="A1508">
        <v>1506</v>
      </c>
      <c r="B1508" s="1" t="s">
        <v>1507</v>
      </c>
      <c r="C1508" s="1" t="s">
        <v>5616</v>
      </c>
      <c r="D1508" s="3">
        <v>1500</v>
      </c>
      <c r="E1508" s="3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s="7">
        <f t="shared" si="92"/>
        <v>41814.785925925928</v>
      </c>
      <c r="L1508" s="7">
        <f t="shared" si="93"/>
        <v>41844.785925925928</v>
      </c>
      <c r="M1508" t="b">
        <v>1</v>
      </c>
      <c r="N1508">
        <v>43</v>
      </c>
      <c r="O1508" s="22">
        <f>E1508/D1508*100</f>
        <v>111.4</v>
      </c>
      <c r="P1508" s="4">
        <f>E1508/N1508</f>
        <v>38.860465116279073</v>
      </c>
      <c r="Q1508" t="b">
        <v>1</v>
      </c>
      <c r="R1508" t="s">
        <v>8285</v>
      </c>
      <c r="S1508" t="str">
        <f t="shared" si="94"/>
        <v>photography</v>
      </c>
      <c r="T1508" t="str">
        <f t="shared" si="95"/>
        <v>photobooks</v>
      </c>
    </row>
    <row r="1509" spans="1:20" ht="42.75" x14ac:dyDescent="0.45">
      <c r="A1509">
        <v>1507</v>
      </c>
      <c r="B1509" s="1" t="s">
        <v>1508</v>
      </c>
      <c r="C1509" s="1" t="s">
        <v>5617</v>
      </c>
      <c r="D1509" s="3">
        <v>1200</v>
      </c>
      <c r="E1509" s="3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s="7">
        <f t="shared" si="92"/>
        <v>40254.450335648151</v>
      </c>
      <c r="L1509" s="7">
        <f t="shared" si="93"/>
        <v>40313.340277777781</v>
      </c>
      <c r="M1509" t="b">
        <v>1</v>
      </c>
      <c r="N1509">
        <v>33</v>
      </c>
      <c r="O1509" s="22">
        <f>E1509/D1509*100</f>
        <v>215</v>
      </c>
      <c r="P1509" s="4">
        <f>E1509/N1509</f>
        <v>78.181818181818187</v>
      </c>
      <c r="Q1509" t="b">
        <v>1</v>
      </c>
      <c r="R1509" t="s">
        <v>8285</v>
      </c>
      <c r="S1509" t="str">
        <f t="shared" si="94"/>
        <v>photography</v>
      </c>
      <c r="T1509" t="str">
        <f t="shared" si="95"/>
        <v>photobooks</v>
      </c>
    </row>
    <row r="1510" spans="1:20" ht="42.75" x14ac:dyDescent="0.45">
      <c r="A1510">
        <v>1508</v>
      </c>
      <c r="B1510" s="1" t="s">
        <v>1509</v>
      </c>
      <c r="C1510" s="1" t="s">
        <v>5618</v>
      </c>
      <c r="D1510" s="3">
        <v>18500</v>
      </c>
      <c r="E1510" s="3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s="7">
        <f t="shared" si="92"/>
        <v>41786.614363425928</v>
      </c>
      <c r="L1510" s="7">
        <f t="shared" si="93"/>
        <v>41817.614363425928</v>
      </c>
      <c r="M1510" t="b">
        <v>1</v>
      </c>
      <c r="N1510">
        <v>211</v>
      </c>
      <c r="O1510" s="22">
        <f>E1510/D1510*100</f>
        <v>110.76216216216217</v>
      </c>
      <c r="P1510" s="4">
        <f>E1510/N1510</f>
        <v>97.113744075829388</v>
      </c>
      <c r="Q1510" t="b">
        <v>1</v>
      </c>
      <c r="R1510" t="s">
        <v>8285</v>
      </c>
      <c r="S1510" t="str">
        <f t="shared" si="94"/>
        <v>photography</v>
      </c>
      <c r="T1510" t="str">
        <f t="shared" si="95"/>
        <v>photobooks</v>
      </c>
    </row>
    <row r="1511" spans="1:20" ht="42.75" x14ac:dyDescent="0.45">
      <c r="A1511">
        <v>1509</v>
      </c>
      <c r="B1511" s="1" t="s">
        <v>1510</v>
      </c>
      <c r="C1511" s="1" t="s">
        <v>5619</v>
      </c>
      <c r="D1511" s="3">
        <v>17500</v>
      </c>
      <c r="E1511" s="3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s="7">
        <f t="shared" si="92"/>
        <v>42751.533391203702</v>
      </c>
      <c r="L1511" s="7">
        <f t="shared" si="93"/>
        <v>42780.957638888889</v>
      </c>
      <c r="M1511" t="b">
        <v>1</v>
      </c>
      <c r="N1511">
        <v>196</v>
      </c>
      <c r="O1511" s="22">
        <f>E1511/D1511*100</f>
        <v>123.64125714285714</v>
      </c>
      <c r="P1511" s="4">
        <f>E1511/N1511</f>
        <v>110.39397959183674</v>
      </c>
      <c r="Q1511" t="b">
        <v>1</v>
      </c>
      <c r="R1511" t="s">
        <v>8285</v>
      </c>
      <c r="S1511" t="str">
        <f t="shared" si="94"/>
        <v>photography</v>
      </c>
      <c r="T1511" t="str">
        <f t="shared" si="95"/>
        <v>photobooks</v>
      </c>
    </row>
    <row r="1512" spans="1:20" ht="42.75" x14ac:dyDescent="0.45">
      <c r="A1512">
        <v>1510</v>
      </c>
      <c r="B1512" s="1" t="s">
        <v>1511</v>
      </c>
      <c r="C1512" s="1" t="s">
        <v>5620</v>
      </c>
      <c r="D1512" s="3">
        <v>16000</v>
      </c>
      <c r="E1512" s="3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s="7">
        <f t="shared" si="92"/>
        <v>41809.385162037033</v>
      </c>
      <c r="L1512" s="7">
        <f t="shared" si="93"/>
        <v>41839.385162037033</v>
      </c>
      <c r="M1512" t="b">
        <v>1</v>
      </c>
      <c r="N1512">
        <v>405</v>
      </c>
      <c r="O1512" s="22">
        <f>E1512/D1512*100</f>
        <v>101.03500000000001</v>
      </c>
      <c r="P1512" s="4">
        <f>E1512/N1512</f>
        <v>39.91506172839506</v>
      </c>
      <c r="Q1512" t="b">
        <v>1</v>
      </c>
      <c r="R1512" t="s">
        <v>8285</v>
      </c>
      <c r="S1512" t="str">
        <f t="shared" si="94"/>
        <v>photography</v>
      </c>
      <c r="T1512" t="str">
        <f t="shared" si="95"/>
        <v>photobooks</v>
      </c>
    </row>
    <row r="1513" spans="1:20" ht="42.75" x14ac:dyDescent="0.45">
      <c r="A1513">
        <v>1511</v>
      </c>
      <c r="B1513" s="1" t="s">
        <v>1512</v>
      </c>
      <c r="C1513" s="1" t="s">
        <v>5621</v>
      </c>
      <c r="D1513" s="3">
        <v>14000</v>
      </c>
      <c r="E1513" s="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s="7">
        <f t="shared" si="92"/>
        <v>42296.583379629628</v>
      </c>
      <c r="L1513" s="7">
        <f t="shared" si="93"/>
        <v>42326.625046296293</v>
      </c>
      <c r="M1513" t="b">
        <v>1</v>
      </c>
      <c r="N1513">
        <v>206</v>
      </c>
      <c r="O1513" s="22">
        <f>E1513/D1513*100</f>
        <v>111.79285714285714</v>
      </c>
      <c r="P1513" s="4">
        <f>E1513/N1513</f>
        <v>75.975728155339809</v>
      </c>
      <c r="Q1513" t="b">
        <v>1</v>
      </c>
      <c r="R1513" t="s">
        <v>8285</v>
      </c>
      <c r="S1513" t="str">
        <f t="shared" si="94"/>
        <v>photography</v>
      </c>
      <c r="T1513" t="str">
        <f t="shared" si="95"/>
        <v>photobooks</v>
      </c>
    </row>
    <row r="1514" spans="1:20" ht="42.75" x14ac:dyDescent="0.45">
      <c r="A1514">
        <v>1512</v>
      </c>
      <c r="B1514" s="1" t="s">
        <v>1513</v>
      </c>
      <c r="C1514" s="1" t="s">
        <v>5622</v>
      </c>
      <c r="D1514" s="3">
        <v>3500</v>
      </c>
      <c r="E1514" s="3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s="7">
        <f t="shared" si="92"/>
        <v>42741.684479166666</v>
      </c>
      <c r="L1514" s="7">
        <f t="shared" si="93"/>
        <v>42771.684479166666</v>
      </c>
      <c r="M1514" t="b">
        <v>1</v>
      </c>
      <c r="N1514">
        <v>335</v>
      </c>
      <c r="O1514" s="22">
        <f>E1514/D1514*100</f>
        <v>558.7714285714286</v>
      </c>
      <c r="P1514" s="4">
        <f>E1514/N1514</f>
        <v>58.379104477611939</v>
      </c>
      <c r="Q1514" t="b">
        <v>1</v>
      </c>
      <c r="R1514" t="s">
        <v>8285</v>
      </c>
      <c r="S1514" t="str">
        <f t="shared" si="94"/>
        <v>photography</v>
      </c>
      <c r="T1514" t="str">
        <f t="shared" si="95"/>
        <v>photobooks</v>
      </c>
    </row>
    <row r="1515" spans="1:20" ht="42.75" x14ac:dyDescent="0.45">
      <c r="A1515">
        <v>1513</v>
      </c>
      <c r="B1515" s="1" t="s">
        <v>1514</v>
      </c>
      <c r="C1515" s="1" t="s">
        <v>5623</v>
      </c>
      <c r="D1515" s="3">
        <v>8000</v>
      </c>
      <c r="E1515" s="3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s="7">
        <f t="shared" si="92"/>
        <v>41806.637337962966</v>
      </c>
      <c r="L1515" s="7">
        <f t="shared" si="93"/>
        <v>41836.637337962966</v>
      </c>
      <c r="M1515" t="b">
        <v>1</v>
      </c>
      <c r="N1515">
        <v>215</v>
      </c>
      <c r="O1515" s="22">
        <f>E1515/D1515*100</f>
        <v>150.01875000000001</v>
      </c>
      <c r="P1515" s="4">
        <f>E1515/N1515</f>
        <v>55.82093023255814</v>
      </c>
      <c r="Q1515" t="b">
        <v>1</v>
      </c>
      <c r="R1515" t="s">
        <v>8285</v>
      </c>
      <c r="S1515" t="str">
        <f t="shared" si="94"/>
        <v>photography</v>
      </c>
      <c r="T1515" t="str">
        <f t="shared" si="95"/>
        <v>photobooks</v>
      </c>
    </row>
    <row r="1516" spans="1:20" ht="42.75" x14ac:dyDescent="0.45">
      <c r="A1516">
        <v>1514</v>
      </c>
      <c r="B1516" s="1" t="s">
        <v>1515</v>
      </c>
      <c r="C1516" s="1" t="s">
        <v>5624</v>
      </c>
      <c r="D1516" s="3">
        <v>25000</v>
      </c>
      <c r="E1516" s="3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s="7">
        <f t="shared" si="92"/>
        <v>42234.597685185188</v>
      </c>
      <c r="L1516" s="7">
        <f t="shared" si="93"/>
        <v>42274.597685185188</v>
      </c>
      <c r="M1516" t="b">
        <v>1</v>
      </c>
      <c r="N1516">
        <v>176</v>
      </c>
      <c r="O1516" s="22">
        <f>E1516/D1516*100</f>
        <v>106.476</v>
      </c>
      <c r="P1516" s="4">
        <f>E1516/N1516</f>
        <v>151.24431818181819</v>
      </c>
      <c r="Q1516" t="b">
        <v>1</v>
      </c>
      <c r="R1516" t="s">
        <v>8285</v>
      </c>
      <c r="S1516" t="str">
        <f t="shared" si="94"/>
        <v>photography</v>
      </c>
      <c r="T1516" t="str">
        <f t="shared" si="95"/>
        <v>photobooks</v>
      </c>
    </row>
    <row r="1517" spans="1:20" ht="42.75" x14ac:dyDescent="0.45">
      <c r="A1517">
        <v>1515</v>
      </c>
      <c r="B1517" s="1" t="s">
        <v>1516</v>
      </c>
      <c r="C1517" s="1" t="s">
        <v>5625</v>
      </c>
      <c r="D1517" s="3">
        <v>300000</v>
      </c>
      <c r="E1517" s="3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s="7">
        <f t="shared" si="92"/>
        <v>42415.253437499996</v>
      </c>
      <c r="L1517" s="7">
        <f t="shared" si="93"/>
        <v>42445.211770833332</v>
      </c>
      <c r="M1517" t="b">
        <v>1</v>
      </c>
      <c r="N1517">
        <v>555</v>
      </c>
      <c r="O1517" s="22">
        <f>E1517/D1517*100</f>
        <v>157.18899999999999</v>
      </c>
      <c r="P1517" s="4">
        <f>E1517/N1517</f>
        <v>849.67027027027029</v>
      </c>
      <c r="Q1517" t="b">
        <v>1</v>
      </c>
      <c r="R1517" t="s">
        <v>8285</v>
      </c>
      <c r="S1517" t="str">
        <f t="shared" si="94"/>
        <v>photography</v>
      </c>
      <c r="T1517" t="str">
        <f t="shared" si="95"/>
        <v>photobooks</v>
      </c>
    </row>
    <row r="1518" spans="1:20" ht="42.75" x14ac:dyDescent="0.45">
      <c r="A1518">
        <v>1516</v>
      </c>
      <c r="B1518" s="1" t="s">
        <v>1517</v>
      </c>
      <c r="C1518" s="1" t="s">
        <v>5626</v>
      </c>
      <c r="D1518" s="3">
        <v>17000</v>
      </c>
      <c r="E1518" s="3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s="7">
        <f t="shared" si="92"/>
        <v>42619.466342592597</v>
      </c>
      <c r="L1518" s="7">
        <f t="shared" si="93"/>
        <v>42649.583333333328</v>
      </c>
      <c r="M1518" t="b">
        <v>1</v>
      </c>
      <c r="N1518">
        <v>116</v>
      </c>
      <c r="O1518" s="22">
        <f>E1518/D1518*100</f>
        <v>108.65882352941176</v>
      </c>
      <c r="P1518" s="4">
        <f>E1518/N1518</f>
        <v>159.24137931034483</v>
      </c>
      <c r="Q1518" t="b">
        <v>1</v>
      </c>
      <c r="R1518" t="s">
        <v>8285</v>
      </c>
      <c r="S1518" t="str">
        <f t="shared" si="94"/>
        <v>photography</v>
      </c>
      <c r="T1518" t="str">
        <f t="shared" si="95"/>
        <v>photobooks</v>
      </c>
    </row>
    <row r="1519" spans="1:20" ht="42.75" x14ac:dyDescent="0.45">
      <c r="A1519">
        <v>1517</v>
      </c>
      <c r="B1519" s="1" t="s">
        <v>1518</v>
      </c>
      <c r="C1519" s="1" t="s">
        <v>5627</v>
      </c>
      <c r="D1519" s="3">
        <v>15000</v>
      </c>
      <c r="E1519" s="3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s="7">
        <f t="shared" si="92"/>
        <v>41948.56658564815</v>
      </c>
      <c r="L1519" s="7">
        <f t="shared" si="93"/>
        <v>41979.25</v>
      </c>
      <c r="M1519" t="b">
        <v>1</v>
      </c>
      <c r="N1519">
        <v>615</v>
      </c>
      <c r="O1519" s="22">
        <f>E1519/D1519*100</f>
        <v>161.97999999999999</v>
      </c>
      <c r="P1519" s="4">
        <f>E1519/N1519</f>
        <v>39.507317073170732</v>
      </c>
      <c r="Q1519" t="b">
        <v>1</v>
      </c>
      <c r="R1519" t="s">
        <v>8285</v>
      </c>
      <c r="S1519" t="str">
        <f t="shared" si="94"/>
        <v>photography</v>
      </c>
      <c r="T1519" t="str">
        <f t="shared" si="95"/>
        <v>photobooks</v>
      </c>
    </row>
    <row r="1520" spans="1:20" ht="28.5" x14ac:dyDescent="0.45">
      <c r="A1520">
        <v>1518</v>
      </c>
      <c r="B1520" s="1" t="s">
        <v>1519</v>
      </c>
      <c r="C1520" s="1" t="s">
        <v>5628</v>
      </c>
      <c r="D1520" s="3">
        <v>15000</v>
      </c>
      <c r="E1520" s="3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s="7">
        <f t="shared" si="92"/>
        <v>41760.8200462963</v>
      </c>
      <c r="L1520" s="7">
        <f t="shared" si="93"/>
        <v>41790.8200462963</v>
      </c>
      <c r="M1520" t="b">
        <v>1</v>
      </c>
      <c r="N1520">
        <v>236</v>
      </c>
      <c r="O1520" s="22">
        <f>E1520/D1520*100</f>
        <v>205.36666666666665</v>
      </c>
      <c r="P1520" s="4">
        <f>E1520/N1520</f>
        <v>130.52966101694915</v>
      </c>
      <c r="Q1520" t="b">
        <v>1</v>
      </c>
      <c r="R1520" t="s">
        <v>8285</v>
      </c>
      <c r="S1520" t="str">
        <f t="shared" si="94"/>
        <v>photography</v>
      </c>
      <c r="T1520" t="str">
        <f t="shared" si="95"/>
        <v>photobooks</v>
      </c>
    </row>
    <row r="1521" spans="1:20" ht="42.75" x14ac:dyDescent="0.45">
      <c r="A1521">
        <v>1519</v>
      </c>
      <c r="B1521" s="1" t="s">
        <v>1520</v>
      </c>
      <c r="C1521" s="1" t="s">
        <v>5629</v>
      </c>
      <c r="D1521" s="3">
        <v>9000</v>
      </c>
      <c r="E1521" s="3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s="7">
        <f t="shared" si="92"/>
        <v>41782.741701388892</v>
      </c>
      <c r="L1521" s="7">
        <f t="shared" si="93"/>
        <v>41810.915972222225</v>
      </c>
      <c r="M1521" t="b">
        <v>1</v>
      </c>
      <c r="N1521">
        <v>145</v>
      </c>
      <c r="O1521" s="22">
        <f>E1521/D1521*100</f>
        <v>103.36388888888889</v>
      </c>
      <c r="P1521" s="4">
        <f>E1521/N1521</f>
        <v>64.156896551724131</v>
      </c>
      <c r="Q1521" t="b">
        <v>1</v>
      </c>
      <c r="R1521" t="s">
        <v>8285</v>
      </c>
      <c r="S1521" t="str">
        <f t="shared" si="94"/>
        <v>photography</v>
      </c>
      <c r="T1521" t="str">
        <f t="shared" si="95"/>
        <v>photobooks</v>
      </c>
    </row>
    <row r="1522" spans="1:20" ht="28.5" x14ac:dyDescent="0.45">
      <c r="A1522">
        <v>1520</v>
      </c>
      <c r="B1522" s="1" t="s">
        <v>1521</v>
      </c>
      <c r="C1522" s="1" t="s">
        <v>5630</v>
      </c>
      <c r="D1522" s="3">
        <v>18000</v>
      </c>
      <c r="E1522" s="3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s="7">
        <f t="shared" si="92"/>
        <v>41955.857789351852</v>
      </c>
      <c r="L1522" s="7">
        <f t="shared" si="93"/>
        <v>41992.166666666672</v>
      </c>
      <c r="M1522" t="b">
        <v>1</v>
      </c>
      <c r="N1522">
        <v>167</v>
      </c>
      <c r="O1522" s="22">
        <f>E1522/D1522*100</f>
        <v>103.47222222222223</v>
      </c>
      <c r="P1522" s="4">
        <f>E1522/N1522</f>
        <v>111.52694610778443</v>
      </c>
      <c r="Q1522" t="b">
        <v>1</v>
      </c>
      <c r="R1522" t="s">
        <v>8285</v>
      </c>
      <c r="S1522" t="str">
        <f t="shared" si="94"/>
        <v>photography</v>
      </c>
      <c r="T1522" t="str">
        <f t="shared" si="95"/>
        <v>photobooks</v>
      </c>
    </row>
    <row r="1523" spans="1:20" ht="42.75" x14ac:dyDescent="0.45">
      <c r="A1523">
        <v>1521</v>
      </c>
      <c r="B1523" s="1" t="s">
        <v>1522</v>
      </c>
      <c r="C1523" s="1" t="s">
        <v>5631</v>
      </c>
      <c r="D1523" s="3">
        <v>37500</v>
      </c>
      <c r="E1523" s="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s="7">
        <f t="shared" si="92"/>
        <v>42493.167719907404</v>
      </c>
      <c r="L1523" s="7">
        <f t="shared" si="93"/>
        <v>42528.167719907404</v>
      </c>
      <c r="M1523" t="b">
        <v>1</v>
      </c>
      <c r="N1523">
        <v>235</v>
      </c>
      <c r="O1523" s="22">
        <f>E1523/D1523*100</f>
        <v>106.81333333333333</v>
      </c>
      <c r="P1523" s="4">
        <f>E1523/N1523</f>
        <v>170.44680851063831</v>
      </c>
      <c r="Q1523" t="b">
        <v>1</v>
      </c>
      <c r="R1523" t="s">
        <v>8285</v>
      </c>
      <c r="S1523" t="str">
        <f t="shared" si="94"/>
        <v>photography</v>
      </c>
      <c r="T1523" t="str">
        <f t="shared" si="95"/>
        <v>photobooks</v>
      </c>
    </row>
    <row r="1524" spans="1:20" ht="57" x14ac:dyDescent="0.45">
      <c r="A1524">
        <v>1522</v>
      </c>
      <c r="B1524" s="1" t="s">
        <v>1523</v>
      </c>
      <c r="C1524" s="1" t="s">
        <v>5632</v>
      </c>
      <c r="D1524" s="3">
        <v>43500</v>
      </c>
      <c r="E1524" s="3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s="7">
        <f t="shared" si="92"/>
        <v>41899.830312500002</v>
      </c>
      <c r="L1524" s="7">
        <f t="shared" si="93"/>
        <v>41929.830312500002</v>
      </c>
      <c r="M1524" t="b">
        <v>1</v>
      </c>
      <c r="N1524">
        <v>452</v>
      </c>
      <c r="O1524" s="22">
        <f>E1524/D1524*100</f>
        <v>138.96574712643678</v>
      </c>
      <c r="P1524" s="4">
        <f>E1524/N1524</f>
        <v>133.7391592920354</v>
      </c>
      <c r="Q1524" t="b">
        <v>1</v>
      </c>
      <c r="R1524" t="s">
        <v>8285</v>
      </c>
      <c r="S1524" t="str">
        <f t="shared" si="94"/>
        <v>photography</v>
      </c>
      <c r="T1524" t="str">
        <f t="shared" si="95"/>
        <v>photobooks</v>
      </c>
    </row>
    <row r="1525" spans="1:20" ht="42.75" x14ac:dyDescent="0.45">
      <c r="A1525">
        <v>1523</v>
      </c>
      <c r="B1525" s="1" t="s">
        <v>1524</v>
      </c>
      <c r="C1525" s="1" t="s">
        <v>5633</v>
      </c>
      <c r="D1525" s="3">
        <v>18500</v>
      </c>
      <c r="E1525" s="3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s="7">
        <f t="shared" si="92"/>
        <v>41964.751342592594</v>
      </c>
      <c r="L1525" s="7">
        <f t="shared" si="93"/>
        <v>41996</v>
      </c>
      <c r="M1525" t="b">
        <v>1</v>
      </c>
      <c r="N1525">
        <v>241</v>
      </c>
      <c r="O1525" s="22">
        <f>E1525/D1525*100</f>
        <v>124.84324324324325</v>
      </c>
      <c r="P1525" s="4">
        <f>E1525/N1525</f>
        <v>95.834024896265561</v>
      </c>
      <c r="Q1525" t="b">
        <v>1</v>
      </c>
      <c r="R1525" t="s">
        <v>8285</v>
      </c>
      <c r="S1525" t="str">
        <f t="shared" si="94"/>
        <v>photography</v>
      </c>
      <c r="T1525" t="str">
        <f t="shared" si="95"/>
        <v>photobooks</v>
      </c>
    </row>
    <row r="1526" spans="1:20" ht="42.75" x14ac:dyDescent="0.45">
      <c r="A1526">
        <v>1524</v>
      </c>
      <c r="B1526" s="1" t="s">
        <v>1525</v>
      </c>
      <c r="C1526" s="1" t="s">
        <v>5634</v>
      </c>
      <c r="D1526" s="3">
        <v>3000</v>
      </c>
      <c r="E1526" s="3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s="7">
        <f t="shared" si="92"/>
        <v>42756.501041666663</v>
      </c>
      <c r="L1526" s="7">
        <f t="shared" si="93"/>
        <v>42786.501041666663</v>
      </c>
      <c r="M1526" t="b">
        <v>1</v>
      </c>
      <c r="N1526">
        <v>28</v>
      </c>
      <c r="O1526" s="22">
        <f>E1526/D1526*100</f>
        <v>206.99999999999997</v>
      </c>
      <c r="P1526" s="4">
        <f>E1526/N1526</f>
        <v>221.78571428571428</v>
      </c>
      <c r="Q1526" t="b">
        <v>1</v>
      </c>
      <c r="R1526" t="s">
        <v>8285</v>
      </c>
      <c r="S1526" t="str">
        <f t="shared" si="94"/>
        <v>photography</v>
      </c>
      <c r="T1526" t="str">
        <f t="shared" si="95"/>
        <v>photobooks</v>
      </c>
    </row>
    <row r="1527" spans="1:20" ht="42.75" x14ac:dyDescent="0.45">
      <c r="A1527">
        <v>1525</v>
      </c>
      <c r="B1527" s="1" t="s">
        <v>1526</v>
      </c>
      <c r="C1527" s="1" t="s">
        <v>5635</v>
      </c>
      <c r="D1527" s="3">
        <v>2600</v>
      </c>
      <c r="E1527" s="3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s="7">
        <f t="shared" si="92"/>
        <v>42570.702986111108</v>
      </c>
      <c r="L1527" s="7">
        <f t="shared" si="93"/>
        <v>42600.702986111108</v>
      </c>
      <c r="M1527" t="b">
        <v>1</v>
      </c>
      <c r="N1527">
        <v>140</v>
      </c>
      <c r="O1527" s="22">
        <f>E1527/D1527*100</f>
        <v>174.00576923076923</v>
      </c>
      <c r="P1527" s="4">
        <f>E1527/N1527</f>
        <v>32.315357142857138</v>
      </c>
      <c r="Q1527" t="b">
        <v>1</v>
      </c>
      <c r="R1527" t="s">
        <v>8285</v>
      </c>
      <c r="S1527" t="str">
        <f t="shared" si="94"/>
        <v>photography</v>
      </c>
      <c r="T1527" t="str">
        <f t="shared" si="95"/>
        <v>photobooks</v>
      </c>
    </row>
    <row r="1528" spans="1:20" ht="42.75" x14ac:dyDescent="0.45">
      <c r="A1528">
        <v>1526</v>
      </c>
      <c r="B1528" s="1" t="s">
        <v>1527</v>
      </c>
      <c r="C1528" s="1" t="s">
        <v>5636</v>
      </c>
      <c r="D1528" s="3">
        <v>23000</v>
      </c>
      <c r="E1528" s="3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s="7">
        <f t="shared" si="92"/>
        <v>42339.276006944448</v>
      </c>
      <c r="L1528" s="7">
        <f t="shared" si="93"/>
        <v>42388.276006944448</v>
      </c>
      <c r="M1528" t="b">
        <v>1</v>
      </c>
      <c r="N1528">
        <v>280</v>
      </c>
      <c r="O1528" s="22">
        <f>E1528/D1528*100</f>
        <v>120.32608695652173</v>
      </c>
      <c r="P1528" s="4">
        <f>E1528/N1528</f>
        <v>98.839285714285708</v>
      </c>
      <c r="Q1528" t="b">
        <v>1</v>
      </c>
      <c r="R1528" t="s">
        <v>8285</v>
      </c>
      <c r="S1528" t="str">
        <f t="shared" si="94"/>
        <v>photography</v>
      </c>
      <c r="T1528" t="str">
        <f t="shared" si="95"/>
        <v>photobooks</v>
      </c>
    </row>
    <row r="1529" spans="1:20" ht="42.75" x14ac:dyDescent="0.45">
      <c r="A1529">
        <v>1527</v>
      </c>
      <c r="B1529" s="1" t="s">
        <v>1528</v>
      </c>
      <c r="C1529" s="1" t="s">
        <v>5637</v>
      </c>
      <c r="D1529" s="3">
        <v>3500</v>
      </c>
      <c r="E1529" s="3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s="7">
        <f t="shared" si="92"/>
        <v>42780.600532407407</v>
      </c>
      <c r="L1529" s="7">
        <f t="shared" si="93"/>
        <v>42808.558865740735</v>
      </c>
      <c r="M1529" t="b">
        <v>1</v>
      </c>
      <c r="N1529">
        <v>70</v>
      </c>
      <c r="O1529" s="22">
        <f>E1529/D1529*100</f>
        <v>110.44428571428573</v>
      </c>
      <c r="P1529" s="4">
        <f>E1529/N1529</f>
        <v>55.222142857142863</v>
      </c>
      <c r="Q1529" t="b">
        <v>1</v>
      </c>
      <c r="R1529" t="s">
        <v>8285</v>
      </c>
      <c r="S1529" t="str">
        <f t="shared" si="94"/>
        <v>photography</v>
      </c>
      <c r="T1529" t="str">
        <f t="shared" si="95"/>
        <v>photobooks</v>
      </c>
    </row>
    <row r="1530" spans="1:20" ht="28.5" x14ac:dyDescent="0.45">
      <c r="A1530">
        <v>1528</v>
      </c>
      <c r="B1530" s="1" t="s">
        <v>1529</v>
      </c>
      <c r="C1530" s="1" t="s">
        <v>5638</v>
      </c>
      <c r="D1530" s="3">
        <v>3000</v>
      </c>
      <c r="E1530" s="3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s="7">
        <f t="shared" si="92"/>
        <v>42736.732893518521</v>
      </c>
      <c r="L1530" s="7">
        <f t="shared" si="93"/>
        <v>42767</v>
      </c>
      <c r="M1530" t="b">
        <v>1</v>
      </c>
      <c r="N1530">
        <v>160</v>
      </c>
      <c r="O1530" s="22">
        <f>E1530/D1530*100</f>
        <v>281.56666666666666</v>
      </c>
      <c r="P1530" s="4">
        <f>E1530/N1530</f>
        <v>52.793750000000003</v>
      </c>
      <c r="Q1530" t="b">
        <v>1</v>
      </c>
      <c r="R1530" t="s">
        <v>8285</v>
      </c>
      <c r="S1530" t="str">
        <f t="shared" si="94"/>
        <v>photography</v>
      </c>
      <c r="T1530" t="str">
        <f t="shared" si="95"/>
        <v>photobooks</v>
      </c>
    </row>
    <row r="1531" spans="1:20" ht="28.5" x14ac:dyDescent="0.45">
      <c r="A1531">
        <v>1529</v>
      </c>
      <c r="B1531" s="1" t="s">
        <v>1530</v>
      </c>
      <c r="C1531" s="1" t="s">
        <v>5639</v>
      </c>
      <c r="D1531" s="3">
        <v>19000</v>
      </c>
      <c r="E1531" s="3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s="7">
        <f t="shared" si="92"/>
        <v>42052.628703703704</v>
      </c>
      <c r="L1531" s="7">
        <f t="shared" si="93"/>
        <v>42082.587037037039</v>
      </c>
      <c r="M1531" t="b">
        <v>1</v>
      </c>
      <c r="N1531">
        <v>141</v>
      </c>
      <c r="O1531" s="22">
        <f>E1531/D1531*100</f>
        <v>100.67894736842105</v>
      </c>
      <c r="P1531" s="4">
        <f>E1531/N1531</f>
        <v>135.66666666666666</v>
      </c>
      <c r="Q1531" t="b">
        <v>1</v>
      </c>
      <c r="R1531" t="s">
        <v>8285</v>
      </c>
      <c r="S1531" t="str">
        <f t="shared" si="94"/>
        <v>photography</v>
      </c>
      <c r="T1531" t="str">
        <f t="shared" si="95"/>
        <v>photobooks</v>
      </c>
    </row>
    <row r="1532" spans="1:20" ht="42.75" x14ac:dyDescent="0.45">
      <c r="A1532">
        <v>1530</v>
      </c>
      <c r="B1532" s="1" t="s">
        <v>1531</v>
      </c>
      <c r="C1532" s="1" t="s">
        <v>5640</v>
      </c>
      <c r="D1532" s="3">
        <v>35000</v>
      </c>
      <c r="E1532" s="3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s="7">
        <f t="shared" si="92"/>
        <v>42275.767303240747</v>
      </c>
      <c r="L1532" s="7">
        <f t="shared" si="93"/>
        <v>42300.767303240747</v>
      </c>
      <c r="M1532" t="b">
        <v>1</v>
      </c>
      <c r="N1532">
        <v>874</v>
      </c>
      <c r="O1532" s="22">
        <f>E1532/D1532*100</f>
        <v>134.82571428571427</v>
      </c>
      <c r="P1532" s="4">
        <f>E1532/N1532</f>
        <v>53.991990846681922</v>
      </c>
      <c r="Q1532" t="b">
        <v>1</v>
      </c>
      <c r="R1532" t="s">
        <v>8285</v>
      </c>
      <c r="S1532" t="str">
        <f t="shared" si="94"/>
        <v>photography</v>
      </c>
      <c r="T1532" t="str">
        <f t="shared" si="95"/>
        <v>photobooks</v>
      </c>
    </row>
    <row r="1533" spans="1:20" ht="42.75" x14ac:dyDescent="0.45">
      <c r="A1533">
        <v>1531</v>
      </c>
      <c r="B1533" s="1" t="s">
        <v>1532</v>
      </c>
      <c r="C1533" s="1" t="s">
        <v>5641</v>
      </c>
      <c r="D1533" s="3">
        <v>2350</v>
      </c>
      <c r="E1533" s="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s="7">
        <f t="shared" si="92"/>
        <v>41941.802384259259</v>
      </c>
      <c r="L1533" s="7">
        <f t="shared" si="93"/>
        <v>41974.125</v>
      </c>
      <c r="M1533" t="b">
        <v>1</v>
      </c>
      <c r="N1533">
        <v>73</v>
      </c>
      <c r="O1533" s="22">
        <f>E1533/D1533*100</f>
        <v>175.95744680851064</v>
      </c>
      <c r="P1533" s="4">
        <f>E1533/N1533</f>
        <v>56.643835616438359</v>
      </c>
      <c r="Q1533" t="b">
        <v>1</v>
      </c>
      <c r="R1533" t="s">
        <v>8285</v>
      </c>
      <c r="S1533" t="str">
        <f t="shared" si="94"/>
        <v>photography</v>
      </c>
      <c r="T1533" t="str">
        <f t="shared" si="95"/>
        <v>photobooks</v>
      </c>
    </row>
    <row r="1534" spans="1:20" ht="42.75" x14ac:dyDescent="0.45">
      <c r="A1534">
        <v>1532</v>
      </c>
      <c r="B1534" s="1" t="s">
        <v>1533</v>
      </c>
      <c r="C1534" s="1" t="s">
        <v>5642</v>
      </c>
      <c r="D1534" s="3">
        <v>5000</v>
      </c>
      <c r="E1534" s="3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s="7">
        <f t="shared" si="92"/>
        <v>42391.475289351853</v>
      </c>
      <c r="L1534" s="7">
        <f t="shared" si="93"/>
        <v>42415.625</v>
      </c>
      <c r="M1534" t="b">
        <v>1</v>
      </c>
      <c r="N1534">
        <v>294</v>
      </c>
      <c r="O1534" s="22">
        <f>E1534/D1534*100</f>
        <v>484.02000000000004</v>
      </c>
      <c r="P1534" s="4">
        <f>E1534/N1534</f>
        <v>82.316326530612244</v>
      </c>
      <c r="Q1534" t="b">
        <v>1</v>
      </c>
      <c r="R1534" t="s">
        <v>8285</v>
      </c>
      <c r="S1534" t="str">
        <f t="shared" si="94"/>
        <v>photography</v>
      </c>
      <c r="T1534" t="str">
        <f t="shared" si="95"/>
        <v>photobooks</v>
      </c>
    </row>
    <row r="1535" spans="1:20" ht="42.75" x14ac:dyDescent="0.45">
      <c r="A1535">
        <v>1533</v>
      </c>
      <c r="B1535" s="1" t="s">
        <v>1534</v>
      </c>
      <c r="C1535" s="1" t="s">
        <v>5643</v>
      </c>
      <c r="D1535" s="3">
        <v>45000</v>
      </c>
      <c r="E1535" s="3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s="7">
        <f t="shared" si="92"/>
        <v>42443.00204861111</v>
      </c>
      <c r="L1535" s="7">
        <f t="shared" si="93"/>
        <v>42492.165972222225</v>
      </c>
      <c r="M1535" t="b">
        <v>1</v>
      </c>
      <c r="N1535">
        <v>740</v>
      </c>
      <c r="O1535" s="22">
        <f>E1535/D1535*100</f>
        <v>145.14000000000001</v>
      </c>
      <c r="P1535" s="4">
        <f>E1535/N1535</f>
        <v>88.26081081081081</v>
      </c>
      <c r="Q1535" t="b">
        <v>1</v>
      </c>
      <c r="R1535" t="s">
        <v>8285</v>
      </c>
      <c r="S1535" t="str">
        <f t="shared" si="94"/>
        <v>photography</v>
      </c>
      <c r="T1535" t="str">
        <f t="shared" si="95"/>
        <v>photobooks</v>
      </c>
    </row>
    <row r="1536" spans="1:20" ht="42.75" x14ac:dyDescent="0.45">
      <c r="A1536">
        <v>1534</v>
      </c>
      <c r="B1536" s="1" t="s">
        <v>1535</v>
      </c>
      <c r="C1536" s="1" t="s">
        <v>5644</v>
      </c>
      <c r="D1536" s="3">
        <v>7500</v>
      </c>
      <c r="E1536" s="3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s="7">
        <f t="shared" si="92"/>
        <v>42221.67432870371</v>
      </c>
      <c r="L1536" s="7">
        <f t="shared" si="93"/>
        <v>42251.67432870371</v>
      </c>
      <c r="M1536" t="b">
        <v>1</v>
      </c>
      <c r="N1536">
        <v>369</v>
      </c>
      <c r="O1536" s="22">
        <f>E1536/D1536*100</f>
        <v>417.73333333333335</v>
      </c>
      <c r="P1536" s="4">
        <f>E1536/N1536</f>
        <v>84.905149051490511</v>
      </c>
      <c r="Q1536" t="b">
        <v>1</v>
      </c>
      <c r="R1536" t="s">
        <v>8285</v>
      </c>
      <c r="S1536" t="str">
        <f t="shared" si="94"/>
        <v>photography</v>
      </c>
      <c r="T1536" t="str">
        <f t="shared" si="95"/>
        <v>photobooks</v>
      </c>
    </row>
    <row r="1537" spans="1:20" ht="42.75" x14ac:dyDescent="0.45">
      <c r="A1537">
        <v>1535</v>
      </c>
      <c r="B1537" s="1" t="s">
        <v>1536</v>
      </c>
      <c r="C1537" s="1" t="s">
        <v>5645</v>
      </c>
      <c r="D1537" s="3">
        <v>4000</v>
      </c>
      <c r="E1537" s="3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s="7">
        <f t="shared" si="92"/>
        <v>42484.829062500001</v>
      </c>
      <c r="L1537" s="7">
        <f t="shared" si="93"/>
        <v>42513.916666666672</v>
      </c>
      <c r="M1537" t="b">
        <v>1</v>
      </c>
      <c r="N1537">
        <v>110</v>
      </c>
      <c r="O1537" s="22">
        <f>E1537/D1537*100</f>
        <v>132.42499999999998</v>
      </c>
      <c r="P1537" s="4">
        <f>E1537/N1537</f>
        <v>48.154545454545456</v>
      </c>
      <c r="Q1537" t="b">
        <v>1</v>
      </c>
      <c r="R1537" t="s">
        <v>8285</v>
      </c>
      <c r="S1537" t="str">
        <f t="shared" si="94"/>
        <v>photography</v>
      </c>
      <c r="T1537" t="str">
        <f t="shared" si="95"/>
        <v>photobooks</v>
      </c>
    </row>
    <row r="1538" spans="1:20" ht="42.75" x14ac:dyDescent="0.45">
      <c r="A1538">
        <v>1536</v>
      </c>
      <c r="B1538" s="1" t="s">
        <v>1537</v>
      </c>
      <c r="C1538" s="1" t="s">
        <v>5646</v>
      </c>
      <c r="D1538" s="3">
        <v>12000</v>
      </c>
      <c r="E1538" s="3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s="7">
        <f t="shared" si="92"/>
        <v>42213.802199074074</v>
      </c>
      <c r="L1538" s="7">
        <f t="shared" si="93"/>
        <v>42243.802199074074</v>
      </c>
      <c r="M1538" t="b">
        <v>1</v>
      </c>
      <c r="N1538">
        <v>455</v>
      </c>
      <c r="O1538" s="22">
        <f>E1538/D1538*100</f>
        <v>250.30841666666666</v>
      </c>
      <c r="P1538" s="4">
        <f>E1538/N1538</f>
        <v>66.015406593406595</v>
      </c>
      <c r="Q1538" t="b">
        <v>1</v>
      </c>
      <c r="R1538" t="s">
        <v>8285</v>
      </c>
      <c r="S1538" t="str">
        <f t="shared" si="94"/>
        <v>photography</v>
      </c>
      <c r="T1538" t="str">
        <f t="shared" si="95"/>
        <v>photobooks</v>
      </c>
    </row>
    <row r="1539" spans="1:20" ht="42.75" x14ac:dyDescent="0.45">
      <c r="A1539">
        <v>1537</v>
      </c>
      <c r="B1539" s="1" t="s">
        <v>1538</v>
      </c>
      <c r="C1539" s="1" t="s">
        <v>5647</v>
      </c>
      <c r="D1539" s="3">
        <v>12000</v>
      </c>
      <c r="E1539" s="3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s="7">
        <f t="shared" ref="K1539:K1602" si="96">(((J1539/60)/60)/24)+DATE(1970,1,1)</f>
        <v>42552.315127314811</v>
      </c>
      <c r="L1539" s="7">
        <f t="shared" ref="L1539:L1602" si="97">(((I1539/60)/60)/24)+DATE(1970,1,1)</f>
        <v>42588.75</v>
      </c>
      <c r="M1539" t="b">
        <v>1</v>
      </c>
      <c r="N1539">
        <v>224</v>
      </c>
      <c r="O1539" s="22">
        <f>E1539/D1539*100</f>
        <v>179.9</v>
      </c>
      <c r="P1539" s="4">
        <f>E1539/N1539</f>
        <v>96.375</v>
      </c>
      <c r="Q1539" t="b">
        <v>1</v>
      </c>
      <c r="R1539" t="s">
        <v>8285</v>
      </c>
      <c r="S1539" t="str">
        <f t="shared" ref="S1539:S1602" si="98">LEFT(R1539,SEARCH("/",R1539,1)-1)</f>
        <v>photography</v>
      </c>
      <c r="T1539" t="str">
        <f t="shared" ref="T1539:T1602" si="99">RIGHT(R1539,LEN(R1539) - FIND("/",R1539))</f>
        <v>photobooks</v>
      </c>
    </row>
    <row r="1540" spans="1:20" ht="42.75" x14ac:dyDescent="0.45">
      <c r="A1540">
        <v>1538</v>
      </c>
      <c r="B1540" s="1" t="s">
        <v>1539</v>
      </c>
      <c r="C1540" s="1" t="s">
        <v>5648</v>
      </c>
      <c r="D1540" s="3">
        <v>7000</v>
      </c>
      <c r="E1540" s="3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s="7">
        <f t="shared" si="96"/>
        <v>41981.782060185185</v>
      </c>
      <c r="L1540" s="7">
        <f t="shared" si="97"/>
        <v>42026.782060185185</v>
      </c>
      <c r="M1540" t="b">
        <v>1</v>
      </c>
      <c r="N1540">
        <v>46</v>
      </c>
      <c r="O1540" s="22">
        <f>E1540/D1540*100</f>
        <v>102.62857142857142</v>
      </c>
      <c r="P1540" s="4">
        <f>E1540/N1540</f>
        <v>156.17391304347825</v>
      </c>
      <c r="Q1540" t="b">
        <v>1</v>
      </c>
      <c r="R1540" t="s">
        <v>8285</v>
      </c>
      <c r="S1540" t="str">
        <f t="shared" si="98"/>
        <v>photography</v>
      </c>
      <c r="T1540" t="str">
        <f t="shared" si="99"/>
        <v>photobooks</v>
      </c>
    </row>
    <row r="1541" spans="1:20" ht="42.75" x14ac:dyDescent="0.45">
      <c r="A1541">
        <v>1539</v>
      </c>
      <c r="B1541" s="1" t="s">
        <v>1540</v>
      </c>
      <c r="C1541" s="1" t="s">
        <v>5649</v>
      </c>
      <c r="D1541" s="3">
        <v>20000</v>
      </c>
      <c r="E1541" s="3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s="7">
        <f t="shared" si="96"/>
        <v>42705.919201388882</v>
      </c>
      <c r="L1541" s="7">
        <f t="shared" si="97"/>
        <v>42738.919201388882</v>
      </c>
      <c r="M1541" t="b">
        <v>0</v>
      </c>
      <c r="N1541">
        <v>284</v>
      </c>
      <c r="O1541" s="22">
        <f>E1541/D1541*100</f>
        <v>135.98609999999999</v>
      </c>
      <c r="P1541" s="4">
        <f>E1541/N1541</f>
        <v>95.764859154929582</v>
      </c>
      <c r="Q1541" t="b">
        <v>1</v>
      </c>
      <c r="R1541" t="s">
        <v>8285</v>
      </c>
      <c r="S1541" t="str">
        <f t="shared" si="98"/>
        <v>photography</v>
      </c>
      <c r="T1541" t="str">
        <f t="shared" si="99"/>
        <v>photobooks</v>
      </c>
    </row>
    <row r="1542" spans="1:20" ht="42.75" x14ac:dyDescent="0.45">
      <c r="A1542">
        <v>1540</v>
      </c>
      <c r="B1542" s="1" t="s">
        <v>1541</v>
      </c>
      <c r="C1542" s="1" t="s">
        <v>5650</v>
      </c>
      <c r="D1542" s="3">
        <v>15000</v>
      </c>
      <c r="E1542" s="3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s="7">
        <f t="shared" si="96"/>
        <v>41939.00712962963</v>
      </c>
      <c r="L1542" s="7">
        <f t="shared" si="97"/>
        <v>41969.052083333328</v>
      </c>
      <c r="M1542" t="b">
        <v>1</v>
      </c>
      <c r="N1542">
        <v>98</v>
      </c>
      <c r="O1542" s="22">
        <f>E1542/D1542*100</f>
        <v>117.86666666666667</v>
      </c>
      <c r="P1542" s="4">
        <f>E1542/N1542</f>
        <v>180.40816326530611</v>
      </c>
      <c r="Q1542" t="b">
        <v>1</v>
      </c>
      <c r="R1542" t="s">
        <v>8285</v>
      </c>
      <c r="S1542" t="str">
        <f t="shared" si="98"/>
        <v>photography</v>
      </c>
      <c r="T1542" t="str">
        <f t="shared" si="99"/>
        <v>photobooks</v>
      </c>
    </row>
    <row r="1543" spans="1:20" ht="42.75" x14ac:dyDescent="0.45">
      <c r="A1543">
        <v>1541</v>
      </c>
      <c r="B1543" s="1" t="s">
        <v>1542</v>
      </c>
      <c r="C1543" s="1" t="s">
        <v>5651</v>
      </c>
      <c r="D1543" s="3">
        <v>18000</v>
      </c>
      <c r="E1543" s="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s="7">
        <f t="shared" si="96"/>
        <v>41974.712245370371</v>
      </c>
      <c r="L1543" s="7">
        <f t="shared" si="97"/>
        <v>42004.712245370371</v>
      </c>
      <c r="M1543" t="b">
        <v>0</v>
      </c>
      <c r="N1543">
        <v>2</v>
      </c>
      <c r="O1543" s="22">
        <f>E1543/D1543*100</f>
        <v>3.3333333333333333E-2</v>
      </c>
      <c r="P1543" s="4">
        <f>E1543/N1543</f>
        <v>3</v>
      </c>
      <c r="Q1543" t="b">
        <v>0</v>
      </c>
      <c r="R1543" t="s">
        <v>8289</v>
      </c>
      <c r="S1543" t="str">
        <f t="shared" si="98"/>
        <v>photography</v>
      </c>
      <c r="T1543" t="str">
        <f t="shared" si="99"/>
        <v>nature</v>
      </c>
    </row>
    <row r="1544" spans="1:20" ht="42.75" x14ac:dyDescent="0.45">
      <c r="A1544">
        <v>1542</v>
      </c>
      <c r="B1544" s="1" t="s">
        <v>1543</v>
      </c>
      <c r="C1544" s="1" t="s">
        <v>5652</v>
      </c>
      <c r="D1544" s="3">
        <v>500</v>
      </c>
      <c r="E1544" s="3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s="7">
        <f t="shared" si="96"/>
        <v>42170.996527777781</v>
      </c>
      <c r="L1544" s="7">
        <f t="shared" si="97"/>
        <v>42185.996527777781</v>
      </c>
      <c r="M1544" t="b">
        <v>0</v>
      </c>
      <c r="N1544">
        <v>1</v>
      </c>
      <c r="O1544" s="22">
        <f>E1544/D1544*100</f>
        <v>4</v>
      </c>
      <c r="P1544" s="4">
        <f>E1544/N1544</f>
        <v>20</v>
      </c>
      <c r="Q1544" t="b">
        <v>0</v>
      </c>
      <c r="R1544" t="s">
        <v>8289</v>
      </c>
      <c r="S1544" t="str">
        <f t="shared" si="98"/>
        <v>photography</v>
      </c>
      <c r="T1544" t="str">
        <f t="shared" si="99"/>
        <v>nature</v>
      </c>
    </row>
    <row r="1545" spans="1:20" ht="42.75" x14ac:dyDescent="0.45">
      <c r="A1545">
        <v>1543</v>
      </c>
      <c r="B1545" s="1" t="s">
        <v>1544</v>
      </c>
      <c r="C1545" s="1" t="s">
        <v>5653</v>
      </c>
      <c r="D1545" s="3">
        <v>2250</v>
      </c>
      <c r="E1545" s="3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s="7">
        <f t="shared" si="96"/>
        <v>41935.509652777779</v>
      </c>
      <c r="L1545" s="7">
        <f t="shared" si="97"/>
        <v>41965.551319444443</v>
      </c>
      <c r="M1545" t="b">
        <v>0</v>
      </c>
      <c r="N1545">
        <v>1</v>
      </c>
      <c r="O1545" s="22">
        <f>E1545/D1545*100</f>
        <v>0.44444444444444442</v>
      </c>
      <c r="P1545" s="4">
        <f>E1545/N1545</f>
        <v>10</v>
      </c>
      <c r="Q1545" t="b">
        <v>0</v>
      </c>
      <c r="R1545" t="s">
        <v>8289</v>
      </c>
      <c r="S1545" t="str">
        <f t="shared" si="98"/>
        <v>photography</v>
      </c>
      <c r="T1545" t="str">
        <f t="shared" si="99"/>
        <v>nature</v>
      </c>
    </row>
    <row r="1546" spans="1:20" ht="42.75" x14ac:dyDescent="0.45">
      <c r="A1546">
        <v>1544</v>
      </c>
      <c r="B1546" s="1" t="s">
        <v>1545</v>
      </c>
      <c r="C1546" s="1" t="s">
        <v>5654</v>
      </c>
      <c r="D1546" s="3">
        <v>1000</v>
      </c>
      <c r="E1546" s="3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s="7">
        <f t="shared" si="96"/>
        <v>42053.051203703704</v>
      </c>
      <c r="L1546" s="7">
        <f t="shared" si="97"/>
        <v>42095.012499999997</v>
      </c>
      <c r="M1546" t="b">
        <v>0</v>
      </c>
      <c r="N1546">
        <v>0</v>
      </c>
      <c r="O1546" s="22">
        <f>E1546/D1546*100</f>
        <v>0</v>
      </c>
      <c r="P1546" s="4" t="e">
        <f>E1546/N1546</f>
        <v>#DIV/0!</v>
      </c>
      <c r="Q1546" t="b">
        <v>0</v>
      </c>
      <c r="R1546" t="s">
        <v>8289</v>
      </c>
      <c r="S1546" t="str">
        <f t="shared" si="98"/>
        <v>photography</v>
      </c>
      <c r="T1546" t="str">
        <f t="shared" si="99"/>
        <v>nature</v>
      </c>
    </row>
    <row r="1547" spans="1:20" ht="42.75" x14ac:dyDescent="0.45">
      <c r="A1547">
        <v>1545</v>
      </c>
      <c r="B1547" s="1" t="s">
        <v>1546</v>
      </c>
      <c r="C1547" s="1" t="s">
        <v>5655</v>
      </c>
      <c r="D1547" s="3">
        <v>3000</v>
      </c>
      <c r="E1547" s="3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s="7">
        <f t="shared" si="96"/>
        <v>42031.884652777779</v>
      </c>
      <c r="L1547" s="7">
        <f t="shared" si="97"/>
        <v>42065.886111111111</v>
      </c>
      <c r="M1547" t="b">
        <v>0</v>
      </c>
      <c r="N1547">
        <v>1</v>
      </c>
      <c r="O1547" s="22">
        <f>E1547/D1547*100</f>
        <v>3.3333333333333333E-2</v>
      </c>
      <c r="P1547" s="4">
        <f>E1547/N1547</f>
        <v>1</v>
      </c>
      <c r="Q1547" t="b">
        <v>0</v>
      </c>
      <c r="R1547" t="s">
        <v>8289</v>
      </c>
      <c r="S1547" t="str">
        <f t="shared" si="98"/>
        <v>photography</v>
      </c>
      <c r="T1547" t="str">
        <f t="shared" si="99"/>
        <v>nature</v>
      </c>
    </row>
    <row r="1548" spans="1:20" ht="42.75" x14ac:dyDescent="0.45">
      <c r="A1548">
        <v>1546</v>
      </c>
      <c r="B1548" s="1" t="s">
        <v>1547</v>
      </c>
      <c r="C1548" s="1" t="s">
        <v>5656</v>
      </c>
      <c r="D1548" s="3">
        <v>1000</v>
      </c>
      <c r="E1548" s="3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s="7">
        <f t="shared" si="96"/>
        <v>41839.212951388887</v>
      </c>
      <c r="L1548" s="7">
        <f t="shared" si="97"/>
        <v>41899.212951388887</v>
      </c>
      <c r="M1548" t="b">
        <v>0</v>
      </c>
      <c r="N1548">
        <v>11</v>
      </c>
      <c r="O1548" s="22">
        <f>E1548/D1548*100</f>
        <v>28.9</v>
      </c>
      <c r="P1548" s="4">
        <f>E1548/N1548</f>
        <v>26.272727272727273</v>
      </c>
      <c r="Q1548" t="b">
        <v>0</v>
      </c>
      <c r="R1548" t="s">
        <v>8289</v>
      </c>
      <c r="S1548" t="str">
        <f t="shared" si="98"/>
        <v>photography</v>
      </c>
      <c r="T1548" t="str">
        <f t="shared" si="99"/>
        <v>nature</v>
      </c>
    </row>
    <row r="1549" spans="1:20" ht="42.75" x14ac:dyDescent="0.45">
      <c r="A1549">
        <v>1547</v>
      </c>
      <c r="B1549" s="1" t="s">
        <v>1548</v>
      </c>
      <c r="C1549" s="1" t="s">
        <v>5657</v>
      </c>
      <c r="D1549" s="3">
        <v>20</v>
      </c>
      <c r="E1549" s="3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s="7">
        <f t="shared" si="96"/>
        <v>42782.426875000005</v>
      </c>
      <c r="L1549" s="7">
        <f t="shared" si="97"/>
        <v>42789.426875000005</v>
      </c>
      <c r="M1549" t="b">
        <v>0</v>
      </c>
      <c r="N1549">
        <v>0</v>
      </c>
      <c r="O1549" s="22">
        <f>E1549/D1549*100</f>
        <v>0</v>
      </c>
      <c r="P1549" s="4" t="e">
        <f>E1549/N1549</f>
        <v>#DIV/0!</v>
      </c>
      <c r="Q1549" t="b">
        <v>0</v>
      </c>
      <c r="R1549" t="s">
        <v>8289</v>
      </c>
      <c r="S1549" t="str">
        <f t="shared" si="98"/>
        <v>photography</v>
      </c>
      <c r="T1549" t="str">
        <f t="shared" si="99"/>
        <v>nature</v>
      </c>
    </row>
    <row r="1550" spans="1:20" ht="28.5" x14ac:dyDescent="0.45">
      <c r="A1550">
        <v>1548</v>
      </c>
      <c r="B1550" s="1" t="s">
        <v>1549</v>
      </c>
      <c r="C1550" s="1" t="s">
        <v>5658</v>
      </c>
      <c r="D1550" s="3">
        <v>700</v>
      </c>
      <c r="E1550" s="3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s="7">
        <f t="shared" si="96"/>
        <v>42286.88217592593</v>
      </c>
      <c r="L1550" s="7">
        <f t="shared" si="97"/>
        <v>42316.923842592587</v>
      </c>
      <c r="M1550" t="b">
        <v>0</v>
      </c>
      <c r="N1550">
        <v>1</v>
      </c>
      <c r="O1550" s="22">
        <f>E1550/D1550*100</f>
        <v>8.5714285714285712</v>
      </c>
      <c r="P1550" s="4">
        <f>E1550/N1550</f>
        <v>60</v>
      </c>
      <c r="Q1550" t="b">
        <v>0</v>
      </c>
      <c r="R1550" t="s">
        <v>8289</v>
      </c>
      <c r="S1550" t="str">
        <f t="shared" si="98"/>
        <v>photography</v>
      </c>
      <c r="T1550" t="str">
        <f t="shared" si="99"/>
        <v>nature</v>
      </c>
    </row>
    <row r="1551" spans="1:20" ht="42.75" x14ac:dyDescent="0.45">
      <c r="A1551">
        <v>1549</v>
      </c>
      <c r="B1551" s="1" t="s">
        <v>1550</v>
      </c>
      <c r="C1551" s="1" t="s">
        <v>5659</v>
      </c>
      <c r="D1551" s="3">
        <v>500</v>
      </c>
      <c r="E1551" s="3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s="7">
        <f t="shared" si="96"/>
        <v>42281.136099537034</v>
      </c>
      <c r="L1551" s="7">
        <f t="shared" si="97"/>
        <v>42311.177766203706</v>
      </c>
      <c r="M1551" t="b">
        <v>0</v>
      </c>
      <c r="N1551">
        <v>6</v>
      </c>
      <c r="O1551" s="22">
        <f>E1551/D1551*100</f>
        <v>34</v>
      </c>
      <c r="P1551" s="4">
        <f>E1551/N1551</f>
        <v>28.333333333333332</v>
      </c>
      <c r="Q1551" t="b">
        <v>0</v>
      </c>
      <c r="R1551" t="s">
        <v>8289</v>
      </c>
      <c r="S1551" t="str">
        <f t="shared" si="98"/>
        <v>photography</v>
      </c>
      <c r="T1551" t="str">
        <f t="shared" si="99"/>
        <v>nature</v>
      </c>
    </row>
    <row r="1552" spans="1:20" ht="42.75" x14ac:dyDescent="0.45">
      <c r="A1552">
        <v>1550</v>
      </c>
      <c r="B1552" s="1" t="s">
        <v>1551</v>
      </c>
      <c r="C1552" s="1" t="s">
        <v>5660</v>
      </c>
      <c r="D1552" s="3">
        <v>750</v>
      </c>
      <c r="E1552" s="3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s="7">
        <f t="shared" si="96"/>
        <v>42472.449467592596</v>
      </c>
      <c r="L1552" s="7">
        <f t="shared" si="97"/>
        <v>42502.449467592596</v>
      </c>
      <c r="M1552" t="b">
        <v>0</v>
      </c>
      <c r="N1552">
        <v>7</v>
      </c>
      <c r="O1552" s="22">
        <f>E1552/D1552*100</f>
        <v>13.466666666666665</v>
      </c>
      <c r="P1552" s="4">
        <f>E1552/N1552</f>
        <v>14.428571428571429</v>
      </c>
      <c r="Q1552" t="b">
        <v>0</v>
      </c>
      <c r="R1552" t="s">
        <v>8289</v>
      </c>
      <c r="S1552" t="str">
        <f t="shared" si="98"/>
        <v>photography</v>
      </c>
      <c r="T1552" t="str">
        <f t="shared" si="99"/>
        <v>nature</v>
      </c>
    </row>
    <row r="1553" spans="1:20" ht="42.75" x14ac:dyDescent="0.45">
      <c r="A1553">
        <v>1551</v>
      </c>
      <c r="B1553" s="1" t="s">
        <v>1552</v>
      </c>
      <c r="C1553" s="1" t="s">
        <v>5661</v>
      </c>
      <c r="D1553" s="3">
        <v>3500</v>
      </c>
      <c r="E1553" s="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s="7">
        <f t="shared" si="96"/>
        <v>42121.824525462958</v>
      </c>
      <c r="L1553" s="7">
        <f t="shared" si="97"/>
        <v>42151.824525462958</v>
      </c>
      <c r="M1553" t="b">
        <v>0</v>
      </c>
      <c r="N1553">
        <v>0</v>
      </c>
      <c r="O1553" s="22">
        <f>E1553/D1553*100</f>
        <v>0</v>
      </c>
      <c r="P1553" s="4" t="e">
        <f>E1553/N1553</f>
        <v>#DIV/0!</v>
      </c>
      <c r="Q1553" t="b">
        <v>0</v>
      </c>
      <c r="R1553" t="s">
        <v>8289</v>
      </c>
      <c r="S1553" t="str">
        <f t="shared" si="98"/>
        <v>photography</v>
      </c>
      <c r="T1553" t="str">
        <f t="shared" si="99"/>
        <v>nature</v>
      </c>
    </row>
    <row r="1554" spans="1:20" ht="42.75" x14ac:dyDescent="0.45">
      <c r="A1554">
        <v>1552</v>
      </c>
      <c r="B1554" s="1" t="s">
        <v>1553</v>
      </c>
      <c r="C1554" s="1" t="s">
        <v>5662</v>
      </c>
      <c r="D1554" s="3">
        <v>4300</v>
      </c>
      <c r="E1554" s="3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s="7">
        <f t="shared" si="96"/>
        <v>41892.688750000001</v>
      </c>
      <c r="L1554" s="7">
        <f t="shared" si="97"/>
        <v>41913.165972222225</v>
      </c>
      <c r="M1554" t="b">
        <v>0</v>
      </c>
      <c r="N1554">
        <v>16</v>
      </c>
      <c r="O1554" s="22">
        <f>E1554/D1554*100</f>
        <v>49.186046511627907</v>
      </c>
      <c r="P1554" s="4">
        <f>E1554/N1554</f>
        <v>132.1875</v>
      </c>
      <c r="Q1554" t="b">
        <v>0</v>
      </c>
      <c r="R1554" t="s">
        <v>8289</v>
      </c>
      <c r="S1554" t="str">
        <f t="shared" si="98"/>
        <v>photography</v>
      </c>
      <c r="T1554" t="str">
        <f t="shared" si="99"/>
        <v>nature</v>
      </c>
    </row>
    <row r="1555" spans="1:20" ht="42.75" x14ac:dyDescent="0.45">
      <c r="A1555">
        <v>1553</v>
      </c>
      <c r="B1555" s="1" t="s">
        <v>1554</v>
      </c>
      <c r="C1555" s="1" t="s">
        <v>5663</v>
      </c>
      <c r="D1555" s="3">
        <v>6000</v>
      </c>
      <c r="E1555" s="3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s="7">
        <f t="shared" si="96"/>
        <v>42219.282951388886</v>
      </c>
      <c r="L1555" s="7">
        <f t="shared" si="97"/>
        <v>42249.282951388886</v>
      </c>
      <c r="M1555" t="b">
        <v>0</v>
      </c>
      <c r="N1555">
        <v>0</v>
      </c>
      <c r="O1555" s="22">
        <f>E1555/D1555*100</f>
        <v>0</v>
      </c>
      <c r="P1555" s="4" t="e">
        <f>E1555/N1555</f>
        <v>#DIV/0!</v>
      </c>
      <c r="Q1555" t="b">
        <v>0</v>
      </c>
      <c r="R1555" t="s">
        <v>8289</v>
      </c>
      <c r="S1555" t="str">
        <f t="shared" si="98"/>
        <v>photography</v>
      </c>
      <c r="T1555" t="str">
        <f t="shared" si="99"/>
        <v>nature</v>
      </c>
    </row>
    <row r="1556" spans="1:20" ht="57" x14ac:dyDescent="0.45">
      <c r="A1556">
        <v>1554</v>
      </c>
      <c r="B1556" s="1" t="s">
        <v>1555</v>
      </c>
      <c r="C1556" s="1" t="s">
        <v>5664</v>
      </c>
      <c r="D1556" s="3">
        <v>20000</v>
      </c>
      <c r="E1556" s="3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s="7">
        <f t="shared" si="96"/>
        <v>42188.252199074079</v>
      </c>
      <c r="L1556" s="7">
        <f t="shared" si="97"/>
        <v>42218.252199074079</v>
      </c>
      <c r="M1556" t="b">
        <v>0</v>
      </c>
      <c r="N1556">
        <v>0</v>
      </c>
      <c r="O1556" s="22">
        <f>E1556/D1556*100</f>
        <v>0</v>
      </c>
      <c r="P1556" s="4" t="e">
        <f>E1556/N1556</f>
        <v>#DIV/0!</v>
      </c>
      <c r="Q1556" t="b">
        <v>0</v>
      </c>
      <c r="R1556" t="s">
        <v>8289</v>
      </c>
      <c r="S1556" t="str">
        <f t="shared" si="98"/>
        <v>photography</v>
      </c>
      <c r="T1556" t="str">
        <f t="shared" si="99"/>
        <v>nature</v>
      </c>
    </row>
    <row r="1557" spans="1:20" ht="42.75" x14ac:dyDescent="0.45">
      <c r="A1557">
        <v>1555</v>
      </c>
      <c r="B1557" s="1" t="s">
        <v>1556</v>
      </c>
      <c r="C1557" s="1" t="s">
        <v>5665</v>
      </c>
      <c r="D1557" s="3">
        <v>750</v>
      </c>
      <c r="E1557" s="3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s="7">
        <f t="shared" si="96"/>
        <v>42241.613796296297</v>
      </c>
      <c r="L1557" s="7">
        <f t="shared" si="97"/>
        <v>42264.708333333328</v>
      </c>
      <c r="M1557" t="b">
        <v>0</v>
      </c>
      <c r="N1557">
        <v>0</v>
      </c>
      <c r="O1557" s="22">
        <f>E1557/D1557*100</f>
        <v>0</v>
      </c>
      <c r="P1557" s="4" t="e">
        <f>E1557/N1557</f>
        <v>#DIV/0!</v>
      </c>
      <c r="Q1557" t="b">
        <v>0</v>
      </c>
      <c r="R1557" t="s">
        <v>8289</v>
      </c>
      <c r="S1557" t="str">
        <f t="shared" si="98"/>
        <v>photography</v>
      </c>
      <c r="T1557" t="str">
        <f t="shared" si="99"/>
        <v>nature</v>
      </c>
    </row>
    <row r="1558" spans="1:20" ht="42.75" x14ac:dyDescent="0.45">
      <c r="A1558">
        <v>1556</v>
      </c>
      <c r="B1558" s="1" t="s">
        <v>1557</v>
      </c>
      <c r="C1558" s="1" t="s">
        <v>5666</v>
      </c>
      <c r="D1558" s="3">
        <v>1500</v>
      </c>
      <c r="E1558" s="3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s="7">
        <f t="shared" si="96"/>
        <v>42525.153055555551</v>
      </c>
      <c r="L1558" s="7">
        <f t="shared" si="97"/>
        <v>42555.153055555551</v>
      </c>
      <c r="M1558" t="b">
        <v>0</v>
      </c>
      <c r="N1558">
        <v>12</v>
      </c>
      <c r="O1558" s="22">
        <f>E1558/D1558*100</f>
        <v>45.133333333333333</v>
      </c>
      <c r="P1558" s="4">
        <f>E1558/N1558</f>
        <v>56.416666666666664</v>
      </c>
      <c r="Q1558" t="b">
        <v>0</v>
      </c>
      <c r="R1558" t="s">
        <v>8289</v>
      </c>
      <c r="S1558" t="str">
        <f t="shared" si="98"/>
        <v>photography</v>
      </c>
      <c r="T1558" t="str">
        <f t="shared" si="99"/>
        <v>nature</v>
      </c>
    </row>
    <row r="1559" spans="1:20" ht="42.75" x14ac:dyDescent="0.45">
      <c r="A1559">
        <v>1557</v>
      </c>
      <c r="B1559" s="1" t="s">
        <v>1558</v>
      </c>
      <c r="C1559" s="1" t="s">
        <v>5667</v>
      </c>
      <c r="D1559" s="3">
        <v>2500</v>
      </c>
      <c r="E1559" s="3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s="7">
        <f t="shared" si="96"/>
        <v>41871.65315972222</v>
      </c>
      <c r="L1559" s="7">
        <f t="shared" si="97"/>
        <v>41902.65315972222</v>
      </c>
      <c r="M1559" t="b">
        <v>0</v>
      </c>
      <c r="N1559">
        <v>1</v>
      </c>
      <c r="O1559" s="22">
        <f>E1559/D1559*100</f>
        <v>4</v>
      </c>
      <c r="P1559" s="4">
        <f>E1559/N1559</f>
        <v>100</v>
      </c>
      <c r="Q1559" t="b">
        <v>0</v>
      </c>
      <c r="R1559" t="s">
        <v>8289</v>
      </c>
      <c r="S1559" t="str">
        <f t="shared" si="98"/>
        <v>photography</v>
      </c>
      <c r="T1559" t="str">
        <f t="shared" si="99"/>
        <v>nature</v>
      </c>
    </row>
    <row r="1560" spans="1:20" ht="42.75" x14ac:dyDescent="0.45">
      <c r="A1560">
        <v>1558</v>
      </c>
      <c r="B1560" s="1" t="s">
        <v>1559</v>
      </c>
      <c r="C1560" s="1" t="s">
        <v>5668</v>
      </c>
      <c r="D1560" s="3">
        <v>750</v>
      </c>
      <c r="E1560" s="3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s="7">
        <f t="shared" si="96"/>
        <v>42185.397673611107</v>
      </c>
      <c r="L1560" s="7">
        <f t="shared" si="97"/>
        <v>42244.508333333331</v>
      </c>
      <c r="M1560" t="b">
        <v>0</v>
      </c>
      <c r="N1560">
        <v>3</v>
      </c>
      <c r="O1560" s="22">
        <f>E1560/D1560*100</f>
        <v>4.666666666666667</v>
      </c>
      <c r="P1560" s="4">
        <f>E1560/N1560</f>
        <v>11.666666666666666</v>
      </c>
      <c r="Q1560" t="b">
        <v>0</v>
      </c>
      <c r="R1560" t="s">
        <v>8289</v>
      </c>
      <c r="S1560" t="str">
        <f t="shared" si="98"/>
        <v>photography</v>
      </c>
      <c r="T1560" t="str">
        <f t="shared" si="99"/>
        <v>nature</v>
      </c>
    </row>
    <row r="1561" spans="1:20" ht="28.5" x14ac:dyDescent="0.45">
      <c r="A1561">
        <v>1559</v>
      </c>
      <c r="B1561" s="1" t="s">
        <v>1560</v>
      </c>
      <c r="C1561" s="1" t="s">
        <v>5669</v>
      </c>
      <c r="D1561" s="3">
        <v>15000</v>
      </c>
      <c r="E1561" s="3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s="7">
        <f t="shared" si="96"/>
        <v>42108.05322916666</v>
      </c>
      <c r="L1561" s="7">
        <f t="shared" si="97"/>
        <v>42123.05322916666</v>
      </c>
      <c r="M1561" t="b">
        <v>0</v>
      </c>
      <c r="N1561">
        <v>1</v>
      </c>
      <c r="O1561" s="22">
        <f>E1561/D1561*100</f>
        <v>0.33333333333333337</v>
      </c>
      <c r="P1561" s="4">
        <f>E1561/N1561</f>
        <v>50</v>
      </c>
      <c r="Q1561" t="b">
        <v>0</v>
      </c>
      <c r="R1561" t="s">
        <v>8289</v>
      </c>
      <c r="S1561" t="str">
        <f t="shared" si="98"/>
        <v>photography</v>
      </c>
      <c r="T1561" t="str">
        <f t="shared" si="99"/>
        <v>nature</v>
      </c>
    </row>
    <row r="1562" spans="1:20" ht="42.75" x14ac:dyDescent="0.45">
      <c r="A1562">
        <v>1560</v>
      </c>
      <c r="B1562" s="1" t="s">
        <v>1561</v>
      </c>
      <c r="C1562" s="1" t="s">
        <v>5670</v>
      </c>
      <c r="D1562" s="3">
        <v>2500</v>
      </c>
      <c r="E1562" s="3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s="7">
        <f t="shared" si="96"/>
        <v>41936.020752314813</v>
      </c>
      <c r="L1562" s="7">
        <f t="shared" si="97"/>
        <v>41956.062418981484</v>
      </c>
      <c r="M1562" t="b">
        <v>0</v>
      </c>
      <c r="N1562">
        <v>4</v>
      </c>
      <c r="O1562" s="22">
        <f>E1562/D1562*100</f>
        <v>3.7600000000000002</v>
      </c>
      <c r="P1562" s="4">
        <f>E1562/N1562</f>
        <v>23.5</v>
      </c>
      <c r="Q1562" t="b">
        <v>0</v>
      </c>
      <c r="R1562" t="s">
        <v>8289</v>
      </c>
      <c r="S1562" t="str">
        <f t="shared" si="98"/>
        <v>photography</v>
      </c>
      <c r="T1562" t="str">
        <f t="shared" si="99"/>
        <v>nature</v>
      </c>
    </row>
    <row r="1563" spans="1:20" ht="42.75" x14ac:dyDescent="0.45">
      <c r="A1563">
        <v>1561</v>
      </c>
      <c r="B1563" s="1" t="s">
        <v>1562</v>
      </c>
      <c r="C1563" s="1" t="s">
        <v>5671</v>
      </c>
      <c r="D1563" s="3">
        <v>10000</v>
      </c>
      <c r="E1563" s="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s="7">
        <f t="shared" si="96"/>
        <v>41555.041701388887</v>
      </c>
      <c r="L1563" s="7">
        <f t="shared" si="97"/>
        <v>41585.083368055559</v>
      </c>
      <c r="M1563" t="b">
        <v>0</v>
      </c>
      <c r="N1563">
        <v>1</v>
      </c>
      <c r="O1563" s="22">
        <f>E1563/D1563*100</f>
        <v>0.67</v>
      </c>
      <c r="P1563" s="4">
        <f>E1563/N1563</f>
        <v>67</v>
      </c>
      <c r="Q1563" t="b">
        <v>0</v>
      </c>
      <c r="R1563" t="s">
        <v>8290</v>
      </c>
      <c r="S1563" t="str">
        <f t="shared" si="98"/>
        <v>publishing</v>
      </c>
      <c r="T1563" t="str">
        <f t="shared" si="99"/>
        <v>art books</v>
      </c>
    </row>
    <row r="1564" spans="1:20" ht="42.75" x14ac:dyDescent="0.45">
      <c r="A1564">
        <v>1562</v>
      </c>
      <c r="B1564" s="1" t="s">
        <v>1563</v>
      </c>
      <c r="C1564" s="1" t="s">
        <v>5672</v>
      </c>
      <c r="D1564" s="3">
        <v>4000</v>
      </c>
      <c r="E1564" s="3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s="7">
        <f t="shared" si="96"/>
        <v>40079.566157407404</v>
      </c>
      <c r="L1564" s="7">
        <f t="shared" si="97"/>
        <v>40149.034722222219</v>
      </c>
      <c r="M1564" t="b">
        <v>0</v>
      </c>
      <c r="N1564">
        <v>0</v>
      </c>
      <c r="O1564" s="22">
        <f>E1564/D1564*100</f>
        <v>0</v>
      </c>
      <c r="P1564" s="4" t="e">
        <f>E1564/N1564</f>
        <v>#DIV/0!</v>
      </c>
      <c r="Q1564" t="b">
        <v>0</v>
      </c>
      <c r="R1564" t="s">
        <v>8290</v>
      </c>
      <c r="S1564" t="str">
        <f t="shared" si="98"/>
        <v>publishing</v>
      </c>
      <c r="T1564" t="str">
        <f t="shared" si="99"/>
        <v>art books</v>
      </c>
    </row>
    <row r="1565" spans="1:20" ht="42.75" x14ac:dyDescent="0.45">
      <c r="A1565">
        <v>1563</v>
      </c>
      <c r="B1565" s="1" t="s">
        <v>1564</v>
      </c>
      <c r="C1565" s="1" t="s">
        <v>5673</v>
      </c>
      <c r="D1565" s="3">
        <v>6000</v>
      </c>
      <c r="E1565" s="3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s="7">
        <f t="shared" si="96"/>
        <v>41652.742488425924</v>
      </c>
      <c r="L1565" s="7">
        <f t="shared" si="97"/>
        <v>41712.700821759259</v>
      </c>
      <c r="M1565" t="b">
        <v>0</v>
      </c>
      <c r="N1565">
        <v>2</v>
      </c>
      <c r="O1565" s="22">
        <f>E1565/D1565*100</f>
        <v>1.4166666666666665</v>
      </c>
      <c r="P1565" s="4">
        <f>E1565/N1565</f>
        <v>42.5</v>
      </c>
      <c r="Q1565" t="b">
        <v>0</v>
      </c>
      <c r="R1565" t="s">
        <v>8290</v>
      </c>
      <c r="S1565" t="str">
        <f t="shared" si="98"/>
        <v>publishing</v>
      </c>
      <c r="T1565" t="str">
        <f t="shared" si="99"/>
        <v>art books</v>
      </c>
    </row>
    <row r="1566" spans="1:20" ht="42.75" x14ac:dyDescent="0.45">
      <c r="A1566">
        <v>1564</v>
      </c>
      <c r="B1566" s="1" t="s">
        <v>1565</v>
      </c>
      <c r="C1566" s="1" t="s">
        <v>5674</v>
      </c>
      <c r="D1566" s="3">
        <v>10000</v>
      </c>
      <c r="E1566" s="3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s="7">
        <f t="shared" si="96"/>
        <v>42121.367002314815</v>
      </c>
      <c r="L1566" s="7">
        <f t="shared" si="97"/>
        <v>42152.836805555555</v>
      </c>
      <c r="M1566" t="b">
        <v>0</v>
      </c>
      <c r="N1566">
        <v>1</v>
      </c>
      <c r="O1566" s="22">
        <f>E1566/D1566*100</f>
        <v>0.1</v>
      </c>
      <c r="P1566" s="4">
        <f>E1566/N1566</f>
        <v>10</v>
      </c>
      <c r="Q1566" t="b">
        <v>0</v>
      </c>
      <c r="R1566" t="s">
        <v>8290</v>
      </c>
      <c r="S1566" t="str">
        <f t="shared" si="98"/>
        <v>publishing</v>
      </c>
      <c r="T1566" t="str">
        <f t="shared" si="99"/>
        <v>art books</v>
      </c>
    </row>
    <row r="1567" spans="1:20" ht="42.75" x14ac:dyDescent="0.45">
      <c r="A1567">
        <v>1565</v>
      </c>
      <c r="B1567" s="1" t="s">
        <v>1566</v>
      </c>
      <c r="C1567" s="1" t="s">
        <v>5675</v>
      </c>
      <c r="D1567" s="3">
        <v>4000</v>
      </c>
      <c r="E1567" s="3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s="7">
        <f t="shared" si="96"/>
        <v>40672.729872685188</v>
      </c>
      <c r="L1567" s="7">
        <f t="shared" si="97"/>
        <v>40702.729872685188</v>
      </c>
      <c r="M1567" t="b">
        <v>0</v>
      </c>
      <c r="N1567">
        <v>1</v>
      </c>
      <c r="O1567" s="22">
        <f>E1567/D1567*100</f>
        <v>2.5</v>
      </c>
      <c r="P1567" s="4">
        <f>E1567/N1567</f>
        <v>100</v>
      </c>
      <c r="Q1567" t="b">
        <v>0</v>
      </c>
      <c r="R1567" t="s">
        <v>8290</v>
      </c>
      <c r="S1567" t="str">
        <f t="shared" si="98"/>
        <v>publishing</v>
      </c>
      <c r="T1567" t="str">
        <f t="shared" si="99"/>
        <v>art books</v>
      </c>
    </row>
    <row r="1568" spans="1:20" ht="42.75" x14ac:dyDescent="0.45">
      <c r="A1568">
        <v>1566</v>
      </c>
      <c r="B1568" s="1" t="s">
        <v>1567</v>
      </c>
      <c r="C1568" s="1" t="s">
        <v>5676</v>
      </c>
      <c r="D1568" s="3">
        <v>30000</v>
      </c>
      <c r="E1568" s="3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s="7">
        <f t="shared" si="96"/>
        <v>42549.916712962964</v>
      </c>
      <c r="L1568" s="7">
        <f t="shared" si="97"/>
        <v>42578.916666666672</v>
      </c>
      <c r="M1568" t="b">
        <v>0</v>
      </c>
      <c r="N1568">
        <v>59</v>
      </c>
      <c r="O1568" s="22">
        <f>E1568/D1568*100</f>
        <v>21.25</v>
      </c>
      <c r="P1568" s="4">
        <f>E1568/N1568</f>
        <v>108.05084745762711</v>
      </c>
      <c r="Q1568" t="b">
        <v>0</v>
      </c>
      <c r="R1568" t="s">
        <v>8290</v>
      </c>
      <c r="S1568" t="str">
        <f t="shared" si="98"/>
        <v>publishing</v>
      </c>
      <c r="T1568" t="str">
        <f t="shared" si="99"/>
        <v>art books</v>
      </c>
    </row>
    <row r="1569" spans="1:20" ht="42.75" x14ac:dyDescent="0.45">
      <c r="A1569">
        <v>1567</v>
      </c>
      <c r="B1569" s="1" t="s">
        <v>1568</v>
      </c>
      <c r="C1569" s="1" t="s">
        <v>5677</v>
      </c>
      <c r="D1569" s="3">
        <v>8500</v>
      </c>
      <c r="E1569" s="3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s="7">
        <f t="shared" si="96"/>
        <v>41671.936863425923</v>
      </c>
      <c r="L1569" s="7">
        <f t="shared" si="97"/>
        <v>41687</v>
      </c>
      <c r="M1569" t="b">
        <v>0</v>
      </c>
      <c r="N1569">
        <v>13</v>
      </c>
      <c r="O1569" s="22">
        <f>E1569/D1569*100</f>
        <v>4.117647058823529</v>
      </c>
      <c r="P1569" s="4">
        <f>E1569/N1569</f>
        <v>26.923076923076923</v>
      </c>
      <c r="Q1569" t="b">
        <v>0</v>
      </c>
      <c r="R1569" t="s">
        <v>8290</v>
      </c>
      <c r="S1569" t="str">
        <f t="shared" si="98"/>
        <v>publishing</v>
      </c>
      <c r="T1569" t="str">
        <f t="shared" si="99"/>
        <v>art books</v>
      </c>
    </row>
    <row r="1570" spans="1:20" ht="42.75" x14ac:dyDescent="0.45">
      <c r="A1570">
        <v>1568</v>
      </c>
      <c r="B1570" s="1" t="s">
        <v>1569</v>
      </c>
      <c r="C1570" s="1" t="s">
        <v>5678</v>
      </c>
      <c r="D1570" s="3">
        <v>25000</v>
      </c>
      <c r="E1570" s="3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s="7">
        <f t="shared" si="96"/>
        <v>41962.062326388885</v>
      </c>
      <c r="L1570" s="7">
        <f t="shared" si="97"/>
        <v>41997.062326388885</v>
      </c>
      <c r="M1570" t="b">
        <v>0</v>
      </c>
      <c r="N1570">
        <v>22</v>
      </c>
      <c r="O1570" s="22">
        <f>E1570/D1570*100</f>
        <v>13.639999999999999</v>
      </c>
      <c r="P1570" s="4">
        <f>E1570/N1570</f>
        <v>155</v>
      </c>
      <c r="Q1570" t="b">
        <v>0</v>
      </c>
      <c r="R1570" t="s">
        <v>8290</v>
      </c>
      <c r="S1570" t="str">
        <f t="shared" si="98"/>
        <v>publishing</v>
      </c>
      <c r="T1570" t="str">
        <f t="shared" si="99"/>
        <v>art books</v>
      </c>
    </row>
    <row r="1571" spans="1:20" x14ac:dyDescent="0.45">
      <c r="A1571">
        <v>1569</v>
      </c>
      <c r="B1571" s="1" t="s">
        <v>1570</v>
      </c>
      <c r="C1571" s="1" t="s">
        <v>5679</v>
      </c>
      <c r="D1571" s="3">
        <v>30000</v>
      </c>
      <c r="E1571" s="3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s="7">
        <f t="shared" si="96"/>
        <v>41389.679560185185</v>
      </c>
      <c r="L1571" s="7">
        <f t="shared" si="97"/>
        <v>41419.679560185185</v>
      </c>
      <c r="M1571" t="b">
        <v>0</v>
      </c>
      <c r="N1571">
        <v>0</v>
      </c>
      <c r="O1571" s="22">
        <f>E1571/D1571*100</f>
        <v>0</v>
      </c>
      <c r="P1571" s="4" t="e">
        <f>E1571/N1571</f>
        <v>#DIV/0!</v>
      </c>
      <c r="Q1571" t="b">
        <v>0</v>
      </c>
      <c r="R1571" t="s">
        <v>8290</v>
      </c>
      <c r="S1571" t="str">
        <f t="shared" si="98"/>
        <v>publishing</v>
      </c>
      <c r="T1571" t="str">
        <f t="shared" si="99"/>
        <v>art books</v>
      </c>
    </row>
    <row r="1572" spans="1:20" ht="28.5" x14ac:dyDescent="0.45">
      <c r="A1572">
        <v>1570</v>
      </c>
      <c r="B1572" s="1" t="s">
        <v>1571</v>
      </c>
      <c r="C1572" s="1" t="s">
        <v>5680</v>
      </c>
      <c r="D1572" s="3">
        <v>6000</v>
      </c>
      <c r="E1572" s="3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s="7">
        <f t="shared" si="96"/>
        <v>42438.813449074078</v>
      </c>
      <c r="L1572" s="7">
        <f t="shared" si="97"/>
        <v>42468.771782407406</v>
      </c>
      <c r="M1572" t="b">
        <v>0</v>
      </c>
      <c r="N1572">
        <v>52</v>
      </c>
      <c r="O1572" s="22">
        <f>E1572/D1572*100</f>
        <v>41.4</v>
      </c>
      <c r="P1572" s="4">
        <f>E1572/N1572</f>
        <v>47.769230769230766</v>
      </c>
      <c r="Q1572" t="b">
        <v>0</v>
      </c>
      <c r="R1572" t="s">
        <v>8290</v>
      </c>
      <c r="S1572" t="str">
        <f t="shared" si="98"/>
        <v>publishing</v>
      </c>
      <c r="T1572" t="str">
        <f t="shared" si="99"/>
        <v>art books</v>
      </c>
    </row>
    <row r="1573" spans="1:20" ht="42.75" x14ac:dyDescent="0.45">
      <c r="A1573">
        <v>1571</v>
      </c>
      <c r="B1573" s="1" t="s">
        <v>1572</v>
      </c>
      <c r="C1573" s="1" t="s">
        <v>5681</v>
      </c>
      <c r="D1573" s="3">
        <v>12100</v>
      </c>
      <c r="E1573" s="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s="7">
        <f t="shared" si="96"/>
        <v>42144.769479166673</v>
      </c>
      <c r="L1573" s="7">
        <f t="shared" si="97"/>
        <v>42174.769479166673</v>
      </c>
      <c r="M1573" t="b">
        <v>0</v>
      </c>
      <c r="N1573">
        <v>4</v>
      </c>
      <c r="O1573" s="22">
        <f>E1573/D1573*100</f>
        <v>0.66115702479338845</v>
      </c>
      <c r="P1573" s="4">
        <f>E1573/N1573</f>
        <v>20</v>
      </c>
      <c r="Q1573" t="b">
        <v>0</v>
      </c>
      <c r="R1573" t="s">
        <v>8290</v>
      </c>
      <c r="S1573" t="str">
        <f t="shared" si="98"/>
        <v>publishing</v>
      </c>
      <c r="T1573" t="str">
        <f t="shared" si="99"/>
        <v>art books</v>
      </c>
    </row>
    <row r="1574" spans="1:20" ht="42.75" x14ac:dyDescent="0.45">
      <c r="A1574">
        <v>1572</v>
      </c>
      <c r="B1574" s="1" t="s">
        <v>1573</v>
      </c>
      <c r="C1574" s="1" t="s">
        <v>5682</v>
      </c>
      <c r="D1574" s="3">
        <v>2500</v>
      </c>
      <c r="E1574" s="3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s="7">
        <f t="shared" si="96"/>
        <v>42404.033090277779</v>
      </c>
      <c r="L1574" s="7">
        <f t="shared" si="97"/>
        <v>42428.999305555553</v>
      </c>
      <c r="M1574" t="b">
        <v>0</v>
      </c>
      <c r="N1574">
        <v>3</v>
      </c>
      <c r="O1574" s="22">
        <f>E1574/D1574*100</f>
        <v>5</v>
      </c>
      <c r="P1574" s="4">
        <f>E1574/N1574</f>
        <v>41.666666666666664</v>
      </c>
      <c r="Q1574" t="b">
        <v>0</v>
      </c>
      <c r="R1574" t="s">
        <v>8290</v>
      </c>
      <c r="S1574" t="str">
        <f t="shared" si="98"/>
        <v>publishing</v>
      </c>
      <c r="T1574" t="str">
        <f t="shared" si="99"/>
        <v>art books</v>
      </c>
    </row>
    <row r="1575" spans="1:20" ht="42.75" x14ac:dyDescent="0.45">
      <c r="A1575">
        <v>1573</v>
      </c>
      <c r="B1575" s="1" t="s">
        <v>1574</v>
      </c>
      <c r="C1575" s="1" t="s">
        <v>5683</v>
      </c>
      <c r="D1575" s="3">
        <v>9000</v>
      </c>
      <c r="E1575" s="3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s="7">
        <f t="shared" si="96"/>
        <v>42786.000023148154</v>
      </c>
      <c r="L1575" s="7">
        <f t="shared" si="97"/>
        <v>42826.165972222225</v>
      </c>
      <c r="M1575" t="b">
        <v>0</v>
      </c>
      <c r="N1575">
        <v>3</v>
      </c>
      <c r="O1575" s="22">
        <f>E1575/D1575*100</f>
        <v>2.4777777777777779</v>
      </c>
      <c r="P1575" s="4">
        <f>E1575/N1575</f>
        <v>74.333333333333329</v>
      </c>
      <c r="Q1575" t="b">
        <v>0</v>
      </c>
      <c r="R1575" t="s">
        <v>8290</v>
      </c>
      <c r="S1575" t="str">
        <f t="shared" si="98"/>
        <v>publishing</v>
      </c>
      <c r="T1575" t="str">
        <f t="shared" si="99"/>
        <v>art books</v>
      </c>
    </row>
    <row r="1576" spans="1:20" ht="42.75" x14ac:dyDescent="0.45">
      <c r="A1576">
        <v>1574</v>
      </c>
      <c r="B1576" s="1" t="s">
        <v>1575</v>
      </c>
      <c r="C1576" s="1" t="s">
        <v>5684</v>
      </c>
      <c r="D1576" s="3">
        <v>10000</v>
      </c>
      <c r="E1576" s="3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s="7">
        <f t="shared" si="96"/>
        <v>42017.927418981482</v>
      </c>
      <c r="L1576" s="7">
        <f t="shared" si="97"/>
        <v>42052.927418981482</v>
      </c>
      <c r="M1576" t="b">
        <v>0</v>
      </c>
      <c r="N1576">
        <v>6</v>
      </c>
      <c r="O1576" s="22">
        <f>E1576/D1576*100</f>
        <v>5.0599999999999996</v>
      </c>
      <c r="P1576" s="4">
        <f>E1576/N1576</f>
        <v>84.333333333333329</v>
      </c>
      <c r="Q1576" t="b">
        <v>0</v>
      </c>
      <c r="R1576" t="s">
        <v>8290</v>
      </c>
      <c r="S1576" t="str">
        <f t="shared" si="98"/>
        <v>publishing</v>
      </c>
      <c r="T1576" t="str">
        <f t="shared" si="99"/>
        <v>art books</v>
      </c>
    </row>
    <row r="1577" spans="1:20" ht="42.75" x14ac:dyDescent="0.45">
      <c r="A1577">
        <v>1575</v>
      </c>
      <c r="B1577" s="1" t="s">
        <v>1576</v>
      </c>
      <c r="C1577" s="1" t="s">
        <v>5685</v>
      </c>
      <c r="D1577" s="3">
        <v>10000</v>
      </c>
      <c r="E1577" s="3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s="7">
        <f t="shared" si="96"/>
        <v>41799.524259259262</v>
      </c>
      <c r="L1577" s="7">
        <f t="shared" si="97"/>
        <v>41829.524259259262</v>
      </c>
      <c r="M1577" t="b">
        <v>0</v>
      </c>
      <c r="N1577">
        <v>35</v>
      </c>
      <c r="O1577" s="22">
        <f>E1577/D1577*100</f>
        <v>22.91</v>
      </c>
      <c r="P1577" s="4">
        <f>E1577/N1577</f>
        <v>65.457142857142856</v>
      </c>
      <c r="Q1577" t="b">
        <v>0</v>
      </c>
      <c r="R1577" t="s">
        <v>8290</v>
      </c>
      <c r="S1577" t="str">
        <f t="shared" si="98"/>
        <v>publishing</v>
      </c>
      <c r="T1577" t="str">
        <f t="shared" si="99"/>
        <v>art books</v>
      </c>
    </row>
    <row r="1578" spans="1:20" ht="28.5" x14ac:dyDescent="0.45">
      <c r="A1578">
        <v>1576</v>
      </c>
      <c r="B1578" s="1" t="s">
        <v>1577</v>
      </c>
      <c r="C1578" s="1" t="s">
        <v>5686</v>
      </c>
      <c r="D1578" s="3">
        <v>5000</v>
      </c>
      <c r="E1578" s="3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s="7">
        <f t="shared" si="96"/>
        <v>42140.879259259258</v>
      </c>
      <c r="L1578" s="7">
        <f t="shared" si="97"/>
        <v>42185.879259259258</v>
      </c>
      <c r="M1578" t="b">
        <v>0</v>
      </c>
      <c r="N1578">
        <v>10</v>
      </c>
      <c r="O1578" s="22">
        <f>E1578/D1578*100</f>
        <v>13</v>
      </c>
      <c r="P1578" s="4">
        <f>E1578/N1578</f>
        <v>65</v>
      </c>
      <c r="Q1578" t="b">
        <v>0</v>
      </c>
      <c r="R1578" t="s">
        <v>8290</v>
      </c>
      <c r="S1578" t="str">
        <f t="shared" si="98"/>
        <v>publishing</v>
      </c>
      <c r="T1578" t="str">
        <f t="shared" si="99"/>
        <v>art books</v>
      </c>
    </row>
    <row r="1579" spans="1:20" ht="42.75" x14ac:dyDescent="0.45">
      <c r="A1579">
        <v>1577</v>
      </c>
      <c r="B1579" s="1" t="s">
        <v>1578</v>
      </c>
      <c r="C1579" s="1" t="s">
        <v>5687</v>
      </c>
      <c r="D1579" s="3">
        <v>10000</v>
      </c>
      <c r="E1579" s="3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s="7">
        <f t="shared" si="96"/>
        <v>41054.847777777781</v>
      </c>
      <c r="L1579" s="7">
        <f t="shared" si="97"/>
        <v>41114.847777777781</v>
      </c>
      <c r="M1579" t="b">
        <v>0</v>
      </c>
      <c r="N1579">
        <v>2</v>
      </c>
      <c r="O1579" s="22">
        <f>E1579/D1579*100</f>
        <v>0.54999999999999993</v>
      </c>
      <c r="P1579" s="4">
        <f>E1579/N1579</f>
        <v>27.5</v>
      </c>
      <c r="Q1579" t="b">
        <v>0</v>
      </c>
      <c r="R1579" t="s">
        <v>8290</v>
      </c>
      <c r="S1579" t="str">
        <f t="shared" si="98"/>
        <v>publishing</v>
      </c>
      <c r="T1579" t="str">
        <f t="shared" si="99"/>
        <v>art books</v>
      </c>
    </row>
    <row r="1580" spans="1:20" ht="57" x14ac:dyDescent="0.45">
      <c r="A1580">
        <v>1578</v>
      </c>
      <c r="B1580" s="1" t="s">
        <v>1579</v>
      </c>
      <c r="C1580" s="1" t="s">
        <v>5688</v>
      </c>
      <c r="D1580" s="3">
        <v>1897</v>
      </c>
      <c r="E1580" s="3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s="7">
        <f t="shared" si="96"/>
        <v>40399.065868055557</v>
      </c>
      <c r="L1580" s="7">
        <f t="shared" si="97"/>
        <v>40423.083333333336</v>
      </c>
      <c r="M1580" t="b">
        <v>0</v>
      </c>
      <c r="N1580">
        <v>4</v>
      </c>
      <c r="O1580" s="22">
        <f>E1580/D1580*100</f>
        <v>10.806536636794938</v>
      </c>
      <c r="P1580" s="4">
        <f>E1580/N1580</f>
        <v>51.25</v>
      </c>
      <c r="Q1580" t="b">
        <v>0</v>
      </c>
      <c r="R1580" t="s">
        <v>8290</v>
      </c>
      <c r="S1580" t="str">
        <f t="shared" si="98"/>
        <v>publishing</v>
      </c>
      <c r="T1580" t="str">
        <f t="shared" si="99"/>
        <v>art books</v>
      </c>
    </row>
    <row r="1581" spans="1:20" ht="28.5" x14ac:dyDescent="0.45">
      <c r="A1581">
        <v>1579</v>
      </c>
      <c r="B1581" s="1" t="s">
        <v>1580</v>
      </c>
      <c r="C1581" s="1" t="s">
        <v>5689</v>
      </c>
      <c r="D1581" s="3">
        <v>3333</v>
      </c>
      <c r="E1581" s="3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s="7">
        <f t="shared" si="96"/>
        <v>41481.996423611112</v>
      </c>
      <c r="L1581" s="7">
        <f t="shared" si="97"/>
        <v>41514.996423611112</v>
      </c>
      <c r="M1581" t="b">
        <v>0</v>
      </c>
      <c r="N1581">
        <v>2</v>
      </c>
      <c r="O1581" s="22">
        <f>E1581/D1581*100</f>
        <v>0.84008400840084008</v>
      </c>
      <c r="P1581" s="4">
        <f>E1581/N1581</f>
        <v>14</v>
      </c>
      <c r="Q1581" t="b">
        <v>0</v>
      </c>
      <c r="R1581" t="s">
        <v>8290</v>
      </c>
      <c r="S1581" t="str">
        <f t="shared" si="98"/>
        <v>publishing</v>
      </c>
      <c r="T1581" t="str">
        <f t="shared" si="99"/>
        <v>art books</v>
      </c>
    </row>
    <row r="1582" spans="1:20" ht="42.75" x14ac:dyDescent="0.45">
      <c r="A1582">
        <v>1580</v>
      </c>
      <c r="B1582" s="1" t="s">
        <v>1581</v>
      </c>
      <c r="C1582" s="1" t="s">
        <v>5690</v>
      </c>
      <c r="D1582" s="3">
        <v>1750</v>
      </c>
      <c r="E1582" s="3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s="7">
        <f t="shared" si="96"/>
        <v>40990.050069444449</v>
      </c>
      <c r="L1582" s="7">
        <f t="shared" si="97"/>
        <v>41050.050069444449</v>
      </c>
      <c r="M1582" t="b">
        <v>0</v>
      </c>
      <c r="N1582">
        <v>0</v>
      </c>
      <c r="O1582" s="22">
        <f>E1582/D1582*100</f>
        <v>0</v>
      </c>
      <c r="P1582" s="4" t="e">
        <f>E1582/N1582</f>
        <v>#DIV/0!</v>
      </c>
      <c r="Q1582" t="b">
        <v>0</v>
      </c>
      <c r="R1582" t="s">
        <v>8290</v>
      </c>
      <c r="S1582" t="str">
        <f t="shared" si="98"/>
        <v>publishing</v>
      </c>
      <c r="T1582" t="str">
        <f t="shared" si="99"/>
        <v>art books</v>
      </c>
    </row>
    <row r="1583" spans="1:20" ht="42.75" x14ac:dyDescent="0.45">
      <c r="A1583">
        <v>1581</v>
      </c>
      <c r="B1583" s="1" t="s">
        <v>1582</v>
      </c>
      <c r="C1583" s="1" t="s">
        <v>5691</v>
      </c>
      <c r="D1583" s="3">
        <v>1000</v>
      </c>
      <c r="E1583" s="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s="7">
        <f t="shared" si="96"/>
        <v>42325.448958333334</v>
      </c>
      <c r="L1583" s="7">
        <f t="shared" si="97"/>
        <v>42357.448958333334</v>
      </c>
      <c r="M1583" t="b">
        <v>0</v>
      </c>
      <c r="N1583">
        <v>1</v>
      </c>
      <c r="O1583" s="22">
        <f>E1583/D1583*100</f>
        <v>0.5</v>
      </c>
      <c r="P1583" s="4">
        <f>E1583/N1583</f>
        <v>5</v>
      </c>
      <c r="Q1583" t="b">
        <v>0</v>
      </c>
      <c r="R1583" t="s">
        <v>8291</v>
      </c>
      <c r="S1583" t="str">
        <f t="shared" si="98"/>
        <v>photography</v>
      </c>
      <c r="T1583" t="str">
        <f t="shared" si="99"/>
        <v>places</v>
      </c>
    </row>
    <row r="1584" spans="1:20" ht="28.5" x14ac:dyDescent="0.45">
      <c r="A1584">
        <v>1582</v>
      </c>
      <c r="B1584" s="1" t="s">
        <v>1583</v>
      </c>
      <c r="C1584" s="1" t="s">
        <v>5692</v>
      </c>
      <c r="D1584" s="3">
        <v>1000</v>
      </c>
      <c r="E1584" s="3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s="7">
        <f t="shared" si="96"/>
        <v>42246.789965277778</v>
      </c>
      <c r="L1584" s="7">
        <f t="shared" si="97"/>
        <v>42303.888888888891</v>
      </c>
      <c r="M1584" t="b">
        <v>0</v>
      </c>
      <c r="N1584">
        <v>3</v>
      </c>
      <c r="O1584" s="22">
        <f>E1584/D1584*100</f>
        <v>9.3000000000000007</v>
      </c>
      <c r="P1584" s="4">
        <f>E1584/N1584</f>
        <v>31</v>
      </c>
      <c r="Q1584" t="b">
        <v>0</v>
      </c>
      <c r="R1584" t="s">
        <v>8291</v>
      </c>
      <c r="S1584" t="str">
        <f t="shared" si="98"/>
        <v>photography</v>
      </c>
      <c r="T1584" t="str">
        <f t="shared" si="99"/>
        <v>places</v>
      </c>
    </row>
    <row r="1585" spans="1:20" ht="42.75" x14ac:dyDescent="0.45">
      <c r="A1585">
        <v>1583</v>
      </c>
      <c r="B1585" s="1" t="s">
        <v>1584</v>
      </c>
      <c r="C1585" s="1" t="s">
        <v>5693</v>
      </c>
      <c r="D1585" s="3">
        <v>20000</v>
      </c>
      <c r="E1585" s="3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s="7">
        <f t="shared" si="96"/>
        <v>41877.904988425929</v>
      </c>
      <c r="L1585" s="7">
        <f t="shared" si="97"/>
        <v>41907.904988425929</v>
      </c>
      <c r="M1585" t="b">
        <v>0</v>
      </c>
      <c r="N1585">
        <v>1</v>
      </c>
      <c r="O1585" s="22">
        <f>E1585/D1585*100</f>
        <v>7.4999999999999997E-2</v>
      </c>
      <c r="P1585" s="4">
        <f>E1585/N1585</f>
        <v>15</v>
      </c>
      <c r="Q1585" t="b">
        <v>0</v>
      </c>
      <c r="R1585" t="s">
        <v>8291</v>
      </c>
      <c r="S1585" t="str">
        <f t="shared" si="98"/>
        <v>photography</v>
      </c>
      <c r="T1585" t="str">
        <f t="shared" si="99"/>
        <v>places</v>
      </c>
    </row>
    <row r="1586" spans="1:20" ht="42.75" x14ac:dyDescent="0.45">
      <c r="A1586">
        <v>1584</v>
      </c>
      <c r="B1586" s="1" t="s">
        <v>1585</v>
      </c>
      <c r="C1586" s="1" t="s">
        <v>5694</v>
      </c>
      <c r="D1586" s="3">
        <v>1200</v>
      </c>
      <c r="E1586" s="3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s="7">
        <f t="shared" si="96"/>
        <v>41779.649317129632</v>
      </c>
      <c r="L1586" s="7">
        <f t="shared" si="97"/>
        <v>41789.649317129632</v>
      </c>
      <c r="M1586" t="b">
        <v>0</v>
      </c>
      <c r="N1586">
        <v>0</v>
      </c>
      <c r="O1586" s="22">
        <f>E1586/D1586*100</f>
        <v>0</v>
      </c>
      <c r="P1586" s="4" t="e">
        <f>E1586/N1586</f>
        <v>#DIV/0!</v>
      </c>
      <c r="Q1586" t="b">
        <v>0</v>
      </c>
      <c r="R1586" t="s">
        <v>8291</v>
      </c>
      <c r="S1586" t="str">
        <f t="shared" si="98"/>
        <v>photography</v>
      </c>
      <c r="T1586" t="str">
        <f t="shared" si="99"/>
        <v>places</v>
      </c>
    </row>
    <row r="1587" spans="1:20" ht="42.75" x14ac:dyDescent="0.45">
      <c r="A1587">
        <v>1585</v>
      </c>
      <c r="B1587" s="1" t="s">
        <v>1586</v>
      </c>
      <c r="C1587" s="1" t="s">
        <v>5695</v>
      </c>
      <c r="D1587" s="3">
        <v>2000</v>
      </c>
      <c r="E1587" s="3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s="7">
        <f t="shared" si="96"/>
        <v>42707.895462962959</v>
      </c>
      <c r="L1587" s="7">
        <f t="shared" si="97"/>
        <v>42729.458333333328</v>
      </c>
      <c r="M1587" t="b">
        <v>0</v>
      </c>
      <c r="N1587">
        <v>12</v>
      </c>
      <c r="O1587" s="22">
        <f>E1587/D1587*100</f>
        <v>79</v>
      </c>
      <c r="P1587" s="4">
        <f>E1587/N1587</f>
        <v>131.66666666666666</v>
      </c>
      <c r="Q1587" t="b">
        <v>0</v>
      </c>
      <c r="R1587" t="s">
        <v>8291</v>
      </c>
      <c r="S1587" t="str">
        <f t="shared" si="98"/>
        <v>photography</v>
      </c>
      <c r="T1587" t="str">
        <f t="shared" si="99"/>
        <v>places</v>
      </c>
    </row>
    <row r="1588" spans="1:20" ht="28.5" x14ac:dyDescent="0.45">
      <c r="A1588">
        <v>1586</v>
      </c>
      <c r="B1588" s="1" t="s">
        <v>1587</v>
      </c>
      <c r="C1588" s="1" t="s">
        <v>5696</v>
      </c>
      <c r="D1588" s="3">
        <v>1500</v>
      </c>
      <c r="E1588" s="3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s="7">
        <f t="shared" si="96"/>
        <v>42069.104421296302</v>
      </c>
      <c r="L1588" s="7">
        <f t="shared" si="97"/>
        <v>42099.062754629631</v>
      </c>
      <c r="M1588" t="b">
        <v>0</v>
      </c>
      <c r="N1588">
        <v>0</v>
      </c>
      <c r="O1588" s="22">
        <f>E1588/D1588*100</f>
        <v>0</v>
      </c>
      <c r="P1588" s="4" t="e">
        <f>E1588/N1588</f>
        <v>#DIV/0!</v>
      </c>
      <c r="Q1588" t="b">
        <v>0</v>
      </c>
      <c r="R1588" t="s">
        <v>8291</v>
      </c>
      <c r="S1588" t="str">
        <f t="shared" si="98"/>
        <v>photography</v>
      </c>
      <c r="T1588" t="str">
        <f t="shared" si="99"/>
        <v>places</v>
      </c>
    </row>
    <row r="1589" spans="1:20" ht="42.75" x14ac:dyDescent="0.45">
      <c r="A1589">
        <v>1587</v>
      </c>
      <c r="B1589" s="1" t="s">
        <v>1588</v>
      </c>
      <c r="C1589" s="1" t="s">
        <v>5697</v>
      </c>
      <c r="D1589" s="3">
        <v>7500</v>
      </c>
      <c r="E1589" s="3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s="7">
        <f t="shared" si="96"/>
        <v>41956.950983796298</v>
      </c>
      <c r="L1589" s="7">
        <f t="shared" si="97"/>
        <v>41986.950983796298</v>
      </c>
      <c r="M1589" t="b">
        <v>0</v>
      </c>
      <c r="N1589">
        <v>1</v>
      </c>
      <c r="O1589" s="22">
        <f>E1589/D1589*100</f>
        <v>1.3333333333333334E-2</v>
      </c>
      <c r="P1589" s="4">
        <f>E1589/N1589</f>
        <v>1</v>
      </c>
      <c r="Q1589" t="b">
        <v>0</v>
      </c>
      <c r="R1589" t="s">
        <v>8291</v>
      </c>
      <c r="S1589" t="str">
        <f t="shared" si="98"/>
        <v>photography</v>
      </c>
      <c r="T1589" t="str">
        <f t="shared" si="99"/>
        <v>places</v>
      </c>
    </row>
    <row r="1590" spans="1:20" ht="28.5" x14ac:dyDescent="0.45">
      <c r="A1590">
        <v>1588</v>
      </c>
      <c r="B1590" s="1" t="s">
        <v>1589</v>
      </c>
      <c r="C1590" s="1" t="s">
        <v>5698</v>
      </c>
      <c r="D1590" s="3">
        <v>516</v>
      </c>
      <c r="E1590" s="3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s="7">
        <f t="shared" si="96"/>
        <v>42005.24998842593</v>
      </c>
      <c r="L1590" s="7">
        <f t="shared" si="97"/>
        <v>42035.841666666667</v>
      </c>
      <c r="M1590" t="b">
        <v>0</v>
      </c>
      <c r="N1590">
        <v>0</v>
      </c>
      <c r="O1590" s="22">
        <f>E1590/D1590*100</f>
        <v>0</v>
      </c>
      <c r="P1590" s="4" t="e">
        <f>E1590/N1590</f>
        <v>#DIV/0!</v>
      </c>
      <c r="Q1590" t="b">
        <v>0</v>
      </c>
      <c r="R1590" t="s">
        <v>8291</v>
      </c>
      <c r="S1590" t="str">
        <f t="shared" si="98"/>
        <v>photography</v>
      </c>
      <c r="T1590" t="str">
        <f t="shared" si="99"/>
        <v>places</v>
      </c>
    </row>
    <row r="1591" spans="1:20" ht="42.75" x14ac:dyDescent="0.45">
      <c r="A1591">
        <v>1589</v>
      </c>
      <c r="B1591" s="1" t="s">
        <v>1590</v>
      </c>
      <c r="C1591" s="1" t="s">
        <v>5699</v>
      </c>
      <c r="D1591" s="3">
        <v>1200</v>
      </c>
      <c r="E1591" s="3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s="7">
        <f t="shared" si="96"/>
        <v>42256.984791666662</v>
      </c>
      <c r="L1591" s="7">
        <f t="shared" si="97"/>
        <v>42286.984791666662</v>
      </c>
      <c r="M1591" t="b">
        <v>0</v>
      </c>
      <c r="N1591">
        <v>0</v>
      </c>
      <c r="O1591" s="22">
        <f>E1591/D1591*100</f>
        <v>0</v>
      </c>
      <c r="P1591" s="4" t="e">
        <f>E1591/N1591</f>
        <v>#DIV/0!</v>
      </c>
      <c r="Q1591" t="b">
        <v>0</v>
      </c>
      <c r="R1591" t="s">
        <v>8291</v>
      </c>
      <c r="S1591" t="str">
        <f t="shared" si="98"/>
        <v>photography</v>
      </c>
      <c r="T1591" t="str">
        <f t="shared" si="99"/>
        <v>places</v>
      </c>
    </row>
    <row r="1592" spans="1:20" x14ac:dyDescent="0.45">
      <c r="A1592">
        <v>1590</v>
      </c>
      <c r="B1592" s="1" t="s">
        <v>1591</v>
      </c>
      <c r="C1592" s="1" t="s">
        <v>5700</v>
      </c>
      <c r="D1592" s="3">
        <v>60000</v>
      </c>
      <c r="E1592" s="3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s="7">
        <f t="shared" si="96"/>
        <v>42240.857222222221</v>
      </c>
      <c r="L1592" s="7">
        <f t="shared" si="97"/>
        <v>42270.857222222221</v>
      </c>
      <c r="M1592" t="b">
        <v>0</v>
      </c>
      <c r="N1592">
        <v>2</v>
      </c>
      <c r="O1592" s="22">
        <f>E1592/D1592*100</f>
        <v>1.7000000000000002</v>
      </c>
      <c r="P1592" s="4">
        <f>E1592/N1592</f>
        <v>510</v>
      </c>
      <c r="Q1592" t="b">
        <v>0</v>
      </c>
      <c r="R1592" t="s">
        <v>8291</v>
      </c>
      <c r="S1592" t="str">
        <f t="shared" si="98"/>
        <v>photography</v>
      </c>
      <c r="T1592" t="str">
        <f t="shared" si="99"/>
        <v>places</v>
      </c>
    </row>
    <row r="1593" spans="1:20" ht="42.75" x14ac:dyDescent="0.45">
      <c r="A1593">
        <v>1591</v>
      </c>
      <c r="B1593" s="1" t="s">
        <v>1592</v>
      </c>
      <c r="C1593" s="1" t="s">
        <v>5701</v>
      </c>
      <c r="D1593" s="3">
        <v>14000</v>
      </c>
      <c r="E1593" s="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s="7">
        <f t="shared" si="96"/>
        <v>42433.726168981477</v>
      </c>
      <c r="L1593" s="7">
        <f t="shared" si="97"/>
        <v>42463.68450231482</v>
      </c>
      <c r="M1593" t="b">
        <v>0</v>
      </c>
      <c r="N1593">
        <v>92</v>
      </c>
      <c r="O1593" s="22">
        <f>E1593/D1593*100</f>
        <v>29.228571428571428</v>
      </c>
      <c r="P1593" s="4">
        <f>E1593/N1593</f>
        <v>44.478260869565219</v>
      </c>
      <c r="Q1593" t="b">
        <v>0</v>
      </c>
      <c r="R1593" t="s">
        <v>8291</v>
      </c>
      <c r="S1593" t="str">
        <f t="shared" si="98"/>
        <v>photography</v>
      </c>
      <c r="T1593" t="str">
        <f t="shared" si="99"/>
        <v>places</v>
      </c>
    </row>
    <row r="1594" spans="1:20" ht="28.5" x14ac:dyDescent="0.45">
      <c r="A1594">
        <v>1592</v>
      </c>
      <c r="B1594" s="1" t="s">
        <v>1593</v>
      </c>
      <c r="C1594" s="1" t="s">
        <v>5702</v>
      </c>
      <c r="D1594" s="3">
        <v>25</v>
      </c>
      <c r="E1594" s="3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s="7">
        <f t="shared" si="96"/>
        <v>42046.072743055556</v>
      </c>
      <c r="L1594" s="7">
        <f t="shared" si="97"/>
        <v>42091.031076388885</v>
      </c>
      <c r="M1594" t="b">
        <v>0</v>
      </c>
      <c r="N1594">
        <v>0</v>
      </c>
      <c r="O1594" s="22">
        <f>E1594/D1594*100</f>
        <v>0</v>
      </c>
      <c r="P1594" s="4" t="e">
        <f>E1594/N1594</f>
        <v>#DIV/0!</v>
      </c>
      <c r="Q1594" t="b">
        <v>0</v>
      </c>
      <c r="R1594" t="s">
        <v>8291</v>
      </c>
      <c r="S1594" t="str">
        <f t="shared" si="98"/>
        <v>photography</v>
      </c>
      <c r="T1594" t="str">
        <f t="shared" si="99"/>
        <v>places</v>
      </c>
    </row>
    <row r="1595" spans="1:20" ht="28.5" x14ac:dyDescent="0.45">
      <c r="A1595">
        <v>1593</v>
      </c>
      <c r="B1595" s="1" t="s">
        <v>1594</v>
      </c>
      <c r="C1595" s="1" t="s">
        <v>5703</v>
      </c>
      <c r="D1595" s="3">
        <v>22000</v>
      </c>
      <c r="E1595" s="3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s="7">
        <f t="shared" si="96"/>
        <v>42033.845543981486</v>
      </c>
      <c r="L1595" s="7">
        <f t="shared" si="97"/>
        <v>42063.845543981486</v>
      </c>
      <c r="M1595" t="b">
        <v>0</v>
      </c>
      <c r="N1595">
        <v>3</v>
      </c>
      <c r="O1595" s="22">
        <f>E1595/D1595*100</f>
        <v>1.3636363636363637E-2</v>
      </c>
      <c r="P1595" s="4">
        <f>E1595/N1595</f>
        <v>1</v>
      </c>
      <c r="Q1595" t="b">
        <v>0</v>
      </c>
      <c r="R1595" t="s">
        <v>8291</v>
      </c>
      <c r="S1595" t="str">
        <f t="shared" si="98"/>
        <v>photography</v>
      </c>
      <c r="T1595" t="str">
        <f t="shared" si="99"/>
        <v>places</v>
      </c>
    </row>
    <row r="1596" spans="1:20" ht="28.5" x14ac:dyDescent="0.45">
      <c r="A1596">
        <v>1594</v>
      </c>
      <c r="B1596" s="1" t="s">
        <v>1595</v>
      </c>
      <c r="C1596" s="1" t="s">
        <v>5704</v>
      </c>
      <c r="D1596" s="3">
        <v>1000</v>
      </c>
      <c r="E1596" s="3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s="7">
        <f t="shared" si="96"/>
        <v>42445.712754629625</v>
      </c>
      <c r="L1596" s="7">
        <f t="shared" si="97"/>
        <v>42505.681249999994</v>
      </c>
      <c r="M1596" t="b">
        <v>0</v>
      </c>
      <c r="N1596">
        <v>10</v>
      </c>
      <c r="O1596" s="22">
        <f>E1596/D1596*100</f>
        <v>20.5</v>
      </c>
      <c r="P1596" s="4">
        <f>E1596/N1596</f>
        <v>20.5</v>
      </c>
      <c r="Q1596" t="b">
        <v>0</v>
      </c>
      <c r="R1596" t="s">
        <v>8291</v>
      </c>
      <c r="S1596" t="str">
        <f t="shared" si="98"/>
        <v>photography</v>
      </c>
      <c r="T1596" t="str">
        <f t="shared" si="99"/>
        <v>places</v>
      </c>
    </row>
    <row r="1597" spans="1:20" ht="42.75" x14ac:dyDescent="0.45">
      <c r="A1597">
        <v>1595</v>
      </c>
      <c r="B1597" s="1" t="s">
        <v>1596</v>
      </c>
      <c r="C1597" s="1" t="s">
        <v>5705</v>
      </c>
      <c r="D1597" s="3">
        <v>100000</v>
      </c>
      <c r="E1597" s="3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s="7">
        <f t="shared" si="96"/>
        <v>41780.050092592595</v>
      </c>
      <c r="L1597" s="7">
        <f t="shared" si="97"/>
        <v>41808.842361111114</v>
      </c>
      <c r="M1597" t="b">
        <v>0</v>
      </c>
      <c r="N1597">
        <v>7</v>
      </c>
      <c r="O1597" s="22">
        <f>E1597/D1597*100</f>
        <v>0.27999999999999997</v>
      </c>
      <c r="P1597" s="4">
        <f>E1597/N1597</f>
        <v>40</v>
      </c>
      <c r="Q1597" t="b">
        <v>0</v>
      </c>
      <c r="R1597" t="s">
        <v>8291</v>
      </c>
      <c r="S1597" t="str">
        <f t="shared" si="98"/>
        <v>photography</v>
      </c>
      <c r="T1597" t="str">
        <f t="shared" si="99"/>
        <v>places</v>
      </c>
    </row>
    <row r="1598" spans="1:20" ht="42.75" x14ac:dyDescent="0.45">
      <c r="A1598">
        <v>1596</v>
      </c>
      <c r="B1598" s="1" t="s">
        <v>1597</v>
      </c>
      <c r="C1598" s="1" t="s">
        <v>5706</v>
      </c>
      <c r="D1598" s="3">
        <v>3250</v>
      </c>
      <c r="E1598" s="3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s="7">
        <f t="shared" si="96"/>
        <v>41941.430196759262</v>
      </c>
      <c r="L1598" s="7">
        <f t="shared" si="97"/>
        <v>41986.471863425926</v>
      </c>
      <c r="M1598" t="b">
        <v>0</v>
      </c>
      <c r="N1598">
        <v>3</v>
      </c>
      <c r="O1598" s="22">
        <f>E1598/D1598*100</f>
        <v>2.3076923076923079</v>
      </c>
      <c r="P1598" s="4">
        <f>E1598/N1598</f>
        <v>25</v>
      </c>
      <c r="Q1598" t="b">
        <v>0</v>
      </c>
      <c r="R1598" t="s">
        <v>8291</v>
      </c>
      <c r="S1598" t="str">
        <f t="shared" si="98"/>
        <v>photography</v>
      </c>
      <c r="T1598" t="str">
        <f t="shared" si="99"/>
        <v>places</v>
      </c>
    </row>
    <row r="1599" spans="1:20" ht="42.75" x14ac:dyDescent="0.45">
      <c r="A1599">
        <v>1597</v>
      </c>
      <c r="B1599" s="1" t="s">
        <v>1598</v>
      </c>
      <c r="C1599" s="1" t="s">
        <v>5707</v>
      </c>
      <c r="D1599" s="3">
        <v>15000</v>
      </c>
      <c r="E1599" s="3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s="7">
        <f t="shared" si="96"/>
        <v>42603.354131944448</v>
      </c>
      <c r="L1599" s="7">
        <f t="shared" si="97"/>
        <v>42633.354131944448</v>
      </c>
      <c r="M1599" t="b">
        <v>0</v>
      </c>
      <c r="N1599">
        <v>0</v>
      </c>
      <c r="O1599" s="22">
        <f>E1599/D1599*100</f>
        <v>0</v>
      </c>
      <c r="P1599" s="4" t="e">
        <f>E1599/N1599</f>
        <v>#DIV/0!</v>
      </c>
      <c r="Q1599" t="b">
        <v>0</v>
      </c>
      <c r="R1599" t="s">
        <v>8291</v>
      </c>
      <c r="S1599" t="str">
        <f t="shared" si="98"/>
        <v>photography</v>
      </c>
      <c r="T1599" t="str">
        <f t="shared" si="99"/>
        <v>places</v>
      </c>
    </row>
    <row r="1600" spans="1:20" ht="57" x14ac:dyDescent="0.45">
      <c r="A1600">
        <v>1598</v>
      </c>
      <c r="B1600" s="1" t="s">
        <v>1599</v>
      </c>
      <c r="C1600" s="1" t="s">
        <v>5708</v>
      </c>
      <c r="D1600" s="3">
        <v>800</v>
      </c>
      <c r="E1600" s="3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s="7">
        <f t="shared" si="96"/>
        <v>42151.667337962965</v>
      </c>
      <c r="L1600" s="7">
        <f t="shared" si="97"/>
        <v>42211.667337962965</v>
      </c>
      <c r="M1600" t="b">
        <v>0</v>
      </c>
      <c r="N1600">
        <v>1</v>
      </c>
      <c r="O1600" s="22">
        <f>E1600/D1600*100</f>
        <v>0.125</v>
      </c>
      <c r="P1600" s="4">
        <f>E1600/N1600</f>
        <v>1</v>
      </c>
      <c r="Q1600" t="b">
        <v>0</v>
      </c>
      <c r="R1600" t="s">
        <v>8291</v>
      </c>
      <c r="S1600" t="str">
        <f t="shared" si="98"/>
        <v>photography</v>
      </c>
      <c r="T1600" t="str">
        <f t="shared" si="99"/>
        <v>places</v>
      </c>
    </row>
    <row r="1601" spans="1:20" ht="42.75" x14ac:dyDescent="0.45">
      <c r="A1601">
        <v>1599</v>
      </c>
      <c r="B1601" s="1" t="s">
        <v>1600</v>
      </c>
      <c r="C1601" s="1" t="s">
        <v>5709</v>
      </c>
      <c r="D1601" s="3">
        <v>500</v>
      </c>
      <c r="E1601" s="3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s="7">
        <f t="shared" si="96"/>
        <v>42438.53907407407</v>
      </c>
      <c r="L1601" s="7">
        <f t="shared" si="97"/>
        <v>42468.497407407413</v>
      </c>
      <c r="M1601" t="b">
        <v>0</v>
      </c>
      <c r="N1601">
        <v>0</v>
      </c>
      <c r="O1601" s="22">
        <f>E1601/D1601*100</f>
        <v>0</v>
      </c>
      <c r="P1601" s="4" t="e">
        <f>E1601/N1601</f>
        <v>#DIV/0!</v>
      </c>
      <c r="Q1601" t="b">
        <v>0</v>
      </c>
      <c r="R1601" t="s">
        <v>8291</v>
      </c>
      <c r="S1601" t="str">
        <f t="shared" si="98"/>
        <v>photography</v>
      </c>
      <c r="T1601" t="str">
        <f t="shared" si="99"/>
        <v>places</v>
      </c>
    </row>
    <row r="1602" spans="1:20" ht="42.75" x14ac:dyDescent="0.45">
      <c r="A1602">
        <v>1600</v>
      </c>
      <c r="B1602" s="1" t="s">
        <v>1601</v>
      </c>
      <c r="C1602" s="1" t="s">
        <v>5710</v>
      </c>
      <c r="D1602" s="3">
        <v>5000</v>
      </c>
      <c r="E1602" s="3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s="7">
        <f t="shared" si="96"/>
        <v>41791.057314814818</v>
      </c>
      <c r="L1602" s="7">
        <f t="shared" si="97"/>
        <v>41835.21597222222</v>
      </c>
      <c r="M1602" t="b">
        <v>0</v>
      </c>
      <c r="N1602">
        <v>9</v>
      </c>
      <c r="O1602" s="22">
        <f>E1602/D1602*100</f>
        <v>7.3400000000000007</v>
      </c>
      <c r="P1602" s="4">
        <f>E1602/N1602</f>
        <v>40.777777777777779</v>
      </c>
      <c r="Q1602" t="b">
        <v>0</v>
      </c>
      <c r="R1602" t="s">
        <v>8291</v>
      </c>
      <c r="S1602" t="str">
        <f t="shared" si="98"/>
        <v>photography</v>
      </c>
      <c r="T1602" t="str">
        <f t="shared" si="99"/>
        <v>places</v>
      </c>
    </row>
    <row r="1603" spans="1:20" ht="42.75" x14ac:dyDescent="0.45">
      <c r="A1603">
        <v>1601</v>
      </c>
      <c r="B1603" s="1" t="s">
        <v>1602</v>
      </c>
      <c r="C1603" s="1" t="s">
        <v>5711</v>
      </c>
      <c r="D1603" s="3">
        <v>2500</v>
      </c>
      <c r="E1603" s="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s="7">
        <f t="shared" ref="K1603:K1666" si="100">(((J1603/60)/60)/24)+DATE(1970,1,1)</f>
        <v>40638.092974537038</v>
      </c>
      <c r="L1603" s="7">
        <f t="shared" ref="L1603:L1666" si="101">(((I1603/60)/60)/24)+DATE(1970,1,1)</f>
        <v>40668.092974537038</v>
      </c>
      <c r="M1603" t="b">
        <v>0</v>
      </c>
      <c r="N1603">
        <v>56</v>
      </c>
      <c r="O1603" s="22">
        <f>E1603/D1603*100</f>
        <v>108.2492</v>
      </c>
      <c r="P1603" s="4">
        <f>E1603/N1603</f>
        <v>48.325535714285714</v>
      </c>
      <c r="Q1603" t="b">
        <v>1</v>
      </c>
      <c r="R1603" t="s">
        <v>8276</v>
      </c>
      <c r="S1603" t="str">
        <f t="shared" ref="S1603:S1666" si="102">LEFT(R1603,SEARCH("/",R1603,1)-1)</f>
        <v>music</v>
      </c>
      <c r="T1603" t="str">
        <f t="shared" ref="T1603:T1666" si="103">RIGHT(R1603,LEN(R1603) - FIND("/",R1603))</f>
        <v>rock</v>
      </c>
    </row>
    <row r="1604" spans="1:20" ht="42.75" x14ac:dyDescent="0.45">
      <c r="A1604">
        <v>1602</v>
      </c>
      <c r="B1604" s="1" t="s">
        <v>1603</v>
      </c>
      <c r="C1604" s="1" t="s">
        <v>5712</v>
      </c>
      <c r="D1604" s="3">
        <v>1500</v>
      </c>
      <c r="E1604" s="3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s="7">
        <f t="shared" si="100"/>
        <v>40788.297650462962</v>
      </c>
      <c r="L1604" s="7">
        <f t="shared" si="101"/>
        <v>40830.958333333336</v>
      </c>
      <c r="M1604" t="b">
        <v>0</v>
      </c>
      <c r="N1604">
        <v>32</v>
      </c>
      <c r="O1604" s="22">
        <f>E1604/D1604*100</f>
        <v>100.16666666666667</v>
      </c>
      <c r="P1604" s="4">
        <f>E1604/N1604</f>
        <v>46.953125</v>
      </c>
      <c r="Q1604" t="b">
        <v>1</v>
      </c>
      <c r="R1604" t="s">
        <v>8276</v>
      </c>
      <c r="S1604" t="str">
        <f t="shared" si="102"/>
        <v>music</v>
      </c>
      <c r="T1604" t="str">
        <f t="shared" si="103"/>
        <v>rock</v>
      </c>
    </row>
    <row r="1605" spans="1:20" ht="28.5" x14ac:dyDescent="0.45">
      <c r="A1605">
        <v>1603</v>
      </c>
      <c r="B1605" s="1" t="s">
        <v>1604</v>
      </c>
      <c r="C1605" s="1" t="s">
        <v>5713</v>
      </c>
      <c r="D1605" s="3">
        <v>2000</v>
      </c>
      <c r="E1605" s="3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s="7">
        <f t="shared" si="100"/>
        <v>40876.169664351852</v>
      </c>
      <c r="L1605" s="7">
        <f t="shared" si="101"/>
        <v>40936.169664351852</v>
      </c>
      <c r="M1605" t="b">
        <v>0</v>
      </c>
      <c r="N1605">
        <v>30</v>
      </c>
      <c r="O1605" s="22">
        <f>E1605/D1605*100</f>
        <v>100.03299999999999</v>
      </c>
      <c r="P1605" s="4">
        <f>E1605/N1605</f>
        <v>66.688666666666663</v>
      </c>
      <c r="Q1605" t="b">
        <v>1</v>
      </c>
      <c r="R1605" t="s">
        <v>8276</v>
      </c>
      <c r="S1605" t="str">
        <f t="shared" si="102"/>
        <v>music</v>
      </c>
      <c r="T1605" t="str">
        <f t="shared" si="103"/>
        <v>rock</v>
      </c>
    </row>
    <row r="1606" spans="1:20" ht="42.75" x14ac:dyDescent="0.45">
      <c r="A1606">
        <v>1604</v>
      </c>
      <c r="B1606" s="1" t="s">
        <v>1605</v>
      </c>
      <c r="C1606" s="1" t="s">
        <v>5714</v>
      </c>
      <c r="D1606" s="3">
        <v>2800</v>
      </c>
      <c r="E1606" s="3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s="7">
        <f t="shared" si="100"/>
        <v>40945.845312500001</v>
      </c>
      <c r="L1606" s="7">
        <f t="shared" si="101"/>
        <v>40985.80364583333</v>
      </c>
      <c r="M1606" t="b">
        <v>0</v>
      </c>
      <c r="N1606">
        <v>70</v>
      </c>
      <c r="O1606" s="22">
        <f>E1606/D1606*100</f>
        <v>122.10714285714286</v>
      </c>
      <c r="P1606" s="4">
        <f>E1606/N1606</f>
        <v>48.842857142857142</v>
      </c>
      <c r="Q1606" t="b">
        <v>1</v>
      </c>
      <c r="R1606" t="s">
        <v>8276</v>
      </c>
      <c r="S1606" t="str">
        <f t="shared" si="102"/>
        <v>music</v>
      </c>
      <c r="T1606" t="str">
        <f t="shared" si="103"/>
        <v>rock</v>
      </c>
    </row>
    <row r="1607" spans="1:20" ht="42.75" x14ac:dyDescent="0.45">
      <c r="A1607">
        <v>1605</v>
      </c>
      <c r="B1607" s="1" t="s">
        <v>1606</v>
      </c>
      <c r="C1607" s="1" t="s">
        <v>5715</v>
      </c>
      <c r="D1607" s="3">
        <v>6000</v>
      </c>
      <c r="E1607" s="3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s="7">
        <f t="shared" si="100"/>
        <v>40747.012881944444</v>
      </c>
      <c r="L1607" s="7">
        <f t="shared" si="101"/>
        <v>40756.291666666664</v>
      </c>
      <c r="M1607" t="b">
        <v>0</v>
      </c>
      <c r="N1607">
        <v>44</v>
      </c>
      <c r="O1607" s="22">
        <f>E1607/D1607*100</f>
        <v>100.69333333333334</v>
      </c>
      <c r="P1607" s="4">
        <f>E1607/N1607</f>
        <v>137.30909090909091</v>
      </c>
      <c r="Q1607" t="b">
        <v>1</v>
      </c>
      <c r="R1607" t="s">
        <v>8276</v>
      </c>
      <c r="S1607" t="str">
        <f t="shared" si="102"/>
        <v>music</v>
      </c>
      <c r="T1607" t="str">
        <f t="shared" si="103"/>
        <v>rock</v>
      </c>
    </row>
    <row r="1608" spans="1:20" ht="42.75" x14ac:dyDescent="0.45">
      <c r="A1608">
        <v>1606</v>
      </c>
      <c r="B1608" s="1" t="s">
        <v>1607</v>
      </c>
      <c r="C1608" s="1" t="s">
        <v>5716</v>
      </c>
      <c r="D1608" s="3">
        <v>8000</v>
      </c>
      <c r="E1608" s="3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s="7">
        <f t="shared" si="100"/>
        <v>40536.111550925925</v>
      </c>
      <c r="L1608" s="7">
        <f t="shared" si="101"/>
        <v>40626.069884259261</v>
      </c>
      <c r="M1608" t="b">
        <v>0</v>
      </c>
      <c r="N1608">
        <v>92</v>
      </c>
      <c r="O1608" s="22">
        <f>E1608/D1608*100</f>
        <v>101.004125</v>
      </c>
      <c r="P1608" s="4">
        <f>E1608/N1608</f>
        <v>87.829673913043479</v>
      </c>
      <c r="Q1608" t="b">
        <v>1</v>
      </c>
      <c r="R1608" t="s">
        <v>8276</v>
      </c>
      <c r="S1608" t="str">
        <f t="shared" si="102"/>
        <v>music</v>
      </c>
      <c r="T1608" t="str">
        <f t="shared" si="103"/>
        <v>rock</v>
      </c>
    </row>
    <row r="1609" spans="1:20" ht="42.75" x14ac:dyDescent="0.45">
      <c r="A1609">
        <v>1607</v>
      </c>
      <c r="B1609" s="1" t="s">
        <v>1608</v>
      </c>
      <c r="C1609" s="1" t="s">
        <v>5717</v>
      </c>
      <c r="D1609" s="3">
        <v>10000</v>
      </c>
      <c r="E1609" s="3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s="7">
        <f t="shared" si="100"/>
        <v>41053.80846064815</v>
      </c>
      <c r="L1609" s="7">
        <f t="shared" si="101"/>
        <v>41074.80846064815</v>
      </c>
      <c r="M1609" t="b">
        <v>0</v>
      </c>
      <c r="N1609">
        <v>205</v>
      </c>
      <c r="O1609" s="22">
        <f>E1609/D1609*100</f>
        <v>145.11000000000001</v>
      </c>
      <c r="P1609" s="4">
        <f>E1609/N1609</f>
        <v>70.785365853658533</v>
      </c>
      <c r="Q1609" t="b">
        <v>1</v>
      </c>
      <c r="R1609" t="s">
        <v>8276</v>
      </c>
      <c r="S1609" t="str">
        <f t="shared" si="102"/>
        <v>music</v>
      </c>
      <c r="T1609" t="str">
        <f t="shared" si="103"/>
        <v>rock</v>
      </c>
    </row>
    <row r="1610" spans="1:20" ht="28.5" x14ac:dyDescent="0.45">
      <c r="A1610">
        <v>1608</v>
      </c>
      <c r="B1610" s="1" t="s">
        <v>1609</v>
      </c>
      <c r="C1610" s="1" t="s">
        <v>5718</v>
      </c>
      <c r="D1610" s="3">
        <v>1200</v>
      </c>
      <c r="E1610" s="3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s="7">
        <f t="shared" si="100"/>
        <v>41607.83085648148</v>
      </c>
      <c r="L1610" s="7">
        <f t="shared" si="101"/>
        <v>41640.226388888892</v>
      </c>
      <c r="M1610" t="b">
        <v>0</v>
      </c>
      <c r="N1610">
        <v>23</v>
      </c>
      <c r="O1610" s="22">
        <f>E1610/D1610*100</f>
        <v>101.25</v>
      </c>
      <c r="P1610" s="4">
        <f>E1610/N1610</f>
        <v>52.826086956521742</v>
      </c>
      <c r="Q1610" t="b">
        <v>1</v>
      </c>
      <c r="R1610" t="s">
        <v>8276</v>
      </c>
      <c r="S1610" t="str">
        <f t="shared" si="102"/>
        <v>music</v>
      </c>
      <c r="T1610" t="str">
        <f t="shared" si="103"/>
        <v>rock</v>
      </c>
    </row>
    <row r="1611" spans="1:20" ht="42.75" x14ac:dyDescent="0.45">
      <c r="A1611">
        <v>1609</v>
      </c>
      <c r="B1611" s="1" t="s">
        <v>1610</v>
      </c>
      <c r="C1611" s="1" t="s">
        <v>5719</v>
      </c>
      <c r="D1611" s="3">
        <v>1500</v>
      </c>
      <c r="E1611" s="3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s="7">
        <f t="shared" si="100"/>
        <v>40796.001261574071</v>
      </c>
      <c r="L1611" s="7">
        <f t="shared" si="101"/>
        <v>40849.333333333336</v>
      </c>
      <c r="M1611" t="b">
        <v>0</v>
      </c>
      <c r="N1611">
        <v>4</v>
      </c>
      <c r="O1611" s="22">
        <f>E1611/D1611*100</f>
        <v>118.33333333333333</v>
      </c>
      <c r="P1611" s="4">
        <f>E1611/N1611</f>
        <v>443.75</v>
      </c>
      <c r="Q1611" t="b">
        <v>1</v>
      </c>
      <c r="R1611" t="s">
        <v>8276</v>
      </c>
      <c r="S1611" t="str">
        <f t="shared" si="102"/>
        <v>music</v>
      </c>
      <c r="T1611" t="str">
        <f t="shared" si="103"/>
        <v>rock</v>
      </c>
    </row>
    <row r="1612" spans="1:20" ht="28.5" x14ac:dyDescent="0.45">
      <c r="A1612">
        <v>1610</v>
      </c>
      <c r="B1612" s="1" t="s">
        <v>1611</v>
      </c>
      <c r="C1612" s="1" t="s">
        <v>5720</v>
      </c>
      <c r="D1612" s="3">
        <v>2000</v>
      </c>
      <c r="E1612" s="3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s="7">
        <f t="shared" si="100"/>
        <v>41228.924884259257</v>
      </c>
      <c r="L1612" s="7">
        <f t="shared" si="101"/>
        <v>41258.924884259257</v>
      </c>
      <c r="M1612" t="b">
        <v>0</v>
      </c>
      <c r="N1612">
        <v>112</v>
      </c>
      <c r="O1612" s="22">
        <f>E1612/D1612*100</f>
        <v>271.85000000000002</v>
      </c>
      <c r="P1612" s="4">
        <f>E1612/N1612</f>
        <v>48.544642857142854</v>
      </c>
      <c r="Q1612" t="b">
        <v>1</v>
      </c>
      <c r="R1612" t="s">
        <v>8276</v>
      </c>
      <c r="S1612" t="str">
        <f t="shared" si="102"/>
        <v>music</v>
      </c>
      <c r="T1612" t="str">
        <f t="shared" si="103"/>
        <v>rock</v>
      </c>
    </row>
    <row r="1613" spans="1:20" x14ac:dyDescent="0.45">
      <c r="A1613">
        <v>1611</v>
      </c>
      <c r="B1613" s="1" t="s">
        <v>1612</v>
      </c>
      <c r="C1613" s="1" t="s">
        <v>5721</v>
      </c>
      <c r="D1613" s="3">
        <v>800</v>
      </c>
      <c r="E1613" s="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s="7">
        <f t="shared" si="100"/>
        <v>41409.00037037037</v>
      </c>
      <c r="L1613" s="7">
        <f t="shared" si="101"/>
        <v>41430.00037037037</v>
      </c>
      <c r="M1613" t="b">
        <v>0</v>
      </c>
      <c r="N1613">
        <v>27</v>
      </c>
      <c r="O1613" s="22">
        <f>E1613/D1613*100</f>
        <v>125.125</v>
      </c>
      <c r="P1613" s="4">
        <f>E1613/N1613</f>
        <v>37.074074074074076</v>
      </c>
      <c r="Q1613" t="b">
        <v>1</v>
      </c>
      <c r="R1613" t="s">
        <v>8276</v>
      </c>
      <c r="S1613" t="str">
        <f t="shared" si="102"/>
        <v>music</v>
      </c>
      <c r="T1613" t="str">
        <f t="shared" si="103"/>
        <v>rock</v>
      </c>
    </row>
    <row r="1614" spans="1:20" ht="28.5" x14ac:dyDescent="0.45">
      <c r="A1614">
        <v>1612</v>
      </c>
      <c r="B1614" s="1" t="s">
        <v>1613</v>
      </c>
      <c r="C1614" s="1" t="s">
        <v>5722</v>
      </c>
      <c r="D1614" s="3">
        <v>500</v>
      </c>
      <c r="E1614" s="3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s="7">
        <f t="shared" si="100"/>
        <v>41246.874814814815</v>
      </c>
      <c r="L1614" s="7">
        <f t="shared" si="101"/>
        <v>41276.874814814815</v>
      </c>
      <c r="M1614" t="b">
        <v>0</v>
      </c>
      <c r="N1614">
        <v>11</v>
      </c>
      <c r="O1614" s="22">
        <f>E1614/D1614*100</f>
        <v>110.00000000000001</v>
      </c>
      <c r="P1614" s="4">
        <f>E1614/N1614</f>
        <v>50</v>
      </c>
      <c r="Q1614" t="b">
        <v>1</v>
      </c>
      <c r="R1614" t="s">
        <v>8276</v>
      </c>
      <c r="S1614" t="str">
        <f t="shared" si="102"/>
        <v>music</v>
      </c>
      <c r="T1614" t="str">
        <f t="shared" si="103"/>
        <v>rock</v>
      </c>
    </row>
    <row r="1615" spans="1:20" ht="42.75" x14ac:dyDescent="0.45">
      <c r="A1615">
        <v>1613</v>
      </c>
      <c r="B1615" s="1" t="s">
        <v>1614</v>
      </c>
      <c r="C1615" s="1" t="s">
        <v>5723</v>
      </c>
      <c r="D1615" s="3">
        <v>1000</v>
      </c>
      <c r="E1615" s="3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s="7">
        <f t="shared" si="100"/>
        <v>41082.069467592592</v>
      </c>
      <c r="L1615" s="7">
        <f t="shared" si="101"/>
        <v>41112.069467592592</v>
      </c>
      <c r="M1615" t="b">
        <v>0</v>
      </c>
      <c r="N1615">
        <v>26</v>
      </c>
      <c r="O1615" s="22">
        <f>E1615/D1615*100</f>
        <v>101.49999999999999</v>
      </c>
      <c r="P1615" s="4">
        <f>E1615/N1615</f>
        <v>39.03846153846154</v>
      </c>
      <c r="Q1615" t="b">
        <v>1</v>
      </c>
      <c r="R1615" t="s">
        <v>8276</v>
      </c>
      <c r="S1615" t="str">
        <f t="shared" si="102"/>
        <v>music</v>
      </c>
      <c r="T1615" t="str">
        <f t="shared" si="103"/>
        <v>rock</v>
      </c>
    </row>
    <row r="1616" spans="1:20" ht="42.75" x14ac:dyDescent="0.45">
      <c r="A1616">
        <v>1614</v>
      </c>
      <c r="B1616" s="1" t="s">
        <v>1615</v>
      </c>
      <c r="C1616" s="1" t="s">
        <v>5724</v>
      </c>
      <c r="D1616" s="3">
        <v>5000</v>
      </c>
      <c r="E1616" s="3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s="7">
        <f t="shared" si="100"/>
        <v>41794.981122685182</v>
      </c>
      <c r="L1616" s="7">
        <f t="shared" si="101"/>
        <v>41854.708333333336</v>
      </c>
      <c r="M1616" t="b">
        <v>0</v>
      </c>
      <c r="N1616">
        <v>77</v>
      </c>
      <c r="O1616" s="22">
        <f>E1616/D1616*100</f>
        <v>102.69999999999999</v>
      </c>
      <c r="P1616" s="4">
        <f>E1616/N1616</f>
        <v>66.688311688311686</v>
      </c>
      <c r="Q1616" t="b">
        <v>1</v>
      </c>
      <c r="R1616" t="s">
        <v>8276</v>
      </c>
      <c r="S1616" t="str">
        <f t="shared" si="102"/>
        <v>music</v>
      </c>
      <c r="T1616" t="str">
        <f t="shared" si="103"/>
        <v>rock</v>
      </c>
    </row>
    <row r="1617" spans="1:20" ht="42.75" x14ac:dyDescent="0.45">
      <c r="A1617">
        <v>1615</v>
      </c>
      <c r="B1617" s="1" t="s">
        <v>1616</v>
      </c>
      <c r="C1617" s="1" t="s">
        <v>5725</v>
      </c>
      <c r="D1617" s="3">
        <v>8000</v>
      </c>
      <c r="E1617" s="3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s="7">
        <f t="shared" si="100"/>
        <v>40845.050879629627</v>
      </c>
      <c r="L1617" s="7">
        <f t="shared" si="101"/>
        <v>40890.092546296299</v>
      </c>
      <c r="M1617" t="b">
        <v>0</v>
      </c>
      <c r="N1617">
        <v>136</v>
      </c>
      <c r="O1617" s="22">
        <f>E1617/D1617*100</f>
        <v>114.12500000000001</v>
      </c>
      <c r="P1617" s="4">
        <f>E1617/N1617</f>
        <v>67.132352941176464</v>
      </c>
      <c r="Q1617" t="b">
        <v>1</v>
      </c>
      <c r="R1617" t="s">
        <v>8276</v>
      </c>
      <c r="S1617" t="str">
        <f t="shared" si="102"/>
        <v>music</v>
      </c>
      <c r="T1617" t="str">
        <f t="shared" si="103"/>
        <v>rock</v>
      </c>
    </row>
    <row r="1618" spans="1:20" ht="42.75" x14ac:dyDescent="0.45">
      <c r="A1618">
        <v>1616</v>
      </c>
      <c r="B1618" s="1" t="s">
        <v>1617</v>
      </c>
      <c r="C1618" s="1" t="s">
        <v>5726</v>
      </c>
      <c r="D1618" s="3">
        <v>10000</v>
      </c>
      <c r="E1618" s="3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s="7">
        <f t="shared" si="100"/>
        <v>41194.715520833335</v>
      </c>
      <c r="L1618" s="7">
        <f t="shared" si="101"/>
        <v>41235.916666666664</v>
      </c>
      <c r="M1618" t="b">
        <v>0</v>
      </c>
      <c r="N1618">
        <v>157</v>
      </c>
      <c r="O1618" s="22">
        <f>E1618/D1618*100</f>
        <v>104.2</v>
      </c>
      <c r="P1618" s="4">
        <f>E1618/N1618</f>
        <v>66.369426751592357</v>
      </c>
      <c r="Q1618" t="b">
        <v>1</v>
      </c>
      <c r="R1618" t="s">
        <v>8276</v>
      </c>
      <c r="S1618" t="str">
        <f t="shared" si="102"/>
        <v>music</v>
      </c>
      <c r="T1618" t="str">
        <f t="shared" si="103"/>
        <v>rock</v>
      </c>
    </row>
    <row r="1619" spans="1:20" ht="28.5" x14ac:dyDescent="0.45">
      <c r="A1619">
        <v>1617</v>
      </c>
      <c r="B1619" s="1" t="s">
        <v>1618</v>
      </c>
      <c r="C1619" s="1" t="s">
        <v>5727</v>
      </c>
      <c r="D1619" s="3">
        <v>7000</v>
      </c>
      <c r="E1619" s="3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s="7">
        <f t="shared" si="100"/>
        <v>41546.664212962962</v>
      </c>
      <c r="L1619" s="7">
        <f t="shared" si="101"/>
        <v>41579.791666666664</v>
      </c>
      <c r="M1619" t="b">
        <v>0</v>
      </c>
      <c r="N1619">
        <v>158</v>
      </c>
      <c r="O1619" s="22">
        <f>E1619/D1619*100</f>
        <v>145.85714285714286</v>
      </c>
      <c r="P1619" s="4">
        <f>E1619/N1619</f>
        <v>64.620253164556956</v>
      </c>
      <c r="Q1619" t="b">
        <v>1</v>
      </c>
      <c r="R1619" t="s">
        <v>8276</v>
      </c>
      <c r="S1619" t="str">
        <f t="shared" si="102"/>
        <v>music</v>
      </c>
      <c r="T1619" t="str">
        <f t="shared" si="103"/>
        <v>rock</v>
      </c>
    </row>
    <row r="1620" spans="1:20" ht="28.5" x14ac:dyDescent="0.45">
      <c r="A1620">
        <v>1618</v>
      </c>
      <c r="B1620" s="1" t="s">
        <v>1619</v>
      </c>
      <c r="C1620" s="1" t="s">
        <v>5728</v>
      </c>
      <c r="D1620" s="3">
        <v>1500</v>
      </c>
      <c r="E1620" s="3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s="7">
        <f t="shared" si="100"/>
        <v>41301.654340277775</v>
      </c>
      <c r="L1620" s="7">
        <f t="shared" si="101"/>
        <v>41341.654340277775</v>
      </c>
      <c r="M1620" t="b">
        <v>0</v>
      </c>
      <c r="N1620">
        <v>27</v>
      </c>
      <c r="O1620" s="22">
        <f>E1620/D1620*100</f>
        <v>105.06666666666666</v>
      </c>
      <c r="P1620" s="4">
        <f>E1620/N1620</f>
        <v>58.370370370370374</v>
      </c>
      <c r="Q1620" t="b">
        <v>1</v>
      </c>
      <c r="R1620" t="s">
        <v>8276</v>
      </c>
      <c r="S1620" t="str">
        <f t="shared" si="102"/>
        <v>music</v>
      </c>
      <c r="T1620" t="str">
        <f t="shared" si="103"/>
        <v>rock</v>
      </c>
    </row>
    <row r="1621" spans="1:20" ht="42.75" x14ac:dyDescent="0.45">
      <c r="A1621">
        <v>1619</v>
      </c>
      <c r="B1621" s="1" t="s">
        <v>1620</v>
      </c>
      <c r="C1621" s="1" t="s">
        <v>5729</v>
      </c>
      <c r="D1621" s="3">
        <v>1500</v>
      </c>
      <c r="E1621" s="3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s="7">
        <f t="shared" si="100"/>
        <v>41876.18618055556</v>
      </c>
      <c r="L1621" s="7">
        <f t="shared" si="101"/>
        <v>41897.18618055556</v>
      </c>
      <c r="M1621" t="b">
        <v>0</v>
      </c>
      <c r="N1621">
        <v>23</v>
      </c>
      <c r="O1621" s="22">
        <f>E1621/D1621*100</f>
        <v>133.33333333333331</v>
      </c>
      <c r="P1621" s="4">
        <f>E1621/N1621</f>
        <v>86.956521739130437</v>
      </c>
      <c r="Q1621" t="b">
        <v>1</v>
      </c>
      <c r="R1621" t="s">
        <v>8276</v>
      </c>
      <c r="S1621" t="str">
        <f t="shared" si="102"/>
        <v>music</v>
      </c>
      <c r="T1621" t="str">
        <f t="shared" si="103"/>
        <v>rock</v>
      </c>
    </row>
    <row r="1622" spans="1:20" ht="28.5" x14ac:dyDescent="0.45">
      <c r="A1622">
        <v>1620</v>
      </c>
      <c r="B1622" s="1" t="s">
        <v>1621</v>
      </c>
      <c r="C1622" s="1" t="s">
        <v>5730</v>
      </c>
      <c r="D1622" s="3">
        <v>1000</v>
      </c>
      <c r="E1622" s="3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s="7">
        <f t="shared" si="100"/>
        <v>41321.339583333334</v>
      </c>
      <c r="L1622" s="7">
        <f t="shared" si="101"/>
        <v>41328.339583333334</v>
      </c>
      <c r="M1622" t="b">
        <v>0</v>
      </c>
      <c r="N1622">
        <v>17</v>
      </c>
      <c r="O1622" s="22">
        <f>E1622/D1622*100</f>
        <v>112.99999999999999</v>
      </c>
      <c r="P1622" s="4">
        <f>E1622/N1622</f>
        <v>66.470588235294116</v>
      </c>
      <c r="Q1622" t="b">
        <v>1</v>
      </c>
      <c r="R1622" t="s">
        <v>8276</v>
      </c>
      <c r="S1622" t="str">
        <f t="shared" si="102"/>
        <v>music</v>
      </c>
      <c r="T1622" t="str">
        <f t="shared" si="103"/>
        <v>rock</v>
      </c>
    </row>
    <row r="1623" spans="1:20" ht="42.75" x14ac:dyDescent="0.45">
      <c r="A1623">
        <v>1621</v>
      </c>
      <c r="B1623" s="1" t="s">
        <v>1622</v>
      </c>
      <c r="C1623" s="1" t="s">
        <v>5731</v>
      </c>
      <c r="D1623" s="3">
        <v>5000</v>
      </c>
      <c r="E1623" s="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s="7">
        <f t="shared" si="100"/>
        <v>41003.60665509259</v>
      </c>
      <c r="L1623" s="7">
        <f t="shared" si="101"/>
        <v>41057.165972222225</v>
      </c>
      <c r="M1623" t="b">
        <v>0</v>
      </c>
      <c r="N1623">
        <v>37</v>
      </c>
      <c r="O1623" s="22">
        <f>E1623/D1623*100</f>
        <v>121.2</v>
      </c>
      <c r="P1623" s="4">
        <f>E1623/N1623</f>
        <v>163.78378378378378</v>
      </c>
      <c r="Q1623" t="b">
        <v>1</v>
      </c>
      <c r="R1623" t="s">
        <v>8276</v>
      </c>
      <c r="S1623" t="str">
        <f t="shared" si="102"/>
        <v>music</v>
      </c>
      <c r="T1623" t="str">
        <f t="shared" si="103"/>
        <v>rock</v>
      </c>
    </row>
    <row r="1624" spans="1:20" ht="42.75" x14ac:dyDescent="0.45">
      <c r="A1624">
        <v>1622</v>
      </c>
      <c r="B1624" s="1" t="s">
        <v>1623</v>
      </c>
      <c r="C1624" s="1" t="s">
        <v>5732</v>
      </c>
      <c r="D1624" s="3">
        <v>6900</v>
      </c>
      <c r="E1624" s="3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s="7">
        <f t="shared" si="100"/>
        <v>41950.29483796296</v>
      </c>
      <c r="L1624" s="7">
        <f t="shared" si="101"/>
        <v>41990.332638888889</v>
      </c>
      <c r="M1624" t="b">
        <v>0</v>
      </c>
      <c r="N1624">
        <v>65</v>
      </c>
      <c r="O1624" s="22">
        <f>E1624/D1624*100</f>
        <v>101.72463768115942</v>
      </c>
      <c r="P1624" s="4">
        <f>E1624/N1624</f>
        <v>107.98461538461538</v>
      </c>
      <c r="Q1624" t="b">
        <v>1</v>
      </c>
      <c r="R1624" t="s">
        <v>8276</v>
      </c>
      <c r="S1624" t="str">
        <f t="shared" si="102"/>
        <v>music</v>
      </c>
      <c r="T1624" t="str">
        <f t="shared" si="103"/>
        <v>rock</v>
      </c>
    </row>
    <row r="1625" spans="1:20" ht="42.75" x14ac:dyDescent="0.45">
      <c r="A1625">
        <v>1623</v>
      </c>
      <c r="B1625" s="1" t="s">
        <v>1624</v>
      </c>
      <c r="C1625" s="1" t="s">
        <v>5733</v>
      </c>
      <c r="D1625" s="3">
        <v>750</v>
      </c>
      <c r="E1625" s="3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s="7">
        <f t="shared" si="100"/>
        <v>41453.688530092593</v>
      </c>
      <c r="L1625" s="7">
        <f t="shared" si="101"/>
        <v>41513.688530092593</v>
      </c>
      <c r="M1625" t="b">
        <v>0</v>
      </c>
      <c r="N1625">
        <v>18</v>
      </c>
      <c r="O1625" s="22">
        <f>E1625/D1625*100</f>
        <v>101.06666666666666</v>
      </c>
      <c r="P1625" s="4">
        <f>E1625/N1625</f>
        <v>42.111111111111114</v>
      </c>
      <c r="Q1625" t="b">
        <v>1</v>
      </c>
      <c r="R1625" t="s">
        <v>8276</v>
      </c>
      <c r="S1625" t="str">
        <f t="shared" si="102"/>
        <v>music</v>
      </c>
      <c r="T1625" t="str">
        <f t="shared" si="103"/>
        <v>rock</v>
      </c>
    </row>
    <row r="1626" spans="1:20" ht="28.5" x14ac:dyDescent="0.45">
      <c r="A1626">
        <v>1624</v>
      </c>
      <c r="B1626" s="1" t="s">
        <v>1625</v>
      </c>
      <c r="C1626" s="1" t="s">
        <v>5734</v>
      </c>
      <c r="D1626" s="3">
        <v>1000</v>
      </c>
      <c r="E1626" s="3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s="7">
        <f t="shared" si="100"/>
        <v>41243.367303240739</v>
      </c>
      <c r="L1626" s="7">
        <f t="shared" si="101"/>
        <v>41283.367303240739</v>
      </c>
      <c r="M1626" t="b">
        <v>0</v>
      </c>
      <c r="N1626">
        <v>25</v>
      </c>
      <c r="O1626" s="22">
        <f>E1626/D1626*100</f>
        <v>118</v>
      </c>
      <c r="P1626" s="4">
        <f>E1626/N1626</f>
        <v>47.2</v>
      </c>
      <c r="Q1626" t="b">
        <v>1</v>
      </c>
      <c r="R1626" t="s">
        <v>8276</v>
      </c>
      <c r="S1626" t="str">
        <f t="shared" si="102"/>
        <v>music</v>
      </c>
      <c r="T1626" t="str">
        <f t="shared" si="103"/>
        <v>rock</v>
      </c>
    </row>
    <row r="1627" spans="1:20" ht="42.75" x14ac:dyDescent="0.45">
      <c r="A1627">
        <v>1625</v>
      </c>
      <c r="B1627" s="1" t="s">
        <v>1626</v>
      </c>
      <c r="C1627" s="1" t="s">
        <v>5735</v>
      </c>
      <c r="D1627" s="3">
        <v>7500</v>
      </c>
      <c r="E1627" s="3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s="7">
        <f t="shared" si="100"/>
        <v>41135.699687500004</v>
      </c>
      <c r="L1627" s="7">
        <f t="shared" si="101"/>
        <v>41163.699687500004</v>
      </c>
      <c r="M1627" t="b">
        <v>0</v>
      </c>
      <c r="N1627">
        <v>104</v>
      </c>
      <c r="O1627" s="22">
        <f>E1627/D1627*100</f>
        <v>155.33333333333331</v>
      </c>
      <c r="P1627" s="4">
        <f>E1627/N1627</f>
        <v>112.01923076923077</v>
      </c>
      <c r="Q1627" t="b">
        <v>1</v>
      </c>
      <c r="R1627" t="s">
        <v>8276</v>
      </c>
      <c r="S1627" t="str">
        <f t="shared" si="102"/>
        <v>music</v>
      </c>
      <c r="T1627" t="str">
        <f t="shared" si="103"/>
        <v>rock</v>
      </c>
    </row>
    <row r="1628" spans="1:20" ht="42.75" x14ac:dyDescent="0.45">
      <c r="A1628">
        <v>1626</v>
      </c>
      <c r="B1628" s="1" t="s">
        <v>1627</v>
      </c>
      <c r="C1628" s="1" t="s">
        <v>5736</v>
      </c>
      <c r="D1628" s="3">
        <v>8000</v>
      </c>
      <c r="E1628" s="3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s="7">
        <f t="shared" si="100"/>
        <v>41579.847997685189</v>
      </c>
      <c r="L1628" s="7">
        <f t="shared" si="101"/>
        <v>41609.889664351853</v>
      </c>
      <c r="M1628" t="b">
        <v>0</v>
      </c>
      <c r="N1628">
        <v>108</v>
      </c>
      <c r="O1628" s="22">
        <f>E1628/D1628*100</f>
        <v>101.18750000000001</v>
      </c>
      <c r="P1628" s="4">
        <f>E1628/N1628</f>
        <v>74.953703703703709</v>
      </c>
      <c r="Q1628" t="b">
        <v>1</v>
      </c>
      <c r="R1628" t="s">
        <v>8276</v>
      </c>
      <c r="S1628" t="str">
        <f t="shared" si="102"/>
        <v>music</v>
      </c>
      <c r="T1628" t="str">
        <f t="shared" si="103"/>
        <v>rock</v>
      </c>
    </row>
    <row r="1629" spans="1:20" ht="42.75" x14ac:dyDescent="0.45">
      <c r="A1629">
        <v>1627</v>
      </c>
      <c r="B1629" s="1" t="s">
        <v>1628</v>
      </c>
      <c r="C1629" s="1" t="s">
        <v>5737</v>
      </c>
      <c r="D1629" s="3">
        <v>2000</v>
      </c>
      <c r="E1629" s="3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s="7">
        <f t="shared" si="100"/>
        <v>41205.707048611112</v>
      </c>
      <c r="L1629" s="7">
        <f t="shared" si="101"/>
        <v>41239.207638888889</v>
      </c>
      <c r="M1629" t="b">
        <v>0</v>
      </c>
      <c r="N1629">
        <v>38</v>
      </c>
      <c r="O1629" s="22">
        <f>E1629/D1629*100</f>
        <v>117</v>
      </c>
      <c r="P1629" s="4">
        <f>E1629/N1629</f>
        <v>61.578947368421055</v>
      </c>
      <c r="Q1629" t="b">
        <v>1</v>
      </c>
      <c r="R1629" t="s">
        <v>8276</v>
      </c>
      <c r="S1629" t="str">
        <f t="shared" si="102"/>
        <v>music</v>
      </c>
      <c r="T1629" t="str">
        <f t="shared" si="103"/>
        <v>rock</v>
      </c>
    </row>
    <row r="1630" spans="1:20" ht="28.5" x14ac:dyDescent="0.45">
      <c r="A1630">
        <v>1628</v>
      </c>
      <c r="B1630" s="1" t="s">
        <v>1629</v>
      </c>
      <c r="C1630" s="1" t="s">
        <v>5738</v>
      </c>
      <c r="D1630" s="3">
        <v>4000</v>
      </c>
      <c r="E1630" s="3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s="7">
        <f t="shared" si="100"/>
        <v>41774.737060185187</v>
      </c>
      <c r="L1630" s="7">
        <f t="shared" si="101"/>
        <v>41807.737060185187</v>
      </c>
      <c r="M1630" t="b">
        <v>0</v>
      </c>
      <c r="N1630">
        <v>88</v>
      </c>
      <c r="O1630" s="22">
        <f>E1630/D1630*100</f>
        <v>100.925</v>
      </c>
      <c r="P1630" s="4">
        <f>E1630/N1630</f>
        <v>45.875</v>
      </c>
      <c r="Q1630" t="b">
        <v>1</v>
      </c>
      <c r="R1630" t="s">
        <v>8276</v>
      </c>
      <c r="S1630" t="str">
        <f t="shared" si="102"/>
        <v>music</v>
      </c>
      <c r="T1630" t="str">
        <f t="shared" si="103"/>
        <v>rock</v>
      </c>
    </row>
    <row r="1631" spans="1:20" ht="28.5" x14ac:dyDescent="0.45">
      <c r="A1631">
        <v>1629</v>
      </c>
      <c r="B1631" s="1" t="s">
        <v>1630</v>
      </c>
      <c r="C1631" s="1" t="s">
        <v>5739</v>
      </c>
      <c r="D1631" s="3">
        <v>6000</v>
      </c>
      <c r="E1631" s="3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s="7">
        <f t="shared" si="100"/>
        <v>41645.867280092592</v>
      </c>
      <c r="L1631" s="7">
        <f t="shared" si="101"/>
        <v>41690.867280092592</v>
      </c>
      <c r="M1631" t="b">
        <v>0</v>
      </c>
      <c r="N1631">
        <v>82</v>
      </c>
      <c r="O1631" s="22">
        <f>E1631/D1631*100</f>
        <v>103.66666666666666</v>
      </c>
      <c r="P1631" s="4">
        <f>E1631/N1631</f>
        <v>75.853658536585371</v>
      </c>
      <c r="Q1631" t="b">
        <v>1</v>
      </c>
      <c r="R1631" t="s">
        <v>8276</v>
      </c>
      <c r="S1631" t="str">
        <f t="shared" si="102"/>
        <v>music</v>
      </c>
      <c r="T1631" t="str">
        <f t="shared" si="103"/>
        <v>rock</v>
      </c>
    </row>
    <row r="1632" spans="1:20" ht="42.75" x14ac:dyDescent="0.45">
      <c r="A1632">
        <v>1630</v>
      </c>
      <c r="B1632" s="1" t="s">
        <v>1631</v>
      </c>
      <c r="C1632" s="1" t="s">
        <v>5740</v>
      </c>
      <c r="D1632" s="3">
        <v>4000</v>
      </c>
      <c r="E1632" s="3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s="7">
        <f t="shared" si="100"/>
        <v>40939.837673611109</v>
      </c>
      <c r="L1632" s="7">
        <f t="shared" si="101"/>
        <v>40970.290972222225</v>
      </c>
      <c r="M1632" t="b">
        <v>0</v>
      </c>
      <c r="N1632">
        <v>126</v>
      </c>
      <c r="O1632" s="22">
        <f>E1632/D1632*100</f>
        <v>265.25</v>
      </c>
      <c r="P1632" s="4">
        <f>E1632/N1632</f>
        <v>84.206349206349202</v>
      </c>
      <c r="Q1632" t="b">
        <v>1</v>
      </c>
      <c r="R1632" t="s">
        <v>8276</v>
      </c>
      <c r="S1632" t="str">
        <f t="shared" si="102"/>
        <v>music</v>
      </c>
      <c r="T1632" t="str">
        <f t="shared" si="103"/>
        <v>rock</v>
      </c>
    </row>
    <row r="1633" spans="1:20" ht="42.75" x14ac:dyDescent="0.45">
      <c r="A1633">
        <v>1631</v>
      </c>
      <c r="B1633" s="1" t="s">
        <v>1632</v>
      </c>
      <c r="C1633" s="1" t="s">
        <v>5741</v>
      </c>
      <c r="D1633" s="3">
        <v>10000</v>
      </c>
      <c r="E1633" s="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s="7">
        <f t="shared" si="100"/>
        <v>41164.859502314815</v>
      </c>
      <c r="L1633" s="7">
        <f t="shared" si="101"/>
        <v>41194.859502314815</v>
      </c>
      <c r="M1633" t="b">
        <v>0</v>
      </c>
      <c r="N1633">
        <v>133</v>
      </c>
      <c r="O1633" s="22">
        <f>E1633/D1633*100</f>
        <v>155.91</v>
      </c>
      <c r="P1633" s="4">
        <f>E1633/N1633</f>
        <v>117.22556390977444</v>
      </c>
      <c r="Q1633" t="b">
        <v>1</v>
      </c>
      <c r="R1633" t="s">
        <v>8276</v>
      </c>
      <c r="S1633" t="str">
        <f t="shared" si="102"/>
        <v>music</v>
      </c>
      <c r="T1633" t="str">
        <f t="shared" si="103"/>
        <v>rock</v>
      </c>
    </row>
    <row r="1634" spans="1:20" ht="42.75" x14ac:dyDescent="0.45">
      <c r="A1634">
        <v>1632</v>
      </c>
      <c r="B1634" s="1" t="s">
        <v>1633</v>
      </c>
      <c r="C1634" s="1" t="s">
        <v>5742</v>
      </c>
      <c r="D1634" s="3">
        <v>4000</v>
      </c>
      <c r="E1634" s="3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s="7">
        <f t="shared" si="100"/>
        <v>40750.340902777774</v>
      </c>
      <c r="L1634" s="7">
        <f t="shared" si="101"/>
        <v>40810.340902777774</v>
      </c>
      <c r="M1634" t="b">
        <v>0</v>
      </c>
      <c r="N1634">
        <v>47</v>
      </c>
      <c r="O1634" s="22">
        <f>E1634/D1634*100</f>
        <v>101.62500000000001</v>
      </c>
      <c r="P1634" s="4">
        <f>E1634/N1634</f>
        <v>86.489361702127653</v>
      </c>
      <c r="Q1634" t="b">
        <v>1</v>
      </c>
      <c r="R1634" t="s">
        <v>8276</v>
      </c>
      <c r="S1634" t="str">
        <f t="shared" si="102"/>
        <v>music</v>
      </c>
      <c r="T1634" t="str">
        <f t="shared" si="103"/>
        <v>rock</v>
      </c>
    </row>
    <row r="1635" spans="1:20" ht="42.75" x14ac:dyDescent="0.45">
      <c r="A1635">
        <v>1633</v>
      </c>
      <c r="B1635" s="1" t="s">
        <v>1634</v>
      </c>
      <c r="C1635" s="1" t="s">
        <v>5743</v>
      </c>
      <c r="D1635" s="3">
        <v>10000</v>
      </c>
      <c r="E1635" s="3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s="7">
        <f t="shared" si="100"/>
        <v>40896.883750000001</v>
      </c>
      <c r="L1635" s="7">
        <f t="shared" si="101"/>
        <v>40924.208333333336</v>
      </c>
      <c r="M1635" t="b">
        <v>0</v>
      </c>
      <c r="N1635">
        <v>58</v>
      </c>
      <c r="O1635" s="22">
        <f>E1635/D1635*100</f>
        <v>100</v>
      </c>
      <c r="P1635" s="4">
        <f>E1635/N1635</f>
        <v>172.41379310344828</v>
      </c>
      <c r="Q1635" t="b">
        <v>1</v>
      </c>
      <c r="R1635" t="s">
        <v>8276</v>
      </c>
      <c r="S1635" t="str">
        <f t="shared" si="102"/>
        <v>music</v>
      </c>
      <c r="T1635" t="str">
        <f t="shared" si="103"/>
        <v>rock</v>
      </c>
    </row>
    <row r="1636" spans="1:20" ht="28.5" x14ac:dyDescent="0.45">
      <c r="A1636">
        <v>1634</v>
      </c>
      <c r="B1636" s="1" t="s">
        <v>1635</v>
      </c>
      <c r="C1636" s="1" t="s">
        <v>5744</v>
      </c>
      <c r="D1636" s="3">
        <v>2000</v>
      </c>
      <c r="E1636" s="3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s="7">
        <f t="shared" si="100"/>
        <v>40658.189826388887</v>
      </c>
      <c r="L1636" s="7">
        <f t="shared" si="101"/>
        <v>40696.249305555553</v>
      </c>
      <c r="M1636" t="b">
        <v>0</v>
      </c>
      <c r="N1636">
        <v>32</v>
      </c>
      <c r="O1636" s="22">
        <f>E1636/D1636*100</f>
        <v>100.49999999999999</v>
      </c>
      <c r="P1636" s="4">
        <f>E1636/N1636</f>
        <v>62.8125</v>
      </c>
      <c r="Q1636" t="b">
        <v>1</v>
      </c>
      <c r="R1636" t="s">
        <v>8276</v>
      </c>
      <c r="S1636" t="str">
        <f t="shared" si="102"/>
        <v>music</v>
      </c>
      <c r="T1636" t="str">
        <f t="shared" si="103"/>
        <v>rock</v>
      </c>
    </row>
    <row r="1637" spans="1:20" ht="42.75" x14ac:dyDescent="0.45">
      <c r="A1637">
        <v>1635</v>
      </c>
      <c r="B1637" s="1" t="s">
        <v>1636</v>
      </c>
      <c r="C1637" s="1" t="s">
        <v>5745</v>
      </c>
      <c r="D1637" s="3">
        <v>2000</v>
      </c>
      <c r="E1637" s="3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s="7">
        <f t="shared" si="100"/>
        <v>42502.868761574078</v>
      </c>
      <c r="L1637" s="7">
        <f t="shared" si="101"/>
        <v>42562.868761574078</v>
      </c>
      <c r="M1637" t="b">
        <v>0</v>
      </c>
      <c r="N1637">
        <v>37</v>
      </c>
      <c r="O1637" s="22">
        <f>E1637/D1637*100</f>
        <v>125.29999999999998</v>
      </c>
      <c r="P1637" s="4">
        <f>E1637/N1637</f>
        <v>67.729729729729726</v>
      </c>
      <c r="Q1637" t="b">
        <v>1</v>
      </c>
      <c r="R1637" t="s">
        <v>8276</v>
      </c>
      <c r="S1637" t="str">
        <f t="shared" si="102"/>
        <v>music</v>
      </c>
      <c r="T1637" t="str">
        <f t="shared" si="103"/>
        <v>rock</v>
      </c>
    </row>
    <row r="1638" spans="1:20" ht="42.75" x14ac:dyDescent="0.45">
      <c r="A1638">
        <v>1636</v>
      </c>
      <c r="B1638" s="1" t="s">
        <v>1637</v>
      </c>
      <c r="C1638" s="1" t="s">
        <v>5746</v>
      </c>
      <c r="D1638" s="3">
        <v>4500</v>
      </c>
      <c r="E1638" s="3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s="7">
        <f t="shared" si="100"/>
        <v>40663.08666666667</v>
      </c>
      <c r="L1638" s="7">
        <f t="shared" si="101"/>
        <v>40706.166666666664</v>
      </c>
      <c r="M1638" t="b">
        <v>0</v>
      </c>
      <c r="N1638">
        <v>87</v>
      </c>
      <c r="O1638" s="22">
        <f>E1638/D1638*100</f>
        <v>103.55555555555556</v>
      </c>
      <c r="P1638" s="4">
        <f>E1638/N1638</f>
        <v>53.5632183908046</v>
      </c>
      <c r="Q1638" t="b">
        <v>1</v>
      </c>
      <c r="R1638" t="s">
        <v>8276</v>
      </c>
      <c r="S1638" t="str">
        <f t="shared" si="102"/>
        <v>music</v>
      </c>
      <c r="T1638" t="str">
        <f t="shared" si="103"/>
        <v>rock</v>
      </c>
    </row>
    <row r="1639" spans="1:20" ht="42.75" x14ac:dyDescent="0.45">
      <c r="A1639">
        <v>1637</v>
      </c>
      <c r="B1639" s="1" t="s">
        <v>1638</v>
      </c>
      <c r="C1639" s="1" t="s">
        <v>5747</v>
      </c>
      <c r="D1639" s="3">
        <v>500</v>
      </c>
      <c r="E1639" s="3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s="7">
        <f t="shared" si="100"/>
        <v>40122.751620370371</v>
      </c>
      <c r="L1639" s="7">
        <f t="shared" si="101"/>
        <v>40178.98541666667</v>
      </c>
      <c r="M1639" t="b">
        <v>0</v>
      </c>
      <c r="N1639">
        <v>15</v>
      </c>
      <c r="O1639" s="22">
        <f>E1639/D1639*100</f>
        <v>103.8</v>
      </c>
      <c r="P1639" s="4">
        <f>E1639/N1639</f>
        <v>34.6</v>
      </c>
      <c r="Q1639" t="b">
        <v>1</v>
      </c>
      <c r="R1639" t="s">
        <v>8276</v>
      </c>
      <c r="S1639" t="str">
        <f t="shared" si="102"/>
        <v>music</v>
      </c>
      <c r="T1639" t="str">
        <f t="shared" si="103"/>
        <v>rock</v>
      </c>
    </row>
    <row r="1640" spans="1:20" ht="28.5" x14ac:dyDescent="0.45">
      <c r="A1640">
        <v>1638</v>
      </c>
      <c r="B1640" s="1" t="s">
        <v>1639</v>
      </c>
      <c r="C1640" s="1" t="s">
        <v>5748</v>
      </c>
      <c r="D1640" s="3">
        <v>1000</v>
      </c>
      <c r="E1640" s="3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s="7">
        <f t="shared" si="100"/>
        <v>41288.68712962963</v>
      </c>
      <c r="L1640" s="7">
        <f t="shared" si="101"/>
        <v>41333.892361111109</v>
      </c>
      <c r="M1640" t="b">
        <v>0</v>
      </c>
      <c r="N1640">
        <v>27</v>
      </c>
      <c r="O1640" s="22">
        <f>E1640/D1640*100</f>
        <v>105</v>
      </c>
      <c r="P1640" s="4">
        <f>E1640/N1640</f>
        <v>38.888888888888886</v>
      </c>
      <c r="Q1640" t="b">
        <v>1</v>
      </c>
      <c r="R1640" t="s">
        <v>8276</v>
      </c>
      <c r="S1640" t="str">
        <f t="shared" si="102"/>
        <v>music</v>
      </c>
      <c r="T1640" t="str">
        <f t="shared" si="103"/>
        <v>rock</v>
      </c>
    </row>
    <row r="1641" spans="1:20" ht="42.75" x14ac:dyDescent="0.45">
      <c r="A1641">
        <v>1639</v>
      </c>
      <c r="B1641" s="1" t="s">
        <v>1640</v>
      </c>
      <c r="C1641" s="1" t="s">
        <v>5749</v>
      </c>
      <c r="D1641" s="3">
        <v>1800</v>
      </c>
      <c r="E1641" s="3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s="7">
        <f t="shared" si="100"/>
        <v>40941.652372685188</v>
      </c>
      <c r="L1641" s="7">
        <f t="shared" si="101"/>
        <v>40971.652372685188</v>
      </c>
      <c r="M1641" t="b">
        <v>0</v>
      </c>
      <c r="N1641">
        <v>19</v>
      </c>
      <c r="O1641" s="22">
        <f>E1641/D1641*100</f>
        <v>100</v>
      </c>
      <c r="P1641" s="4">
        <f>E1641/N1641</f>
        <v>94.736842105263165</v>
      </c>
      <c r="Q1641" t="b">
        <v>1</v>
      </c>
      <c r="R1641" t="s">
        <v>8276</v>
      </c>
      <c r="S1641" t="str">
        <f t="shared" si="102"/>
        <v>music</v>
      </c>
      <c r="T1641" t="str">
        <f t="shared" si="103"/>
        <v>rock</v>
      </c>
    </row>
    <row r="1642" spans="1:20" ht="42.75" x14ac:dyDescent="0.45">
      <c r="A1642">
        <v>1640</v>
      </c>
      <c r="B1642" s="1" t="s">
        <v>1641</v>
      </c>
      <c r="C1642" s="1" t="s">
        <v>5750</v>
      </c>
      <c r="D1642" s="3">
        <v>400</v>
      </c>
      <c r="E1642" s="3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s="7">
        <f t="shared" si="100"/>
        <v>40379.23096064815</v>
      </c>
      <c r="L1642" s="7">
        <f t="shared" si="101"/>
        <v>40393.082638888889</v>
      </c>
      <c r="M1642" t="b">
        <v>0</v>
      </c>
      <c r="N1642">
        <v>17</v>
      </c>
      <c r="O1642" s="22">
        <f>E1642/D1642*100</f>
        <v>169.86</v>
      </c>
      <c r="P1642" s="4">
        <f>E1642/N1642</f>
        <v>39.967058823529413</v>
      </c>
      <c r="Q1642" t="b">
        <v>1</v>
      </c>
      <c r="R1642" t="s">
        <v>8276</v>
      </c>
      <c r="S1642" t="str">
        <f t="shared" si="102"/>
        <v>music</v>
      </c>
      <c r="T1642" t="str">
        <f t="shared" si="103"/>
        <v>rock</v>
      </c>
    </row>
    <row r="1643" spans="1:20" ht="28.5" x14ac:dyDescent="0.45">
      <c r="A1643">
        <v>1641</v>
      </c>
      <c r="B1643" s="1" t="s">
        <v>1642</v>
      </c>
      <c r="C1643" s="1" t="s">
        <v>5751</v>
      </c>
      <c r="D1643" s="3">
        <v>2500</v>
      </c>
      <c r="E1643" s="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s="7">
        <f t="shared" si="100"/>
        <v>41962.596574074079</v>
      </c>
      <c r="L1643" s="7">
        <f t="shared" si="101"/>
        <v>41992.596574074079</v>
      </c>
      <c r="M1643" t="b">
        <v>0</v>
      </c>
      <c r="N1643">
        <v>26</v>
      </c>
      <c r="O1643" s="22">
        <f>E1643/D1643*100</f>
        <v>101.4</v>
      </c>
      <c r="P1643" s="4">
        <f>E1643/N1643</f>
        <v>97.5</v>
      </c>
      <c r="Q1643" t="b">
        <v>1</v>
      </c>
      <c r="R1643" t="s">
        <v>8292</v>
      </c>
      <c r="S1643" t="str">
        <f t="shared" si="102"/>
        <v>music</v>
      </c>
      <c r="T1643" t="str">
        <f t="shared" si="103"/>
        <v>pop</v>
      </c>
    </row>
    <row r="1644" spans="1:20" ht="42.75" x14ac:dyDescent="0.45">
      <c r="A1644">
        <v>1642</v>
      </c>
      <c r="B1644" s="1" t="s">
        <v>1643</v>
      </c>
      <c r="C1644" s="1" t="s">
        <v>5752</v>
      </c>
      <c r="D1644" s="3">
        <v>1200</v>
      </c>
      <c r="E1644" s="3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s="7">
        <f t="shared" si="100"/>
        <v>40688.024618055555</v>
      </c>
      <c r="L1644" s="7">
        <f t="shared" si="101"/>
        <v>40708.024618055555</v>
      </c>
      <c r="M1644" t="b">
        <v>0</v>
      </c>
      <c r="N1644">
        <v>28</v>
      </c>
      <c r="O1644" s="22">
        <f>E1644/D1644*100</f>
        <v>100</v>
      </c>
      <c r="P1644" s="4">
        <f>E1644/N1644</f>
        <v>42.857142857142854</v>
      </c>
      <c r="Q1644" t="b">
        <v>1</v>
      </c>
      <c r="R1644" t="s">
        <v>8292</v>
      </c>
      <c r="S1644" t="str">
        <f t="shared" si="102"/>
        <v>music</v>
      </c>
      <c r="T1644" t="str">
        <f t="shared" si="103"/>
        <v>pop</v>
      </c>
    </row>
    <row r="1645" spans="1:20" ht="28.5" x14ac:dyDescent="0.45">
      <c r="A1645">
        <v>1643</v>
      </c>
      <c r="B1645" s="1" t="s">
        <v>1644</v>
      </c>
      <c r="C1645" s="1" t="s">
        <v>5753</v>
      </c>
      <c r="D1645" s="3">
        <v>5000</v>
      </c>
      <c r="E1645" s="3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s="7">
        <f t="shared" si="100"/>
        <v>41146.824212962965</v>
      </c>
      <c r="L1645" s="7">
        <f t="shared" si="101"/>
        <v>41176.824212962965</v>
      </c>
      <c r="M1645" t="b">
        <v>0</v>
      </c>
      <c r="N1645">
        <v>37</v>
      </c>
      <c r="O1645" s="22">
        <f>E1645/D1645*100</f>
        <v>124.70000000000002</v>
      </c>
      <c r="P1645" s="4">
        <f>E1645/N1645</f>
        <v>168.51351351351352</v>
      </c>
      <c r="Q1645" t="b">
        <v>1</v>
      </c>
      <c r="R1645" t="s">
        <v>8292</v>
      </c>
      <c r="S1645" t="str">
        <f t="shared" si="102"/>
        <v>music</v>
      </c>
      <c r="T1645" t="str">
        <f t="shared" si="103"/>
        <v>pop</v>
      </c>
    </row>
    <row r="1646" spans="1:20" ht="42.75" x14ac:dyDescent="0.45">
      <c r="A1646">
        <v>1644</v>
      </c>
      <c r="B1646" s="1" t="s">
        <v>1645</v>
      </c>
      <c r="C1646" s="1" t="s">
        <v>5754</v>
      </c>
      <c r="D1646" s="3">
        <v>10000</v>
      </c>
      <c r="E1646" s="3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s="7">
        <f t="shared" si="100"/>
        <v>41175.05972222222</v>
      </c>
      <c r="L1646" s="7">
        <f t="shared" si="101"/>
        <v>41235.101388888892</v>
      </c>
      <c r="M1646" t="b">
        <v>0</v>
      </c>
      <c r="N1646">
        <v>128</v>
      </c>
      <c r="O1646" s="22">
        <f>E1646/D1646*100</f>
        <v>109.5</v>
      </c>
      <c r="P1646" s="4">
        <f>E1646/N1646</f>
        <v>85.546875</v>
      </c>
      <c r="Q1646" t="b">
        <v>1</v>
      </c>
      <c r="R1646" t="s">
        <v>8292</v>
      </c>
      <c r="S1646" t="str">
        <f t="shared" si="102"/>
        <v>music</v>
      </c>
      <c r="T1646" t="str">
        <f t="shared" si="103"/>
        <v>pop</v>
      </c>
    </row>
    <row r="1647" spans="1:20" ht="42.75" x14ac:dyDescent="0.45">
      <c r="A1647">
        <v>1645</v>
      </c>
      <c r="B1647" s="1" t="s">
        <v>1646</v>
      </c>
      <c r="C1647" s="1" t="s">
        <v>5755</v>
      </c>
      <c r="D1647" s="3">
        <v>5000</v>
      </c>
      <c r="E1647" s="3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s="7">
        <f t="shared" si="100"/>
        <v>41521.617361111108</v>
      </c>
      <c r="L1647" s="7">
        <f t="shared" si="101"/>
        <v>41535.617361111108</v>
      </c>
      <c r="M1647" t="b">
        <v>0</v>
      </c>
      <c r="N1647">
        <v>10</v>
      </c>
      <c r="O1647" s="22">
        <f>E1647/D1647*100</f>
        <v>110.80000000000001</v>
      </c>
      <c r="P1647" s="4">
        <f>E1647/N1647</f>
        <v>554</v>
      </c>
      <c r="Q1647" t="b">
        <v>1</v>
      </c>
      <c r="R1647" t="s">
        <v>8292</v>
      </c>
      <c r="S1647" t="str">
        <f t="shared" si="102"/>
        <v>music</v>
      </c>
      <c r="T1647" t="str">
        <f t="shared" si="103"/>
        <v>pop</v>
      </c>
    </row>
    <row r="1648" spans="1:20" ht="42.75" x14ac:dyDescent="0.45">
      <c r="A1648">
        <v>1646</v>
      </c>
      <c r="B1648" s="1" t="s">
        <v>1647</v>
      </c>
      <c r="C1648" s="1" t="s">
        <v>5756</v>
      </c>
      <c r="D1648" s="3">
        <v>2000</v>
      </c>
      <c r="E1648" s="3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s="7">
        <f t="shared" si="100"/>
        <v>41833.450266203705</v>
      </c>
      <c r="L1648" s="7">
        <f t="shared" si="101"/>
        <v>41865.757638888892</v>
      </c>
      <c r="M1648" t="b">
        <v>0</v>
      </c>
      <c r="N1648">
        <v>83</v>
      </c>
      <c r="O1648" s="22">
        <f>E1648/D1648*100</f>
        <v>110.2</v>
      </c>
      <c r="P1648" s="4">
        <f>E1648/N1648</f>
        <v>26.554216867469879</v>
      </c>
      <c r="Q1648" t="b">
        <v>1</v>
      </c>
      <c r="R1648" t="s">
        <v>8292</v>
      </c>
      <c r="S1648" t="str">
        <f t="shared" si="102"/>
        <v>music</v>
      </c>
      <c r="T1648" t="str">
        <f t="shared" si="103"/>
        <v>pop</v>
      </c>
    </row>
    <row r="1649" spans="1:20" ht="42.75" x14ac:dyDescent="0.45">
      <c r="A1649">
        <v>1647</v>
      </c>
      <c r="B1649" s="1" t="s">
        <v>1648</v>
      </c>
      <c r="C1649" s="1" t="s">
        <v>5757</v>
      </c>
      <c r="D1649" s="3">
        <v>5000</v>
      </c>
      <c r="E1649" s="3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s="7">
        <f t="shared" si="100"/>
        <v>41039.409456018519</v>
      </c>
      <c r="L1649" s="7">
        <f t="shared" si="101"/>
        <v>41069.409456018519</v>
      </c>
      <c r="M1649" t="b">
        <v>0</v>
      </c>
      <c r="N1649">
        <v>46</v>
      </c>
      <c r="O1649" s="22">
        <f>E1649/D1649*100</f>
        <v>104.71999999999998</v>
      </c>
      <c r="P1649" s="4">
        <f>E1649/N1649</f>
        <v>113.82608695652173</v>
      </c>
      <c r="Q1649" t="b">
        <v>1</v>
      </c>
      <c r="R1649" t="s">
        <v>8292</v>
      </c>
      <c r="S1649" t="str">
        <f t="shared" si="102"/>
        <v>music</v>
      </c>
      <c r="T1649" t="str">
        <f t="shared" si="103"/>
        <v>pop</v>
      </c>
    </row>
    <row r="1650" spans="1:20" ht="42.75" x14ac:dyDescent="0.45">
      <c r="A1650">
        <v>1648</v>
      </c>
      <c r="B1650" s="1" t="s">
        <v>1649</v>
      </c>
      <c r="C1650" s="1" t="s">
        <v>5758</v>
      </c>
      <c r="D1650" s="3">
        <v>2300</v>
      </c>
      <c r="E1650" s="3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s="7">
        <f t="shared" si="100"/>
        <v>40592.704652777778</v>
      </c>
      <c r="L1650" s="7">
        <f t="shared" si="101"/>
        <v>40622.662986111114</v>
      </c>
      <c r="M1650" t="b">
        <v>0</v>
      </c>
      <c r="N1650">
        <v>90</v>
      </c>
      <c r="O1650" s="22">
        <f>E1650/D1650*100</f>
        <v>125.26086956521738</v>
      </c>
      <c r="P1650" s="4">
        <f>E1650/N1650</f>
        <v>32.011111111111113</v>
      </c>
      <c r="Q1650" t="b">
        <v>1</v>
      </c>
      <c r="R1650" t="s">
        <v>8292</v>
      </c>
      <c r="S1650" t="str">
        <f t="shared" si="102"/>
        <v>music</v>
      </c>
      <c r="T1650" t="str">
        <f t="shared" si="103"/>
        <v>pop</v>
      </c>
    </row>
    <row r="1651" spans="1:20" ht="42.75" x14ac:dyDescent="0.45">
      <c r="A1651">
        <v>1649</v>
      </c>
      <c r="B1651" s="1" t="s">
        <v>1650</v>
      </c>
      <c r="C1651" s="1" t="s">
        <v>5759</v>
      </c>
      <c r="D1651" s="3">
        <v>3800</v>
      </c>
      <c r="E1651" s="3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s="7">
        <f t="shared" si="100"/>
        <v>41737.684664351851</v>
      </c>
      <c r="L1651" s="7">
        <f t="shared" si="101"/>
        <v>41782.684664351851</v>
      </c>
      <c r="M1651" t="b">
        <v>0</v>
      </c>
      <c r="N1651">
        <v>81</v>
      </c>
      <c r="O1651" s="22">
        <f>E1651/D1651*100</f>
        <v>100.58763157894737</v>
      </c>
      <c r="P1651" s="4">
        <f>E1651/N1651</f>
        <v>47.189259259259259</v>
      </c>
      <c r="Q1651" t="b">
        <v>1</v>
      </c>
      <c r="R1651" t="s">
        <v>8292</v>
      </c>
      <c r="S1651" t="str">
        <f t="shared" si="102"/>
        <v>music</v>
      </c>
      <c r="T1651" t="str">
        <f t="shared" si="103"/>
        <v>pop</v>
      </c>
    </row>
    <row r="1652" spans="1:20" ht="28.5" x14ac:dyDescent="0.45">
      <c r="A1652">
        <v>1650</v>
      </c>
      <c r="B1652" s="1" t="s">
        <v>1651</v>
      </c>
      <c r="C1652" s="1" t="s">
        <v>5760</v>
      </c>
      <c r="D1652" s="3">
        <v>2000</v>
      </c>
      <c r="E1652" s="3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s="7">
        <f t="shared" si="100"/>
        <v>41526.435613425929</v>
      </c>
      <c r="L1652" s="7">
        <f t="shared" si="101"/>
        <v>41556.435613425929</v>
      </c>
      <c r="M1652" t="b">
        <v>0</v>
      </c>
      <c r="N1652">
        <v>32</v>
      </c>
      <c r="O1652" s="22">
        <f>E1652/D1652*100</f>
        <v>141.55000000000001</v>
      </c>
      <c r="P1652" s="4">
        <f>E1652/N1652</f>
        <v>88.46875</v>
      </c>
      <c r="Q1652" t="b">
        <v>1</v>
      </c>
      <c r="R1652" t="s">
        <v>8292</v>
      </c>
      <c r="S1652" t="str">
        <f t="shared" si="102"/>
        <v>music</v>
      </c>
      <c r="T1652" t="str">
        <f t="shared" si="103"/>
        <v>pop</v>
      </c>
    </row>
    <row r="1653" spans="1:20" ht="42.75" x14ac:dyDescent="0.45">
      <c r="A1653">
        <v>1651</v>
      </c>
      <c r="B1653" s="1" t="s">
        <v>1652</v>
      </c>
      <c r="C1653" s="1" t="s">
        <v>5761</v>
      </c>
      <c r="D1653" s="3">
        <v>2000</v>
      </c>
      <c r="E1653" s="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s="7">
        <f t="shared" si="100"/>
        <v>40625.900694444441</v>
      </c>
      <c r="L1653" s="7">
        <f t="shared" si="101"/>
        <v>40659.290972222225</v>
      </c>
      <c r="M1653" t="b">
        <v>0</v>
      </c>
      <c r="N1653">
        <v>20</v>
      </c>
      <c r="O1653" s="22">
        <f>E1653/D1653*100</f>
        <v>100.75</v>
      </c>
      <c r="P1653" s="4">
        <f>E1653/N1653</f>
        <v>100.75</v>
      </c>
      <c r="Q1653" t="b">
        <v>1</v>
      </c>
      <c r="R1653" t="s">
        <v>8292</v>
      </c>
      <c r="S1653" t="str">
        <f t="shared" si="102"/>
        <v>music</v>
      </c>
      <c r="T1653" t="str">
        <f t="shared" si="103"/>
        <v>pop</v>
      </c>
    </row>
    <row r="1654" spans="1:20" ht="42.75" x14ac:dyDescent="0.45">
      <c r="A1654">
        <v>1652</v>
      </c>
      <c r="B1654" s="1" t="s">
        <v>1653</v>
      </c>
      <c r="C1654" s="1" t="s">
        <v>5762</v>
      </c>
      <c r="D1654" s="3">
        <v>4500</v>
      </c>
      <c r="E1654" s="3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s="7">
        <f t="shared" si="100"/>
        <v>41572.492974537039</v>
      </c>
      <c r="L1654" s="7">
        <f t="shared" si="101"/>
        <v>41602.534641203703</v>
      </c>
      <c r="M1654" t="b">
        <v>0</v>
      </c>
      <c r="N1654">
        <v>70</v>
      </c>
      <c r="O1654" s="22">
        <f>E1654/D1654*100</f>
        <v>100.66666666666666</v>
      </c>
      <c r="P1654" s="4">
        <f>E1654/N1654</f>
        <v>64.714285714285708</v>
      </c>
      <c r="Q1654" t="b">
        <v>1</v>
      </c>
      <c r="R1654" t="s">
        <v>8292</v>
      </c>
      <c r="S1654" t="str">
        <f t="shared" si="102"/>
        <v>music</v>
      </c>
      <c r="T1654" t="str">
        <f t="shared" si="103"/>
        <v>pop</v>
      </c>
    </row>
    <row r="1655" spans="1:20" ht="42.75" x14ac:dyDescent="0.45">
      <c r="A1655">
        <v>1653</v>
      </c>
      <c r="B1655" s="1" t="s">
        <v>1654</v>
      </c>
      <c r="C1655" s="1" t="s">
        <v>5763</v>
      </c>
      <c r="D1655" s="3">
        <v>5000</v>
      </c>
      <c r="E1655" s="3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s="7">
        <f t="shared" si="100"/>
        <v>40626.834444444445</v>
      </c>
      <c r="L1655" s="7">
        <f t="shared" si="101"/>
        <v>40657.834444444445</v>
      </c>
      <c r="M1655" t="b">
        <v>0</v>
      </c>
      <c r="N1655">
        <v>168</v>
      </c>
      <c r="O1655" s="22">
        <f>E1655/D1655*100</f>
        <v>174.2304</v>
      </c>
      <c r="P1655" s="4">
        <f>E1655/N1655</f>
        <v>51.854285714285716</v>
      </c>
      <c r="Q1655" t="b">
        <v>1</v>
      </c>
      <c r="R1655" t="s">
        <v>8292</v>
      </c>
      <c r="S1655" t="str">
        <f t="shared" si="102"/>
        <v>music</v>
      </c>
      <c r="T1655" t="str">
        <f t="shared" si="103"/>
        <v>pop</v>
      </c>
    </row>
    <row r="1656" spans="1:20" ht="42.75" x14ac:dyDescent="0.45">
      <c r="A1656">
        <v>1654</v>
      </c>
      <c r="B1656" s="1" t="s">
        <v>1655</v>
      </c>
      <c r="C1656" s="1" t="s">
        <v>5764</v>
      </c>
      <c r="D1656" s="3">
        <v>1100</v>
      </c>
      <c r="E1656" s="3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s="7">
        <f t="shared" si="100"/>
        <v>40987.890740740739</v>
      </c>
      <c r="L1656" s="7">
        <f t="shared" si="101"/>
        <v>41017.890740740739</v>
      </c>
      <c r="M1656" t="b">
        <v>0</v>
      </c>
      <c r="N1656">
        <v>34</v>
      </c>
      <c r="O1656" s="22">
        <f>E1656/D1656*100</f>
        <v>119.90909090909089</v>
      </c>
      <c r="P1656" s="4">
        <f>E1656/N1656</f>
        <v>38.794117647058826</v>
      </c>
      <c r="Q1656" t="b">
        <v>1</v>
      </c>
      <c r="R1656" t="s">
        <v>8292</v>
      </c>
      <c r="S1656" t="str">
        <f t="shared" si="102"/>
        <v>music</v>
      </c>
      <c r="T1656" t="str">
        <f t="shared" si="103"/>
        <v>pop</v>
      </c>
    </row>
    <row r="1657" spans="1:20" ht="28.5" x14ac:dyDescent="0.45">
      <c r="A1657">
        <v>1655</v>
      </c>
      <c r="B1657" s="1" t="s">
        <v>1656</v>
      </c>
      <c r="C1657" s="1" t="s">
        <v>5765</v>
      </c>
      <c r="D1657" s="3">
        <v>1500</v>
      </c>
      <c r="E1657" s="3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s="7">
        <f t="shared" si="100"/>
        <v>40974.791898148149</v>
      </c>
      <c r="L1657" s="7">
        <f t="shared" si="101"/>
        <v>41004.750231481477</v>
      </c>
      <c r="M1657" t="b">
        <v>0</v>
      </c>
      <c r="N1657">
        <v>48</v>
      </c>
      <c r="O1657" s="22">
        <f>E1657/D1657*100</f>
        <v>142.86666666666667</v>
      </c>
      <c r="P1657" s="4">
        <f>E1657/N1657</f>
        <v>44.645833333333336</v>
      </c>
      <c r="Q1657" t="b">
        <v>1</v>
      </c>
      <c r="R1657" t="s">
        <v>8292</v>
      </c>
      <c r="S1657" t="str">
        <f t="shared" si="102"/>
        <v>music</v>
      </c>
      <c r="T1657" t="str">
        <f t="shared" si="103"/>
        <v>pop</v>
      </c>
    </row>
    <row r="1658" spans="1:20" ht="57" x14ac:dyDescent="0.45">
      <c r="A1658">
        <v>1656</v>
      </c>
      <c r="B1658" s="1" t="s">
        <v>1657</v>
      </c>
      <c r="C1658" s="1" t="s">
        <v>5766</v>
      </c>
      <c r="D1658" s="3">
        <v>7500</v>
      </c>
      <c r="E1658" s="3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s="7">
        <f t="shared" si="100"/>
        <v>41226.928842592592</v>
      </c>
      <c r="L1658" s="7">
        <f t="shared" si="101"/>
        <v>41256.928842592592</v>
      </c>
      <c r="M1658" t="b">
        <v>0</v>
      </c>
      <c r="N1658">
        <v>48</v>
      </c>
      <c r="O1658" s="22">
        <f>E1658/D1658*100</f>
        <v>100.33493333333334</v>
      </c>
      <c r="P1658" s="4">
        <f>E1658/N1658</f>
        <v>156.77333333333334</v>
      </c>
      <c r="Q1658" t="b">
        <v>1</v>
      </c>
      <c r="R1658" t="s">
        <v>8292</v>
      </c>
      <c r="S1658" t="str">
        <f t="shared" si="102"/>
        <v>music</v>
      </c>
      <c r="T1658" t="str">
        <f t="shared" si="103"/>
        <v>pop</v>
      </c>
    </row>
    <row r="1659" spans="1:20" ht="42.75" x14ac:dyDescent="0.45">
      <c r="A1659">
        <v>1657</v>
      </c>
      <c r="B1659" s="1" t="s">
        <v>1658</v>
      </c>
      <c r="C1659" s="1" t="s">
        <v>5767</v>
      </c>
      <c r="D1659" s="3">
        <v>25000</v>
      </c>
      <c r="E1659" s="3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s="7">
        <f t="shared" si="100"/>
        <v>41023.782037037039</v>
      </c>
      <c r="L1659" s="7">
        <f t="shared" si="101"/>
        <v>41053.782037037039</v>
      </c>
      <c r="M1659" t="b">
        <v>0</v>
      </c>
      <c r="N1659">
        <v>221</v>
      </c>
      <c r="O1659" s="22">
        <f>E1659/D1659*100</f>
        <v>104.93380000000001</v>
      </c>
      <c r="P1659" s="4">
        <f>E1659/N1659</f>
        <v>118.70339366515837</v>
      </c>
      <c r="Q1659" t="b">
        <v>1</v>
      </c>
      <c r="R1659" t="s">
        <v>8292</v>
      </c>
      <c r="S1659" t="str">
        <f t="shared" si="102"/>
        <v>music</v>
      </c>
      <c r="T1659" t="str">
        <f t="shared" si="103"/>
        <v>pop</v>
      </c>
    </row>
    <row r="1660" spans="1:20" ht="42.75" x14ac:dyDescent="0.45">
      <c r="A1660">
        <v>1658</v>
      </c>
      <c r="B1660" s="1" t="s">
        <v>1659</v>
      </c>
      <c r="C1660" s="1" t="s">
        <v>5768</v>
      </c>
      <c r="D1660" s="3">
        <v>6000</v>
      </c>
      <c r="E1660" s="3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s="7">
        <f t="shared" si="100"/>
        <v>41223.22184027778</v>
      </c>
      <c r="L1660" s="7">
        <f t="shared" si="101"/>
        <v>41261.597222222219</v>
      </c>
      <c r="M1660" t="b">
        <v>0</v>
      </c>
      <c r="N1660">
        <v>107</v>
      </c>
      <c r="O1660" s="22">
        <f>E1660/D1660*100</f>
        <v>132.23333333333335</v>
      </c>
      <c r="P1660" s="4">
        <f>E1660/N1660</f>
        <v>74.149532710280369</v>
      </c>
      <c r="Q1660" t="b">
        <v>1</v>
      </c>
      <c r="R1660" t="s">
        <v>8292</v>
      </c>
      <c r="S1660" t="str">
        <f t="shared" si="102"/>
        <v>music</v>
      </c>
      <c r="T1660" t="str">
        <f t="shared" si="103"/>
        <v>pop</v>
      </c>
    </row>
    <row r="1661" spans="1:20" ht="42.75" x14ac:dyDescent="0.45">
      <c r="A1661">
        <v>1659</v>
      </c>
      <c r="B1661" s="1" t="s">
        <v>1660</v>
      </c>
      <c r="C1661" s="1" t="s">
        <v>5769</v>
      </c>
      <c r="D1661" s="3">
        <v>500</v>
      </c>
      <c r="E1661" s="3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s="7">
        <f t="shared" si="100"/>
        <v>41596.913437499999</v>
      </c>
      <c r="L1661" s="7">
        <f t="shared" si="101"/>
        <v>41625.5</v>
      </c>
      <c r="M1661" t="b">
        <v>0</v>
      </c>
      <c r="N1661">
        <v>45</v>
      </c>
      <c r="O1661" s="22">
        <f>E1661/D1661*100</f>
        <v>112.79999999999998</v>
      </c>
      <c r="P1661" s="4">
        <f>E1661/N1661</f>
        <v>12.533333333333333</v>
      </c>
      <c r="Q1661" t="b">
        <v>1</v>
      </c>
      <c r="R1661" t="s">
        <v>8292</v>
      </c>
      <c r="S1661" t="str">
        <f t="shared" si="102"/>
        <v>music</v>
      </c>
      <c r="T1661" t="str">
        <f t="shared" si="103"/>
        <v>pop</v>
      </c>
    </row>
    <row r="1662" spans="1:20" ht="42.75" x14ac:dyDescent="0.45">
      <c r="A1662">
        <v>1660</v>
      </c>
      <c r="B1662" s="1" t="s">
        <v>1661</v>
      </c>
      <c r="C1662" s="1" t="s">
        <v>5770</v>
      </c>
      <c r="D1662" s="3">
        <v>80</v>
      </c>
      <c r="E1662" s="3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s="7">
        <f t="shared" si="100"/>
        <v>42459.693865740745</v>
      </c>
      <c r="L1662" s="7">
        <f t="shared" si="101"/>
        <v>42490.915972222225</v>
      </c>
      <c r="M1662" t="b">
        <v>0</v>
      </c>
      <c r="N1662">
        <v>36</v>
      </c>
      <c r="O1662" s="22">
        <f>E1662/D1662*100</f>
        <v>1253.75</v>
      </c>
      <c r="P1662" s="4">
        <f>E1662/N1662</f>
        <v>27.861111111111111</v>
      </c>
      <c r="Q1662" t="b">
        <v>1</v>
      </c>
      <c r="R1662" t="s">
        <v>8292</v>
      </c>
      <c r="S1662" t="str">
        <f t="shared" si="102"/>
        <v>music</v>
      </c>
      <c r="T1662" t="str">
        <f t="shared" si="103"/>
        <v>pop</v>
      </c>
    </row>
    <row r="1663" spans="1:20" ht="57" x14ac:dyDescent="0.45">
      <c r="A1663">
        <v>1661</v>
      </c>
      <c r="B1663" s="1" t="s">
        <v>1662</v>
      </c>
      <c r="C1663" s="1" t="s">
        <v>5771</v>
      </c>
      <c r="D1663" s="3">
        <v>7900</v>
      </c>
      <c r="E1663" s="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s="7">
        <f t="shared" si="100"/>
        <v>42343.998043981483</v>
      </c>
      <c r="L1663" s="7">
        <f t="shared" si="101"/>
        <v>42386.875</v>
      </c>
      <c r="M1663" t="b">
        <v>0</v>
      </c>
      <c r="N1663">
        <v>101</v>
      </c>
      <c r="O1663" s="22">
        <f>E1663/D1663*100</f>
        <v>102.50632911392405</v>
      </c>
      <c r="P1663" s="4">
        <f>E1663/N1663</f>
        <v>80.178217821782184</v>
      </c>
      <c r="Q1663" t="b">
        <v>1</v>
      </c>
      <c r="R1663" t="s">
        <v>8292</v>
      </c>
      <c r="S1663" t="str">
        <f t="shared" si="102"/>
        <v>music</v>
      </c>
      <c r="T1663" t="str">
        <f t="shared" si="103"/>
        <v>pop</v>
      </c>
    </row>
    <row r="1664" spans="1:20" ht="42.75" x14ac:dyDescent="0.45">
      <c r="A1664">
        <v>1662</v>
      </c>
      <c r="B1664" s="1" t="s">
        <v>1663</v>
      </c>
      <c r="C1664" s="1" t="s">
        <v>5772</v>
      </c>
      <c r="D1664" s="3">
        <v>8000</v>
      </c>
      <c r="E1664" s="3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s="7">
        <f t="shared" si="100"/>
        <v>40848.198333333334</v>
      </c>
      <c r="L1664" s="7">
        <f t="shared" si="101"/>
        <v>40908.239999999998</v>
      </c>
      <c r="M1664" t="b">
        <v>0</v>
      </c>
      <c r="N1664">
        <v>62</v>
      </c>
      <c r="O1664" s="22">
        <f>E1664/D1664*100</f>
        <v>102.6375</v>
      </c>
      <c r="P1664" s="4">
        <f>E1664/N1664</f>
        <v>132.43548387096774</v>
      </c>
      <c r="Q1664" t="b">
        <v>1</v>
      </c>
      <c r="R1664" t="s">
        <v>8292</v>
      </c>
      <c r="S1664" t="str">
        <f t="shared" si="102"/>
        <v>music</v>
      </c>
      <c r="T1664" t="str">
        <f t="shared" si="103"/>
        <v>pop</v>
      </c>
    </row>
    <row r="1665" spans="1:20" ht="28.5" x14ac:dyDescent="0.45">
      <c r="A1665">
        <v>1663</v>
      </c>
      <c r="B1665" s="1" t="s">
        <v>1664</v>
      </c>
      <c r="C1665" s="1" t="s">
        <v>5773</v>
      </c>
      <c r="D1665" s="3">
        <v>1000</v>
      </c>
      <c r="E1665" s="3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s="7">
        <f t="shared" si="100"/>
        <v>42006.02207175926</v>
      </c>
      <c r="L1665" s="7">
        <f t="shared" si="101"/>
        <v>42036.02207175926</v>
      </c>
      <c r="M1665" t="b">
        <v>0</v>
      </c>
      <c r="N1665">
        <v>32</v>
      </c>
      <c r="O1665" s="22">
        <f>E1665/D1665*100</f>
        <v>108</v>
      </c>
      <c r="P1665" s="4">
        <f>E1665/N1665</f>
        <v>33.75</v>
      </c>
      <c r="Q1665" t="b">
        <v>1</v>
      </c>
      <c r="R1665" t="s">
        <v>8292</v>
      </c>
      <c r="S1665" t="str">
        <f t="shared" si="102"/>
        <v>music</v>
      </c>
      <c r="T1665" t="str">
        <f t="shared" si="103"/>
        <v>pop</v>
      </c>
    </row>
    <row r="1666" spans="1:20" ht="42.75" x14ac:dyDescent="0.45">
      <c r="A1666">
        <v>1664</v>
      </c>
      <c r="B1666" s="1" t="s">
        <v>1665</v>
      </c>
      <c r="C1666" s="1" t="s">
        <v>5774</v>
      </c>
      <c r="D1666" s="3">
        <v>2500</v>
      </c>
      <c r="E1666" s="3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s="7">
        <f t="shared" si="100"/>
        <v>40939.761782407404</v>
      </c>
      <c r="L1666" s="7">
        <f t="shared" si="101"/>
        <v>40984.165972222225</v>
      </c>
      <c r="M1666" t="b">
        <v>0</v>
      </c>
      <c r="N1666">
        <v>89</v>
      </c>
      <c r="O1666" s="22">
        <f>E1666/D1666*100</f>
        <v>122.40879999999999</v>
      </c>
      <c r="P1666" s="4">
        <f>E1666/N1666</f>
        <v>34.384494382022467</v>
      </c>
      <c r="Q1666" t="b">
        <v>1</v>
      </c>
      <c r="R1666" t="s">
        <v>8292</v>
      </c>
      <c r="S1666" t="str">
        <f t="shared" si="102"/>
        <v>music</v>
      </c>
      <c r="T1666" t="str">
        <f t="shared" si="103"/>
        <v>pop</v>
      </c>
    </row>
    <row r="1667" spans="1:20" ht="42.75" x14ac:dyDescent="0.45">
      <c r="A1667">
        <v>1665</v>
      </c>
      <c r="B1667" s="1" t="s">
        <v>1666</v>
      </c>
      <c r="C1667" s="1" t="s">
        <v>5775</v>
      </c>
      <c r="D1667" s="3">
        <v>3500</v>
      </c>
      <c r="E1667" s="3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s="7">
        <f t="shared" ref="K1667:K1730" si="104">(((J1667/60)/60)/24)+DATE(1970,1,1)</f>
        <v>40564.649456018517</v>
      </c>
      <c r="L1667" s="7">
        <f t="shared" ref="L1667:L1730" si="105">(((I1667/60)/60)/24)+DATE(1970,1,1)</f>
        <v>40596.125</v>
      </c>
      <c r="M1667" t="b">
        <v>0</v>
      </c>
      <c r="N1667">
        <v>93</v>
      </c>
      <c r="O1667" s="22">
        <f>E1667/D1667*100</f>
        <v>119.45714285714286</v>
      </c>
      <c r="P1667" s="4">
        <f>E1667/N1667</f>
        <v>44.956989247311824</v>
      </c>
      <c r="Q1667" t="b">
        <v>1</v>
      </c>
      <c r="R1667" t="s">
        <v>8292</v>
      </c>
      <c r="S1667" t="str">
        <f t="shared" ref="S1667:S1730" si="106">LEFT(R1667,SEARCH("/",R1667,1)-1)</f>
        <v>music</v>
      </c>
      <c r="T1667" t="str">
        <f t="shared" ref="T1667:T1730" si="107">RIGHT(R1667,LEN(R1667) - FIND("/",R1667))</f>
        <v>pop</v>
      </c>
    </row>
    <row r="1668" spans="1:20" ht="42.75" x14ac:dyDescent="0.45">
      <c r="A1668">
        <v>1666</v>
      </c>
      <c r="B1668" s="1" t="s">
        <v>1667</v>
      </c>
      <c r="C1668" s="1" t="s">
        <v>5776</v>
      </c>
      <c r="D1668" s="3">
        <v>2500</v>
      </c>
      <c r="E1668" s="3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s="7">
        <f t="shared" si="104"/>
        <v>41331.253159722226</v>
      </c>
      <c r="L1668" s="7">
        <f t="shared" si="105"/>
        <v>41361.211493055554</v>
      </c>
      <c r="M1668" t="b">
        <v>0</v>
      </c>
      <c r="N1668">
        <v>98</v>
      </c>
      <c r="O1668" s="22">
        <f>E1668/D1668*100</f>
        <v>160.88</v>
      </c>
      <c r="P1668" s="4">
        <f>E1668/N1668</f>
        <v>41.04081632653061</v>
      </c>
      <c r="Q1668" t="b">
        <v>1</v>
      </c>
      <c r="R1668" t="s">
        <v>8292</v>
      </c>
      <c r="S1668" t="str">
        <f t="shared" si="106"/>
        <v>music</v>
      </c>
      <c r="T1668" t="str">
        <f t="shared" si="107"/>
        <v>pop</v>
      </c>
    </row>
    <row r="1669" spans="1:20" ht="42.75" x14ac:dyDescent="0.45">
      <c r="A1669">
        <v>1667</v>
      </c>
      <c r="B1669" s="1" t="s">
        <v>1668</v>
      </c>
      <c r="C1669" s="1" t="s">
        <v>5777</v>
      </c>
      <c r="D1669" s="3">
        <v>3400</v>
      </c>
      <c r="E1669" s="3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s="7">
        <f t="shared" si="104"/>
        <v>41682.0705787037</v>
      </c>
      <c r="L1669" s="7">
        <f t="shared" si="105"/>
        <v>41709.290972222225</v>
      </c>
      <c r="M1669" t="b">
        <v>0</v>
      </c>
      <c r="N1669">
        <v>82</v>
      </c>
      <c r="O1669" s="22">
        <f>E1669/D1669*100</f>
        <v>126.85294117647059</v>
      </c>
      <c r="P1669" s="4">
        <f>E1669/N1669</f>
        <v>52.597560975609753</v>
      </c>
      <c r="Q1669" t="b">
        <v>1</v>
      </c>
      <c r="R1669" t="s">
        <v>8292</v>
      </c>
      <c r="S1669" t="str">
        <f t="shared" si="106"/>
        <v>music</v>
      </c>
      <c r="T1669" t="str">
        <f t="shared" si="107"/>
        <v>pop</v>
      </c>
    </row>
    <row r="1670" spans="1:20" ht="42.75" x14ac:dyDescent="0.45">
      <c r="A1670">
        <v>1668</v>
      </c>
      <c r="B1670" s="1" t="s">
        <v>1669</v>
      </c>
      <c r="C1670" s="1" t="s">
        <v>5778</v>
      </c>
      <c r="D1670" s="3">
        <v>8000</v>
      </c>
      <c r="E1670" s="3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s="7">
        <f t="shared" si="104"/>
        <v>40845.14975694444</v>
      </c>
      <c r="L1670" s="7">
        <f t="shared" si="105"/>
        <v>40875.191423611112</v>
      </c>
      <c r="M1670" t="b">
        <v>0</v>
      </c>
      <c r="N1670">
        <v>116</v>
      </c>
      <c r="O1670" s="22">
        <f>E1670/D1670*100</f>
        <v>102.6375</v>
      </c>
      <c r="P1670" s="4">
        <f>E1670/N1670</f>
        <v>70.784482758620683</v>
      </c>
      <c r="Q1670" t="b">
        <v>1</v>
      </c>
      <c r="R1670" t="s">
        <v>8292</v>
      </c>
      <c r="S1670" t="str">
        <f t="shared" si="106"/>
        <v>music</v>
      </c>
      <c r="T1670" t="str">
        <f t="shared" si="107"/>
        <v>pop</v>
      </c>
    </row>
    <row r="1671" spans="1:20" ht="42.75" x14ac:dyDescent="0.45">
      <c r="A1671">
        <v>1669</v>
      </c>
      <c r="B1671" s="1" t="s">
        <v>1670</v>
      </c>
      <c r="C1671" s="1" t="s">
        <v>5779</v>
      </c>
      <c r="D1671" s="3">
        <v>2000</v>
      </c>
      <c r="E1671" s="3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s="7">
        <f t="shared" si="104"/>
        <v>42461.885138888887</v>
      </c>
      <c r="L1671" s="7">
        <f t="shared" si="105"/>
        <v>42521.885138888887</v>
      </c>
      <c r="M1671" t="b">
        <v>0</v>
      </c>
      <c r="N1671">
        <v>52</v>
      </c>
      <c r="O1671" s="22">
        <f>E1671/D1671*100</f>
        <v>139.75</v>
      </c>
      <c r="P1671" s="4">
        <f>E1671/N1671</f>
        <v>53.75</v>
      </c>
      <c r="Q1671" t="b">
        <v>1</v>
      </c>
      <c r="R1671" t="s">
        <v>8292</v>
      </c>
      <c r="S1671" t="str">
        <f t="shared" si="106"/>
        <v>music</v>
      </c>
      <c r="T1671" t="str">
        <f t="shared" si="107"/>
        <v>pop</v>
      </c>
    </row>
    <row r="1672" spans="1:20" ht="57" x14ac:dyDescent="0.45">
      <c r="A1672">
        <v>1670</v>
      </c>
      <c r="B1672" s="1" t="s">
        <v>1671</v>
      </c>
      <c r="C1672" s="1" t="s">
        <v>5780</v>
      </c>
      <c r="D1672" s="3">
        <v>1000</v>
      </c>
      <c r="E1672" s="3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s="7">
        <f t="shared" si="104"/>
        <v>40313.930543981485</v>
      </c>
      <c r="L1672" s="7">
        <f t="shared" si="105"/>
        <v>40364.166666666664</v>
      </c>
      <c r="M1672" t="b">
        <v>0</v>
      </c>
      <c r="N1672">
        <v>23</v>
      </c>
      <c r="O1672" s="22">
        <f>E1672/D1672*100</f>
        <v>102.60000000000001</v>
      </c>
      <c r="P1672" s="4">
        <f>E1672/N1672</f>
        <v>44.608695652173914</v>
      </c>
      <c r="Q1672" t="b">
        <v>1</v>
      </c>
      <c r="R1672" t="s">
        <v>8292</v>
      </c>
      <c r="S1672" t="str">
        <f t="shared" si="106"/>
        <v>music</v>
      </c>
      <c r="T1672" t="str">
        <f t="shared" si="107"/>
        <v>pop</v>
      </c>
    </row>
    <row r="1673" spans="1:20" ht="28.5" x14ac:dyDescent="0.45">
      <c r="A1673">
        <v>1671</v>
      </c>
      <c r="B1673" s="1" t="s">
        <v>1672</v>
      </c>
      <c r="C1673" s="1" t="s">
        <v>5781</v>
      </c>
      <c r="D1673" s="3">
        <v>2000</v>
      </c>
      <c r="E1673" s="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s="7">
        <f t="shared" si="104"/>
        <v>42553.54414351852</v>
      </c>
      <c r="L1673" s="7">
        <f t="shared" si="105"/>
        <v>42583.54414351852</v>
      </c>
      <c r="M1673" t="b">
        <v>0</v>
      </c>
      <c r="N1673">
        <v>77</v>
      </c>
      <c r="O1673" s="22">
        <f>E1673/D1673*100</f>
        <v>100.67349999999999</v>
      </c>
      <c r="P1673" s="4">
        <f>E1673/N1673</f>
        <v>26.148961038961041</v>
      </c>
      <c r="Q1673" t="b">
        <v>1</v>
      </c>
      <c r="R1673" t="s">
        <v>8292</v>
      </c>
      <c r="S1673" t="str">
        <f t="shared" si="106"/>
        <v>music</v>
      </c>
      <c r="T1673" t="str">
        <f t="shared" si="107"/>
        <v>pop</v>
      </c>
    </row>
    <row r="1674" spans="1:20" ht="28.5" x14ac:dyDescent="0.45">
      <c r="A1674">
        <v>1672</v>
      </c>
      <c r="B1674" s="1" t="s">
        <v>1673</v>
      </c>
      <c r="C1674" s="1" t="s">
        <v>5782</v>
      </c>
      <c r="D1674" s="3">
        <v>1700</v>
      </c>
      <c r="E1674" s="3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s="7">
        <f t="shared" si="104"/>
        <v>41034.656597222223</v>
      </c>
      <c r="L1674" s="7">
        <f t="shared" si="105"/>
        <v>41064.656597222223</v>
      </c>
      <c r="M1674" t="b">
        <v>0</v>
      </c>
      <c r="N1674">
        <v>49</v>
      </c>
      <c r="O1674" s="22">
        <f>E1674/D1674*100</f>
        <v>112.94117647058823</v>
      </c>
      <c r="P1674" s="4">
        <f>E1674/N1674</f>
        <v>39.183673469387756</v>
      </c>
      <c r="Q1674" t="b">
        <v>1</v>
      </c>
      <c r="R1674" t="s">
        <v>8292</v>
      </c>
      <c r="S1674" t="str">
        <f t="shared" si="106"/>
        <v>music</v>
      </c>
      <c r="T1674" t="str">
        <f t="shared" si="107"/>
        <v>pop</v>
      </c>
    </row>
    <row r="1675" spans="1:20" ht="42.75" x14ac:dyDescent="0.45">
      <c r="A1675">
        <v>1673</v>
      </c>
      <c r="B1675" s="1" t="s">
        <v>1674</v>
      </c>
      <c r="C1675" s="1" t="s">
        <v>5783</v>
      </c>
      <c r="D1675" s="3">
        <v>2100</v>
      </c>
      <c r="E1675" s="3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s="7">
        <f t="shared" si="104"/>
        <v>42039.878379629634</v>
      </c>
      <c r="L1675" s="7">
        <f t="shared" si="105"/>
        <v>42069.878379629634</v>
      </c>
      <c r="M1675" t="b">
        <v>0</v>
      </c>
      <c r="N1675">
        <v>59</v>
      </c>
      <c r="O1675" s="22">
        <f>E1675/D1675*100</f>
        <v>128.09523809523807</v>
      </c>
      <c r="P1675" s="4">
        <f>E1675/N1675</f>
        <v>45.593220338983052</v>
      </c>
      <c r="Q1675" t="b">
        <v>1</v>
      </c>
      <c r="R1675" t="s">
        <v>8292</v>
      </c>
      <c r="S1675" t="str">
        <f t="shared" si="106"/>
        <v>music</v>
      </c>
      <c r="T1675" t="str">
        <f t="shared" si="107"/>
        <v>pop</v>
      </c>
    </row>
    <row r="1676" spans="1:20" ht="42.75" x14ac:dyDescent="0.45">
      <c r="A1676">
        <v>1674</v>
      </c>
      <c r="B1676" s="1" t="s">
        <v>1675</v>
      </c>
      <c r="C1676" s="1" t="s">
        <v>5784</v>
      </c>
      <c r="D1676" s="3">
        <v>5000</v>
      </c>
      <c r="E1676" s="3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s="7">
        <f t="shared" si="104"/>
        <v>42569.605393518519</v>
      </c>
      <c r="L1676" s="7">
        <f t="shared" si="105"/>
        <v>42600.290972222225</v>
      </c>
      <c r="M1676" t="b">
        <v>0</v>
      </c>
      <c r="N1676">
        <v>113</v>
      </c>
      <c r="O1676" s="22">
        <f>E1676/D1676*100</f>
        <v>201.7</v>
      </c>
      <c r="P1676" s="4">
        <f>E1676/N1676</f>
        <v>89.247787610619469</v>
      </c>
      <c r="Q1676" t="b">
        <v>1</v>
      </c>
      <c r="R1676" t="s">
        <v>8292</v>
      </c>
      <c r="S1676" t="str">
        <f t="shared" si="106"/>
        <v>music</v>
      </c>
      <c r="T1676" t="str">
        <f t="shared" si="107"/>
        <v>pop</v>
      </c>
    </row>
    <row r="1677" spans="1:20" ht="28.5" x14ac:dyDescent="0.45">
      <c r="A1677">
        <v>1675</v>
      </c>
      <c r="B1677" s="1" t="s">
        <v>1676</v>
      </c>
      <c r="C1677" s="1" t="s">
        <v>5785</v>
      </c>
      <c r="D1677" s="3">
        <v>1000</v>
      </c>
      <c r="E1677" s="3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s="7">
        <f t="shared" si="104"/>
        <v>40802.733101851853</v>
      </c>
      <c r="L1677" s="7">
        <f t="shared" si="105"/>
        <v>40832.918749999997</v>
      </c>
      <c r="M1677" t="b">
        <v>0</v>
      </c>
      <c r="N1677">
        <v>34</v>
      </c>
      <c r="O1677" s="22">
        <f>E1677/D1677*100</f>
        <v>137.416</v>
      </c>
      <c r="P1677" s="4">
        <f>E1677/N1677</f>
        <v>40.416470588235299</v>
      </c>
      <c r="Q1677" t="b">
        <v>1</v>
      </c>
      <c r="R1677" t="s">
        <v>8292</v>
      </c>
      <c r="S1677" t="str">
        <f t="shared" si="106"/>
        <v>music</v>
      </c>
      <c r="T1677" t="str">
        <f t="shared" si="107"/>
        <v>pop</v>
      </c>
    </row>
    <row r="1678" spans="1:20" ht="28.5" x14ac:dyDescent="0.45">
      <c r="A1678">
        <v>1676</v>
      </c>
      <c r="B1678" s="1" t="s">
        <v>1677</v>
      </c>
      <c r="C1678" s="1" t="s">
        <v>5786</v>
      </c>
      <c r="D1678" s="3">
        <v>3000</v>
      </c>
      <c r="E1678" s="3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s="7">
        <f t="shared" si="104"/>
        <v>40973.72623842593</v>
      </c>
      <c r="L1678" s="7">
        <f t="shared" si="105"/>
        <v>41020.165972222225</v>
      </c>
      <c r="M1678" t="b">
        <v>0</v>
      </c>
      <c r="N1678">
        <v>42</v>
      </c>
      <c r="O1678" s="22">
        <f>E1678/D1678*100</f>
        <v>115.33333333333333</v>
      </c>
      <c r="P1678" s="4">
        <f>E1678/N1678</f>
        <v>82.38095238095238</v>
      </c>
      <c r="Q1678" t="b">
        <v>1</v>
      </c>
      <c r="R1678" t="s">
        <v>8292</v>
      </c>
      <c r="S1678" t="str">
        <f t="shared" si="106"/>
        <v>music</v>
      </c>
      <c r="T1678" t="str">
        <f t="shared" si="107"/>
        <v>pop</v>
      </c>
    </row>
    <row r="1679" spans="1:20" ht="42.75" x14ac:dyDescent="0.45">
      <c r="A1679">
        <v>1677</v>
      </c>
      <c r="B1679" s="1" t="s">
        <v>1678</v>
      </c>
      <c r="C1679" s="1" t="s">
        <v>5787</v>
      </c>
      <c r="D1679" s="3">
        <v>6000</v>
      </c>
      <c r="E1679" s="3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s="7">
        <f t="shared" si="104"/>
        <v>42416.407129629632</v>
      </c>
      <c r="L1679" s="7">
        <f t="shared" si="105"/>
        <v>42476.249305555553</v>
      </c>
      <c r="M1679" t="b">
        <v>0</v>
      </c>
      <c r="N1679">
        <v>42</v>
      </c>
      <c r="O1679" s="22">
        <f>E1679/D1679*100</f>
        <v>111.66666666666667</v>
      </c>
      <c r="P1679" s="4">
        <f>E1679/N1679</f>
        <v>159.52380952380952</v>
      </c>
      <c r="Q1679" t="b">
        <v>1</v>
      </c>
      <c r="R1679" t="s">
        <v>8292</v>
      </c>
      <c r="S1679" t="str">
        <f t="shared" si="106"/>
        <v>music</v>
      </c>
      <c r="T1679" t="str">
        <f t="shared" si="107"/>
        <v>pop</v>
      </c>
    </row>
    <row r="1680" spans="1:20" ht="42.75" x14ac:dyDescent="0.45">
      <c r="A1680">
        <v>1678</v>
      </c>
      <c r="B1680" s="1" t="s">
        <v>1679</v>
      </c>
      <c r="C1680" s="1" t="s">
        <v>5788</v>
      </c>
      <c r="D1680" s="3">
        <v>1500</v>
      </c>
      <c r="E1680" s="3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s="7">
        <f t="shared" si="104"/>
        <v>41662.854988425926</v>
      </c>
      <c r="L1680" s="7">
        <f t="shared" si="105"/>
        <v>41676.854988425926</v>
      </c>
      <c r="M1680" t="b">
        <v>0</v>
      </c>
      <c r="N1680">
        <v>49</v>
      </c>
      <c r="O1680" s="22">
        <f>E1680/D1680*100</f>
        <v>118.39999999999999</v>
      </c>
      <c r="P1680" s="4">
        <f>E1680/N1680</f>
        <v>36.244897959183675</v>
      </c>
      <c r="Q1680" t="b">
        <v>1</v>
      </c>
      <c r="R1680" t="s">
        <v>8292</v>
      </c>
      <c r="S1680" t="str">
        <f t="shared" si="106"/>
        <v>music</v>
      </c>
      <c r="T1680" t="str">
        <f t="shared" si="107"/>
        <v>pop</v>
      </c>
    </row>
    <row r="1681" spans="1:20" ht="57" x14ac:dyDescent="0.45">
      <c r="A1681">
        <v>1679</v>
      </c>
      <c r="B1681" s="1" t="s">
        <v>1680</v>
      </c>
      <c r="C1681" s="1" t="s">
        <v>5789</v>
      </c>
      <c r="D1681" s="3">
        <v>2000</v>
      </c>
      <c r="E1681" s="3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s="7">
        <f t="shared" si="104"/>
        <v>40723.068807870368</v>
      </c>
      <c r="L1681" s="7">
        <f t="shared" si="105"/>
        <v>40746.068807870368</v>
      </c>
      <c r="M1681" t="b">
        <v>0</v>
      </c>
      <c r="N1681">
        <v>56</v>
      </c>
      <c r="O1681" s="22">
        <f>E1681/D1681*100</f>
        <v>175</v>
      </c>
      <c r="P1681" s="4">
        <f>E1681/N1681</f>
        <v>62.5</v>
      </c>
      <c r="Q1681" t="b">
        <v>1</v>
      </c>
      <c r="R1681" t="s">
        <v>8292</v>
      </c>
      <c r="S1681" t="str">
        <f t="shared" si="106"/>
        <v>music</v>
      </c>
      <c r="T1681" t="str">
        <f t="shared" si="107"/>
        <v>pop</v>
      </c>
    </row>
    <row r="1682" spans="1:20" ht="28.5" x14ac:dyDescent="0.45">
      <c r="A1682">
        <v>1680</v>
      </c>
      <c r="B1682" s="1" t="s">
        <v>1681</v>
      </c>
      <c r="C1682" s="1" t="s">
        <v>5790</v>
      </c>
      <c r="D1682" s="3">
        <v>1000</v>
      </c>
      <c r="E1682" s="3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s="7">
        <f t="shared" si="104"/>
        <v>41802.757719907408</v>
      </c>
      <c r="L1682" s="7">
        <f t="shared" si="105"/>
        <v>41832.757719907408</v>
      </c>
      <c r="M1682" t="b">
        <v>0</v>
      </c>
      <c r="N1682">
        <v>25</v>
      </c>
      <c r="O1682" s="22">
        <f>E1682/D1682*100</f>
        <v>117.5</v>
      </c>
      <c r="P1682" s="4">
        <f>E1682/N1682</f>
        <v>47</v>
      </c>
      <c r="Q1682" t="b">
        <v>1</v>
      </c>
      <c r="R1682" t="s">
        <v>8292</v>
      </c>
      <c r="S1682" t="str">
        <f t="shared" si="106"/>
        <v>music</v>
      </c>
      <c r="T1682" t="str">
        <f t="shared" si="107"/>
        <v>pop</v>
      </c>
    </row>
    <row r="1683" spans="1:20" ht="42.75" x14ac:dyDescent="0.45">
      <c r="A1683">
        <v>1681</v>
      </c>
      <c r="B1683" s="1" t="s">
        <v>1682</v>
      </c>
      <c r="C1683" s="1" t="s">
        <v>5791</v>
      </c>
      <c r="D1683" s="3">
        <v>65000</v>
      </c>
      <c r="E1683" s="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s="7">
        <f t="shared" si="104"/>
        <v>42774.121342592596</v>
      </c>
      <c r="L1683" s="7">
        <f t="shared" si="105"/>
        <v>42823.083333333328</v>
      </c>
      <c r="M1683" t="b">
        <v>0</v>
      </c>
      <c r="N1683">
        <v>884</v>
      </c>
      <c r="O1683" s="22">
        <f>E1683/D1683*100</f>
        <v>101.42212307692309</v>
      </c>
      <c r="P1683" s="4">
        <f>E1683/N1683</f>
        <v>74.575090497737563</v>
      </c>
      <c r="Q1683" t="b">
        <v>0</v>
      </c>
      <c r="R1683" t="s">
        <v>8293</v>
      </c>
      <c r="S1683" t="str">
        <f t="shared" si="106"/>
        <v>music</v>
      </c>
      <c r="T1683" t="str">
        <f t="shared" si="107"/>
        <v>faith</v>
      </c>
    </row>
    <row r="1684" spans="1:20" ht="28.5" x14ac:dyDescent="0.45">
      <c r="A1684">
        <v>1682</v>
      </c>
      <c r="B1684" s="1" t="s">
        <v>1683</v>
      </c>
      <c r="C1684" s="1" t="s">
        <v>5792</v>
      </c>
      <c r="D1684" s="3">
        <v>6000</v>
      </c>
      <c r="E1684" s="3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s="7">
        <f t="shared" si="104"/>
        <v>42779.21365740741</v>
      </c>
      <c r="L1684" s="7">
        <f t="shared" si="105"/>
        <v>42839.171990740739</v>
      </c>
      <c r="M1684" t="b">
        <v>0</v>
      </c>
      <c r="N1684">
        <v>0</v>
      </c>
      <c r="O1684" s="22">
        <f>E1684/D1684*100</f>
        <v>0</v>
      </c>
      <c r="P1684" s="4" t="e">
        <f>E1684/N1684</f>
        <v>#DIV/0!</v>
      </c>
      <c r="Q1684" t="b">
        <v>0</v>
      </c>
      <c r="R1684" t="s">
        <v>8293</v>
      </c>
      <c r="S1684" t="str">
        <f t="shared" si="106"/>
        <v>music</v>
      </c>
      <c r="T1684" t="str">
        <f t="shared" si="107"/>
        <v>faith</v>
      </c>
    </row>
    <row r="1685" spans="1:20" ht="42.75" x14ac:dyDescent="0.45">
      <c r="A1685">
        <v>1683</v>
      </c>
      <c r="B1685" s="1" t="s">
        <v>1684</v>
      </c>
      <c r="C1685" s="1" t="s">
        <v>5793</v>
      </c>
      <c r="D1685" s="3">
        <v>3500</v>
      </c>
      <c r="E1685" s="3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s="7">
        <f t="shared" si="104"/>
        <v>42808.781689814816</v>
      </c>
      <c r="L1685" s="7">
        <f t="shared" si="105"/>
        <v>42832.781689814816</v>
      </c>
      <c r="M1685" t="b">
        <v>0</v>
      </c>
      <c r="N1685">
        <v>10</v>
      </c>
      <c r="O1685" s="22">
        <f>E1685/D1685*100</f>
        <v>21.714285714285715</v>
      </c>
      <c r="P1685" s="4">
        <f>E1685/N1685</f>
        <v>76</v>
      </c>
      <c r="Q1685" t="b">
        <v>0</v>
      </c>
      <c r="R1685" t="s">
        <v>8293</v>
      </c>
      <c r="S1685" t="str">
        <f t="shared" si="106"/>
        <v>music</v>
      </c>
      <c r="T1685" t="str">
        <f t="shared" si="107"/>
        <v>faith</v>
      </c>
    </row>
    <row r="1686" spans="1:20" ht="28.5" x14ac:dyDescent="0.45">
      <c r="A1686">
        <v>1684</v>
      </c>
      <c r="B1686" s="1" t="s">
        <v>1685</v>
      </c>
      <c r="C1686" s="1" t="s">
        <v>5794</v>
      </c>
      <c r="D1686" s="3">
        <v>8000</v>
      </c>
      <c r="E1686" s="3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s="7">
        <f t="shared" si="104"/>
        <v>42783.815289351856</v>
      </c>
      <c r="L1686" s="7">
        <f t="shared" si="105"/>
        <v>42811.773622685185</v>
      </c>
      <c r="M1686" t="b">
        <v>0</v>
      </c>
      <c r="N1686">
        <v>101</v>
      </c>
      <c r="O1686" s="22">
        <f>E1686/D1686*100</f>
        <v>109.125</v>
      </c>
      <c r="P1686" s="4">
        <f>E1686/N1686</f>
        <v>86.43564356435644</v>
      </c>
      <c r="Q1686" t="b">
        <v>0</v>
      </c>
      <c r="R1686" t="s">
        <v>8293</v>
      </c>
      <c r="S1686" t="str">
        <f t="shared" si="106"/>
        <v>music</v>
      </c>
      <c r="T1686" t="str">
        <f t="shared" si="107"/>
        <v>faith</v>
      </c>
    </row>
    <row r="1687" spans="1:20" ht="42.75" x14ac:dyDescent="0.45">
      <c r="A1687">
        <v>1685</v>
      </c>
      <c r="B1687" s="1" t="s">
        <v>1686</v>
      </c>
      <c r="C1687" s="1" t="s">
        <v>5795</v>
      </c>
      <c r="D1687" s="3">
        <v>350</v>
      </c>
      <c r="E1687" s="3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s="7">
        <f t="shared" si="104"/>
        <v>42788.2502662037</v>
      </c>
      <c r="L1687" s="7">
        <f t="shared" si="105"/>
        <v>42818.208599537036</v>
      </c>
      <c r="M1687" t="b">
        <v>0</v>
      </c>
      <c r="N1687">
        <v>15</v>
      </c>
      <c r="O1687" s="22">
        <f>E1687/D1687*100</f>
        <v>102.85714285714285</v>
      </c>
      <c r="P1687" s="4">
        <f>E1687/N1687</f>
        <v>24</v>
      </c>
      <c r="Q1687" t="b">
        <v>0</v>
      </c>
      <c r="R1687" t="s">
        <v>8293</v>
      </c>
      <c r="S1687" t="str">
        <f t="shared" si="106"/>
        <v>music</v>
      </c>
      <c r="T1687" t="str">
        <f t="shared" si="107"/>
        <v>faith</v>
      </c>
    </row>
    <row r="1688" spans="1:20" ht="42.75" x14ac:dyDescent="0.45">
      <c r="A1688">
        <v>1686</v>
      </c>
      <c r="B1688" s="1" t="s">
        <v>1687</v>
      </c>
      <c r="C1688" s="1" t="s">
        <v>5796</v>
      </c>
      <c r="D1688" s="3">
        <v>5000</v>
      </c>
      <c r="E1688" s="3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s="7">
        <f t="shared" si="104"/>
        <v>42792.843969907408</v>
      </c>
      <c r="L1688" s="7">
        <f t="shared" si="105"/>
        <v>42852.802303240736</v>
      </c>
      <c r="M1688" t="b">
        <v>0</v>
      </c>
      <c r="N1688">
        <v>1</v>
      </c>
      <c r="O1688" s="22">
        <f>E1688/D1688*100</f>
        <v>0.36</v>
      </c>
      <c r="P1688" s="4">
        <f>E1688/N1688</f>
        <v>18</v>
      </c>
      <c r="Q1688" t="b">
        <v>0</v>
      </c>
      <c r="R1688" t="s">
        <v>8293</v>
      </c>
      <c r="S1688" t="str">
        <f t="shared" si="106"/>
        <v>music</v>
      </c>
      <c r="T1688" t="str">
        <f t="shared" si="107"/>
        <v>faith</v>
      </c>
    </row>
    <row r="1689" spans="1:20" ht="42.75" x14ac:dyDescent="0.45">
      <c r="A1689">
        <v>1687</v>
      </c>
      <c r="B1689" s="1" t="s">
        <v>1688</v>
      </c>
      <c r="C1689" s="1" t="s">
        <v>5797</v>
      </c>
      <c r="D1689" s="3">
        <v>10000</v>
      </c>
      <c r="E1689" s="3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s="7">
        <f t="shared" si="104"/>
        <v>42802.046817129631</v>
      </c>
      <c r="L1689" s="7">
        <f t="shared" si="105"/>
        <v>42835.84375</v>
      </c>
      <c r="M1689" t="b">
        <v>0</v>
      </c>
      <c r="N1689">
        <v>39</v>
      </c>
      <c r="O1689" s="22">
        <f>E1689/D1689*100</f>
        <v>31.25</v>
      </c>
      <c r="P1689" s="4">
        <f>E1689/N1689</f>
        <v>80.128205128205124</v>
      </c>
      <c r="Q1689" t="b">
        <v>0</v>
      </c>
      <c r="R1689" t="s">
        <v>8293</v>
      </c>
      <c r="S1689" t="str">
        <f t="shared" si="106"/>
        <v>music</v>
      </c>
      <c r="T1689" t="str">
        <f t="shared" si="107"/>
        <v>faith</v>
      </c>
    </row>
    <row r="1690" spans="1:20" ht="57" x14ac:dyDescent="0.45">
      <c r="A1690">
        <v>1688</v>
      </c>
      <c r="B1690" s="1" t="s">
        <v>1689</v>
      </c>
      <c r="C1690" s="1" t="s">
        <v>5798</v>
      </c>
      <c r="D1690" s="3">
        <v>4000</v>
      </c>
      <c r="E1690" s="3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s="7">
        <f t="shared" si="104"/>
        <v>42804.534652777773</v>
      </c>
      <c r="L1690" s="7">
        <f t="shared" si="105"/>
        <v>42834.492986111116</v>
      </c>
      <c r="M1690" t="b">
        <v>0</v>
      </c>
      <c r="N1690">
        <v>7</v>
      </c>
      <c r="O1690" s="22">
        <f>E1690/D1690*100</f>
        <v>44.3</v>
      </c>
      <c r="P1690" s="4">
        <f>E1690/N1690</f>
        <v>253.14285714285714</v>
      </c>
      <c r="Q1690" t="b">
        <v>0</v>
      </c>
      <c r="R1690" t="s">
        <v>8293</v>
      </c>
      <c r="S1690" t="str">
        <f t="shared" si="106"/>
        <v>music</v>
      </c>
      <c r="T1690" t="str">
        <f t="shared" si="107"/>
        <v>faith</v>
      </c>
    </row>
    <row r="1691" spans="1:20" x14ac:dyDescent="0.45">
      <c r="A1691">
        <v>1689</v>
      </c>
      <c r="B1691" s="1" t="s">
        <v>1690</v>
      </c>
      <c r="C1691" s="1" t="s">
        <v>5799</v>
      </c>
      <c r="D1691" s="3">
        <v>2400</v>
      </c>
      <c r="E1691" s="3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s="7">
        <f t="shared" si="104"/>
        <v>42780.942476851851</v>
      </c>
      <c r="L1691" s="7">
        <f t="shared" si="105"/>
        <v>42810.900810185187</v>
      </c>
      <c r="M1691" t="b">
        <v>0</v>
      </c>
      <c r="N1691">
        <v>14</v>
      </c>
      <c r="O1691" s="22">
        <f>E1691/D1691*100</f>
        <v>100</v>
      </c>
      <c r="P1691" s="4">
        <f>E1691/N1691</f>
        <v>171.42857142857142</v>
      </c>
      <c r="Q1691" t="b">
        <v>0</v>
      </c>
      <c r="R1691" t="s">
        <v>8293</v>
      </c>
      <c r="S1691" t="str">
        <f t="shared" si="106"/>
        <v>music</v>
      </c>
      <c r="T1691" t="str">
        <f t="shared" si="107"/>
        <v>faith</v>
      </c>
    </row>
    <row r="1692" spans="1:20" ht="42.75" x14ac:dyDescent="0.45">
      <c r="A1692">
        <v>1690</v>
      </c>
      <c r="B1692" s="1" t="s">
        <v>1691</v>
      </c>
      <c r="C1692" s="1" t="s">
        <v>5800</v>
      </c>
      <c r="D1692" s="3">
        <v>2500</v>
      </c>
      <c r="E1692" s="3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s="7">
        <f t="shared" si="104"/>
        <v>42801.43104166667</v>
      </c>
      <c r="L1692" s="7">
        <f t="shared" si="105"/>
        <v>42831.389374999999</v>
      </c>
      <c r="M1692" t="b">
        <v>0</v>
      </c>
      <c r="N1692">
        <v>11</v>
      </c>
      <c r="O1692" s="22">
        <f>E1692/D1692*100</f>
        <v>25.4</v>
      </c>
      <c r="P1692" s="4">
        <f>E1692/N1692</f>
        <v>57.727272727272727</v>
      </c>
      <c r="Q1692" t="b">
        <v>0</v>
      </c>
      <c r="R1692" t="s">
        <v>8293</v>
      </c>
      <c r="S1692" t="str">
        <f t="shared" si="106"/>
        <v>music</v>
      </c>
      <c r="T1692" t="str">
        <f t="shared" si="107"/>
        <v>faith</v>
      </c>
    </row>
    <row r="1693" spans="1:20" ht="42.75" x14ac:dyDescent="0.45">
      <c r="A1693">
        <v>1691</v>
      </c>
      <c r="B1693" s="1" t="s">
        <v>1692</v>
      </c>
      <c r="C1693" s="1" t="s">
        <v>5801</v>
      </c>
      <c r="D1693" s="3">
        <v>30000</v>
      </c>
      <c r="E1693" s="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s="7">
        <f t="shared" si="104"/>
        <v>42795.701481481476</v>
      </c>
      <c r="L1693" s="7">
        <f t="shared" si="105"/>
        <v>42828.041666666672</v>
      </c>
      <c r="M1693" t="b">
        <v>0</v>
      </c>
      <c r="N1693">
        <v>38</v>
      </c>
      <c r="O1693" s="22">
        <f>E1693/D1693*100</f>
        <v>33.473333333333329</v>
      </c>
      <c r="P1693" s="4">
        <f>E1693/N1693</f>
        <v>264.26315789473682</v>
      </c>
      <c r="Q1693" t="b">
        <v>0</v>
      </c>
      <c r="R1693" t="s">
        <v>8293</v>
      </c>
      <c r="S1693" t="str">
        <f t="shared" si="106"/>
        <v>music</v>
      </c>
      <c r="T1693" t="str">
        <f t="shared" si="107"/>
        <v>faith</v>
      </c>
    </row>
    <row r="1694" spans="1:20" ht="42.75" x14ac:dyDescent="0.45">
      <c r="A1694">
        <v>1692</v>
      </c>
      <c r="B1694" s="1" t="s">
        <v>1693</v>
      </c>
      <c r="C1694" s="1" t="s">
        <v>5802</v>
      </c>
      <c r="D1694" s="3">
        <v>5000</v>
      </c>
      <c r="E1694" s="3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s="7">
        <f t="shared" si="104"/>
        <v>42788.151238425926</v>
      </c>
      <c r="L1694" s="7">
        <f t="shared" si="105"/>
        <v>42820.999305555553</v>
      </c>
      <c r="M1694" t="b">
        <v>0</v>
      </c>
      <c r="N1694">
        <v>15</v>
      </c>
      <c r="O1694" s="22">
        <f>E1694/D1694*100</f>
        <v>47.8</v>
      </c>
      <c r="P1694" s="4">
        <f>E1694/N1694</f>
        <v>159.33333333333334</v>
      </c>
      <c r="Q1694" t="b">
        <v>0</v>
      </c>
      <c r="R1694" t="s">
        <v>8293</v>
      </c>
      <c r="S1694" t="str">
        <f t="shared" si="106"/>
        <v>music</v>
      </c>
      <c r="T1694" t="str">
        <f t="shared" si="107"/>
        <v>faith</v>
      </c>
    </row>
    <row r="1695" spans="1:20" ht="42.75" x14ac:dyDescent="0.45">
      <c r="A1695">
        <v>1693</v>
      </c>
      <c r="B1695" s="1" t="s">
        <v>1694</v>
      </c>
      <c r="C1695" s="1" t="s">
        <v>5803</v>
      </c>
      <c r="D1695" s="3">
        <v>3000</v>
      </c>
      <c r="E1695" s="3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s="7">
        <f t="shared" si="104"/>
        <v>42803.920277777783</v>
      </c>
      <c r="L1695" s="7">
        <f t="shared" si="105"/>
        <v>42834.833333333328</v>
      </c>
      <c r="M1695" t="b">
        <v>0</v>
      </c>
      <c r="N1695">
        <v>8</v>
      </c>
      <c r="O1695" s="22">
        <f>E1695/D1695*100</f>
        <v>9.3333333333333339</v>
      </c>
      <c r="P1695" s="4">
        <f>E1695/N1695</f>
        <v>35</v>
      </c>
      <c r="Q1695" t="b">
        <v>0</v>
      </c>
      <c r="R1695" t="s">
        <v>8293</v>
      </c>
      <c r="S1695" t="str">
        <f t="shared" si="106"/>
        <v>music</v>
      </c>
      <c r="T1695" t="str">
        <f t="shared" si="107"/>
        <v>faith</v>
      </c>
    </row>
    <row r="1696" spans="1:20" ht="42.75" x14ac:dyDescent="0.45">
      <c r="A1696">
        <v>1694</v>
      </c>
      <c r="B1696" s="1" t="s">
        <v>1695</v>
      </c>
      <c r="C1696" s="1" t="s">
        <v>5804</v>
      </c>
      <c r="D1696" s="3">
        <v>10000</v>
      </c>
      <c r="E1696" s="3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s="7">
        <f t="shared" si="104"/>
        <v>42791.669837962967</v>
      </c>
      <c r="L1696" s="7">
        <f t="shared" si="105"/>
        <v>42821.191666666666</v>
      </c>
      <c r="M1696" t="b">
        <v>0</v>
      </c>
      <c r="N1696">
        <v>1</v>
      </c>
      <c r="O1696" s="22">
        <f>E1696/D1696*100</f>
        <v>0.05</v>
      </c>
      <c r="P1696" s="4">
        <f>E1696/N1696</f>
        <v>5</v>
      </c>
      <c r="Q1696" t="b">
        <v>0</v>
      </c>
      <c r="R1696" t="s">
        <v>8293</v>
      </c>
      <c r="S1696" t="str">
        <f t="shared" si="106"/>
        <v>music</v>
      </c>
      <c r="T1696" t="str">
        <f t="shared" si="107"/>
        <v>faith</v>
      </c>
    </row>
    <row r="1697" spans="1:20" ht="57" x14ac:dyDescent="0.45">
      <c r="A1697">
        <v>1695</v>
      </c>
      <c r="B1697" s="1" t="s">
        <v>1696</v>
      </c>
      <c r="C1697" s="1" t="s">
        <v>5805</v>
      </c>
      <c r="D1697" s="3">
        <v>12000</v>
      </c>
      <c r="E1697" s="3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s="7">
        <f t="shared" si="104"/>
        <v>42801.031412037039</v>
      </c>
      <c r="L1697" s="7">
        <f t="shared" si="105"/>
        <v>42835.041666666672</v>
      </c>
      <c r="M1697" t="b">
        <v>0</v>
      </c>
      <c r="N1697">
        <v>23</v>
      </c>
      <c r="O1697" s="22">
        <f>E1697/D1697*100</f>
        <v>11.708333333333334</v>
      </c>
      <c r="P1697" s="4">
        <f>E1697/N1697</f>
        <v>61.086956521739133</v>
      </c>
      <c r="Q1697" t="b">
        <v>0</v>
      </c>
      <c r="R1697" t="s">
        <v>8293</v>
      </c>
      <c r="S1697" t="str">
        <f t="shared" si="106"/>
        <v>music</v>
      </c>
      <c r="T1697" t="str">
        <f t="shared" si="107"/>
        <v>faith</v>
      </c>
    </row>
    <row r="1698" spans="1:20" ht="42.75" x14ac:dyDescent="0.45">
      <c r="A1698">
        <v>1696</v>
      </c>
      <c r="B1698" s="1" t="s">
        <v>1697</v>
      </c>
      <c r="C1698" s="1" t="s">
        <v>5806</v>
      </c>
      <c r="D1698" s="3">
        <v>300000</v>
      </c>
      <c r="E1698" s="3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s="7">
        <f t="shared" si="104"/>
        <v>42796.069571759261</v>
      </c>
      <c r="L1698" s="7">
        <f t="shared" si="105"/>
        <v>42826.027905092589</v>
      </c>
      <c r="M1698" t="b">
        <v>0</v>
      </c>
      <c r="N1698">
        <v>0</v>
      </c>
      <c r="O1698" s="22">
        <f>E1698/D1698*100</f>
        <v>0</v>
      </c>
      <c r="P1698" s="4" t="e">
        <f>E1698/N1698</f>
        <v>#DIV/0!</v>
      </c>
      <c r="Q1698" t="b">
        <v>0</v>
      </c>
      <c r="R1698" t="s">
        <v>8293</v>
      </c>
      <c r="S1698" t="str">
        <f t="shared" si="106"/>
        <v>music</v>
      </c>
      <c r="T1698" t="str">
        <f t="shared" si="107"/>
        <v>faith</v>
      </c>
    </row>
    <row r="1699" spans="1:20" ht="42.75" x14ac:dyDescent="0.45">
      <c r="A1699">
        <v>1697</v>
      </c>
      <c r="B1699" s="1" t="s">
        <v>1698</v>
      </c>
      <c r="C1699" s="1" t="s">
        <v>5807</v>
      </c>
      <c r="D1699" s="3">
        <v>12500</v>
      </c>
      <c r="E1699" s="3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s="7">
        <f t="shared" si="104"/>
        <v>42805.032962962956</v>
      </c>
      <c r="L1699" s="7">
        <f t="shared" si="105"/>
        <v>42834.991296296299</v>
      </c>
      <c r="M1699" t="b">
        <v>0</v>
      </c>
      <c r="N1699">
        <v>22</v>
      </c>
      <c r="O1699" s="22">
        <f>E1699/D1699*100</f>
        <v>20.208000000000002</v>
      </c>
      <c r="P1699" s="4">
        <f>E1699/N1699</f>
        <v>114.81818181818181</v>
      </c>
      <c r="Q1699" t="b">
        <v>0</v>
      </c>
      <c r="R1699" t="s">
        <v>8293</v>
      </c>
      <c r="S1699" t="str">
        <f t="shared" si="106"/>
        <v>music</v>
      </c>
      <c r="T1699" t="str">
        <f t="shared" si="107"/>
        <v>faith</v>
      </c>
    </row>
    <row r="1700" spans="1:20" ht="71.25" x14ac:dyDescent="0.45">
      <c r="A1700">
        <v>1698</v>
      </c>
      <c r="B1700" s="1" t="s">
        <v>1699</v>
      </c>
      <c r="C1700" s="1" t="s">
        <v>5808</v>
      </c>
      <c r="D1700" s="3">
        <v>125000</v>
      </c>
      <c r="E1700" s="3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s="7">
        <f t="shared" si="104"/>
        <v>42796.207870370374</v>
      </c>
      <c r="L1700" s="7">
        <f t="shared" si="105"/>
        <v>42820.147916666669</v>
      </c>
      <c r="M1700" t="b">
        <v>0</v>
      </c>
      <c r="N1700">
        <v>0</v>
      </c>
      <c r="O1700" s="22">
        <f>E1700/D1700*100</f>
        <v>0</v>
      </c>
      <c r="P1700" s="4" t="e">
        <f>E1700/N1700</f>
        <v>#DIV/0!</v>
      </c>
      <c r="Q1700" t="b">
        <v>0</v>
      </c>
      <c r="R1700" t="s">
        <v>8293</v>
      </c>
      <c r="S1700" t="str">
        <f t="shared" si="106"/>
        <v>music</v>
      </c>
      <c r="T1700" t="str">
        <f t="shared" si="107"/>
        <v>faith</v>
      </c>
    </row>
    <row r="1701" spans="1:20" ht="42.75" x14ac:dyDescent="0.45">
      <c r="A1701">
        <v>1699</v>
      </c>
      <c r="B1701" s="1" t="s">
        <v>1700</v>
      </c>
      <c r="C1701" s="1" t="s">
        <v>5809</v>
      </c>
      <c r="D1701" s="3">
        <v>5105</v>
      </c>
      <c r="E1701" s="3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s="7">
        <f t="shared" si="104"/>
        <v>42806.863946759258</v>
      </c>
      <c r="L1701" s="7">
        <f t="shared" si="105"/>
        <v>42836.863946759258</v>
      </c>
      <c r="M1701" t="b">
        <v>0</v>
      </c>
      <c r="N1701">
        <v>4</v>
      </c>
      <c r="O1701" s="22">
        <f>E1701/D1701*100</f>
        <v>4.2311459353574925</v>
      </c>
      <c r="P1701" s="4">
        <f>E1701/N1701</f>
        <v>54</v>
      </c>
      <c r="Q1701" t="b">
        <v>0</v>
      </c>
      <c r="R1701" t="s">
        <v>8293</v>
      </c>
      <c r="S1701" t="str">
        <f t="shared" si="106"/>
        <v>music</v>
      </c>
      <c r="T1701" t="str">
        <f t="shared" si="107"/>
        <v>faith</v>
      </c>
    </row>
    <row r="1702" spans="1:20" ht="42.75" x14ac:dyDescent="0.45">
      <c r="A1702">
        <v>1700</v>
      </c>
      <c r="B1702" s="1" t="s">
        <v>1701</v>
      </c>
      <c r="C1702" s="1" t="s">
        <v>5810</v>
      </c>
      <c r="D1702" s="3">
        <v>20000</v>
      </c>
      <c r="E1702" s="3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s="7">
        <f t="shared" si="104"/>
        <v>42796.071643518517</v>
      </c>
      <c r="L1702" s="7">
        <f t="shared" si="105"/>
        <v>42826.166666666672</v>
      </c>
      <c r="M1702" t="b">
        <v>0</v>
      </c>
      <c r="N1702">
        <v>79</v>
      </c>
      <c r="O1702" s="22">
        <f>E1702/D1702*100</f>
        <v>26.06</v>
      </c>
      <c r="P1702" s="4">
        <f>E1702/N1702</f>
        <v>65.974683544303801</v>
      </c>
      <c r="Q1702" t="b">
        <v>0</v>
      </c>
      <c r="R1702" t="s">
        <v>8293</v>
      </c>
      <c r="S1702" t="str">
        <f t="shared" si="106"/>
        <v>music</v>
      </c>
      <c r="T1702" t="str">
        <f t="shared" si="107"/>
        <v>faith</v>
      </c>
    </row>
    <row r="1703" spans="1:20" ht="42.75" x14ac:dyDescent="0.45">
      <c r="A1703">
        <v>1701</v>
      </c>
      <c r="B1703" s="1" t="s">
        <v>1702</v>
      </c>
      <c r="C1703" s="1" t="s">
        <v>5811</v>
      </c>
      <c r="D1703" s="3">
        <v>5050</v>
      </c>
      <c r="E1703" s="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s="7">
        <f t="shared" si="104"/>
        <v>41989.664409722223</v>
      </c>
      <c r="L1703" s="7">
        <f t="shared" si="105"/>
        <v>42019.664409722223</v>
      </c>
      <c r="M1703" t="b">
        <v>0</v>
      </c>
      <c r="N1703">
        <v>2</v>
      </c>
      <c r="O1703" s="22">
        <f>E1703/D1703*100</f>
        <v>0.19801980198019803</v>
      </c>
      <c r="P1703" s="4">
        <f>E1703/N1703</f>
        <v>5</v>
      </c>
      <c r="Q1703" t="b">
        <v>0</v>
      </c>
      <c r="R1703" t="s">
        <v>8293</v>
      </c>
      <c r="S1703" t="str">
        <f t="shared" si="106"/>
        <v>music</v>
      </c>
      <c r="T1703" t="str">
        <f t="shared" si="107"/>
        <v>faith</v>
      </c>
    </row>
    <row r="1704" spans="1:20" x14ac:dyDescent="0.45">
      <c r="A1704">
        <v>1702</v>
      </c>
      <c r="B1704" s="1" t="s">
        <v>1703</v>
      </c>
      <c r="C1704" s="1" t="s">
        <v>5812</v>
      </c>
      <c r="D1704" s="3">
        <v>16500</v>
      </c>
      <c r="E1704" s="3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s="7">
        <f t="shared" si="104"/>
        <v>42063.869791666672</v>
      </c>
      <c r="L1704" s="7">
        <f t="shared" si="105"/>
        <v>42093.828125</v>
      </c>
      <c r="M1704" t="b">
        <v>0</v>
      </c>
      <c r="N1704">
        <v>1</v>
      </c>
      <c r="O1704" s="22">
        <f>E1704/D1704*100</f>
        <v>6.0606060606060606E-3</v>
      </c>
      <c r="P1704" s="4">
        <f>E1704/N1704</f>
        <v>1</v>
      </c>
      <c r="Q1704" t="b">
        <v>0</v>
      </c>
      <c r="R1704" t="s">
        <v>8293</v>
      </c>
      <c r="S1704" t="str">
        <f t="shared" si="106"/>
        <v>music</v>
      </c>
      <c r="T1704" t="str">
        <f t="shared" si="107"/>
        <v>faith</v>
      </c>
    </row>
    <row r="1705" spans="1:20" ht="42.75" x14ac:dyDescent="0.45">
      <c r="A1705">
        <v>1703</v>
      </c>
      <c r="B1705" s="1" t="s">
        <v>1704</v>
      </c>
      <c r="C1705" s="1" t="s">
        <v>5813</v>
      </c>
      <c r="D1705" s="3">
        <v>5000</v>
      </c>
      <c r="E1705" s="3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s="7">
        <f t="shared" si="104"/>
        <v>42187.281678240746</v>
      </c>
      <c r="L1705" s="7">
        <f t="shared" si="105"/>
        <v>42247.281678240746</v>
      </c>
      <c r="M1705" t="b">
        <v>0</v>
      </c>
      <c r="N1705">
        <v>2</v>
      </c>
      <c r="O1705" s="22">
        <f>E1705/D1705*100</f>
        <v>1.02</v>
      </c>
      <c r="P1705" s="4">
        <f>E1705/N1705</f>
        <v>25.5</v>
      </c>
      <c r="Q1705" t="b">
        <v>0</v>
      </c>
      <c r="R1705" t="s">
        <v>8293</v>
      </c>
      <c r="S1705" t="str">
        <f t="shared" si="106"/>
        <v>music</v>
      </c>
      <c r="T1705" t="str">
        <f t="shared" si="107"/>
        <v>faith</v>
      </c>
    </row>
    <row r="1706" spans="1:20" ht="28.5" x14ac:dyDescent="0.45">
      <c r="A1706">
        <v>1704</v>
      </c>
      <c r="B1706" s="1" t="s">
        <v>1705</v>
      </c>
      <c r="C1706" s="1" t="s">
        <v>5814</v>
      </c>
      <c r="D1706" s="3">
        <v>2000</v>
      </c>
      <c r="E1706" s="3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s="7">
        <f t="shared" si="104"/>
        <v>42021.139733796299</v>
      </c>
      <c r="L1706" s="7">
        <f t="shared" si="105"/>
        <v>42051.139733796299</v>
      </c>
      <c r="M1706" t="b">
        <v>0</v>
      </c>
      <c r="N1706">
        <v>11</v>
      </c>
      <c r="O1706" s="22">
        <f>E1706/D1706*100</f>
        <v>65.100000000000009</v>
      </c>
      <c r="P1706" s="4">
        <f>E1706/N1706</f>
        <v>118.36363636363636</v>
      </c>
      <c r="Q1706" t="b">
        <v>0</v>
      </c>
      <c r="R1706" t="s">
        <v>8293</v>
      </c>
      <c r="S1706" t="str">
        <f t="shared" si="106"/>
        <v>music</v>
      </c>
      <c r="T1706" t="str">
        <f t="shared" si="107"/>
        <v>faith</v>
      </c>
    </row>
    <row r="1707" spans="1:20" ht="42.75" x14ac:dyDescent="0.45">
      <c r="A1707">
        <v>1705</v>
      </c>
      <c r="B1707" s="1" t="s">
        <v>1706</v>
      </c>
      <c r="C1707" s="1" t="s">
        <v>5815</v>
      </c>
      <c r="D1707" s="3">
        <v>2000</v>
      </c>
      <c r="E1707" s="3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s="7">
        <f t="shared" si="104"/>
        <v>42245.016736111109</v>
      </c>
      <c r="L1707" s="7">
        <f t="shared" si="105"/>
        <v>42256.666666666672</v>
      </c>
      <c r="M1707" t="b">
        <v>0</v>
      </c>
      <c r="N1707">
        <v>0</v>
      </c>
      <c r="O1707" s="22">
        <f>E1707/D1707*100</f>
        <v>0</v>
      </c>
      <c r="P1707" s="4" t="e">
        <f>E1707/N1707</f>
        <v>#DIV/0!</v>
      </c>
      <c r="Q1707" t="b">
        <v>0</v>
      </c>
      <c r="R1707" t="s">
        <v>8293</v>
      </c>
      <c r="S1707" t="str">
        <f t="shared" si="106"/>
        <v>music</v>
      </c>
      <c r="T1707" t="str">
        <f t="shared" si="107"/>
        <v>faith</v>
      </c>
    </row>
    <row r="1708" spans="1:20" ht="42.75" x14ac:dyDescent="0.45">
      <c r="A1708">
        <v>1706</v>
      </c>
      <c r="B1708" s="1" t="s">
        <v>1707</v>
      </c>
      <c r="C1708" s="1" t="s">
        <v>5816</v>
      </c>
      <c r="D1708" s="3">
        <v>5500</v>
      </c>
      <c r="E1708" s="3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s="7">
        <f t="shared" si="104"/>
        <v>42179.306388888886</v>
      </c>
      <c r="L1708" s="7">
        <f t="shared" si="105"/>
        <v>42239.306388888886</v>
      </c>
      <c r="M1708" t="b">
        <v>0</v>
      </c>
      <c r="N1708">
        <v>0</v>
      </c>
      <c r="O1708" s="22">
        <f>E1708/D1708*100</f>
        <v>0</v>
      </c>
      <c r="P1708" s="4" t="e">
        <f>E1708/N1708</f>
        <v>#DIV/0!</v>
      </c>
      <c r="Q1708" t="b">
        <v>0</v>
      </c>
      <c r="R1708" t="s">
        <v>8293</v>
      </c>
      <c r="S1708" t="str">
        <f t="shared" si="106"/>
        <v>music</v>
      </c>
      <c r="T1708" t="str">
        <f t="shared" si="107"/>
        <v>faith</v>
      </c>
    </row>
    <row r="1709" spans="1:20" ht="42.75" x14ac:dyDescent="0.45">
      <c r="A1709">
        <v>1707</v>
      </c>
      <c r="B1709" s="1" t="s">
        <v>1708</v>
      </c>
      <c r="C1709" s="1" t="s">
        <v>5817</v>
      </c>
      <c r="D1709" s="3">
        <v>5000</v>
      </c>
      <c r="E1709" s="3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s="7">
        <f t="shared" si="104"/>
        <v>42427.721006944441</v>
      </c>
      <c r="L1709" s="7">
        <f t="shared" si="105"/>
        <v>42457.679340277777</v>
      </c>
      <c r="M1709" t="b">
        <v>0</v>
      </c>
      <c r="N1709">
        <v>9</v>
      </c>
      <c r="O1709" s="22">
        <f>E1709/D1709*100</f>
        <v>9.74</v>
      </c>
      <c r="P1709" s="4">
        <f>E1709/N1709</f>
        <v>54.111111111111114</v>
      </c>
      <c r="Q1709" t="b">
        <v>0</v>
      </c>
      <c r="R1709" t="s">
        <v>8293</v>
      </c>
      <c r="S1709" t="str">
        <f t="shared" si="106"/>
        <v>music</v>
      </c>
      <c r="T1709" t="str">
        <f t="shared" si="107"/>
        <v>faith</v>
      </c>
    </row>
    <row r="1710" spans="1:20" ht="42.75" x14ac:dyDescent="0.45">
      <c r="A1710">
        <v>1708</v>
      </c>
      <c r="B1710" s="1" t="s">
        <v>1709</v>
      </c>
      <c r="C1710" s="1" t="s">
        <v>5818</v>
      </c>
      <c r="D1710" s="3">
        <v>7000</v>
      </c>
      <c r="E1710" s="3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s="7">
        <f t="shared" si="104"/>
        <v>42451.866967592592</v>
      </c>
      <c r="L1710" s="7">
        <f t="shared" si="105"/>
        <v>42491.866967592592</v>
      </c>
      <c r="M1710" t="b">
        <v>0</v>
      </c>
      <c r="N1710">
        <v>0</v>
      </c>
      <c r="O1710" s="22">
        <f>E1710/D1710*100</f>
        <v>0</v>
      </c>
      <c r="P1710" s="4" t="e">
        <f>E1710/N1710</f>
        <v>#DIV/0!</v>
      </c>
      <c r="Q1710" t="b">
        <v>0</v>
      </c>
      <c r="R1710" t="s">
        <v>8293</v>
      </c>
      <c r="S1710" t="str">
        <f t="shared" si="106"/>
        <v>music</v>
      </c>
      <c r="T1710" t="str">
        <f t="shared" si="107"/>
        <v>faith</v>
      </c>
    </row>
    <row r="1711" spans="1:20" ht="42.75" x14ac:dyDescent="0.45">
      <c r="A1711">
        <v>1709</v>
      </c>
      <c r="B1711" s="1" t="s">
        <v>1710</v>
      </c>
      <c r="C1711" s="1" t="s">
        <v>5819</v>
      </c>
      <c r="D1711" s="3">
        <v>1750</v>
      </c>
      <c r="E1711" s="3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s="7">
        <f t="shared" si="104"/>
        <v>41841.56381944444</v>
      </c>
      <c r="L1711" s="7">
        <f t="shared" si="105"/>
        <v>41882.818749999999</v>
      </c>
      <c r="M1711" t="b">
        <v>0</v>
      </c>
      <c r="N1711">
        <v>4</v>
      </c>
      <c r="O1711" s="22">
        <f>E1711/D1711*100</f>
        <v>4.8571428571428568</v>
      </c>
      <c r="P1711" s="4">
        <f>E1711/N1711</f>
        <v>21.25</v>
      </c>
      <c r="Q1711" t="b">
        <v>0</v>
      </c>
      <c r="R1711" t="s">
        <v>8293</v>
      </c>
      <c r="S1711" t="str">
        <f t="shared" si="106"/>
        <v>music</v>
      </c>
      <c r="T1711" t="str">
        <f t="shared" si="107"/>
        <v>faith</v>
      </c>
    </row>
    <row r="1712" spans="1:20" ht="28.5" x14ac:dyDescent="0.45">
      <c r="A1712">
        <v>1710</v>
      </c>
      <c r="B1712" s="1" t="s">
        <v>1711</v>
      </c>
      <c r="C1712" s="1" t="s">
        <v>5820</v>
      </c>
      <c r="D1712" s="3">
        <v>5000</v>
      </c>
      <c r="E1712" s="3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s="7">
        <f t="shared" si="104"/>
        <v>42341.59129629629</v>
      </c>
      <c r="L1712" s="7">
        <f t="shared" si="105"/>
        <v>42387.541666666672</v>
      </c>
      <c r="M1712" t="b">
        <v>0</v>
      </c>
      <c r="N1712">
        <v>1</v>
      </c>
      <c r="O1712" s="22">
        <f>E1712/D1712*100</f>
        <v>0.67999999999999994</v>
      </c>
      <c r="P1712" s="4">
        <f>E1712/N1712</f>
        <v>34</v>
      </c>
      <c r="Q1712" t="b">
        <v>0</v>
      </c>
      <c r="R1712" t="s">
        <v>8293</v>
      </c>
      <c r="S1712" t="str">
        <f t="shared" si="106"/>
        <v>music</v>
      </c>
      <c r="T1712" t="str">
        <f t="shared" si="107"/>
        <v>faith</v>
      </c>
    </row>
    <row r="1713" spans="1:20" ht="42.75" x14ac:dyDescent="0.45">
      <c r="A1713">
        <v>1711</v>
      </c>
      <c r="B1713" s="1" t="s">
        <v>1712</v>
      </c>
      <c r="C1713" s="1" t="s">
        <v>5821</v>
      </c>
      <c r="D1713" s="3">
        <v>10000</v>
      </c>
      <c r="E1713" s="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s="7">
        <f t="shared" si="104"/>
        <v>41852.646226851852</v>
      </c>
      <c r="L1713" s="7">
        <f t="shared" si="105"/>
        <v>41883.646226851852</v>
      </c>
      <c r="M1713" t="b">
        <v>0</v>
      </c>
      <c r="N1713">
        <v>2</v>
      </c>
      <c r="O1713" s="22">
        <f>E1713/D1713*100</f>
        <v>10.5</v>
      </c>
      <c r="P1713" s="4">
        <f>E1713/N1713</f>
        <v>525</v>
      </c>
      <c r="Q1713" t="b">
        <v>0</v>
      </c>
      <c r="R1713" t="s">
        <v>8293</v>
      </c>
      <c r="S1713" t="str">
        <f t="shared" si="106"/>
        <v>music</v>
      </c>
      <c r="T1713" t="str">
        <f t="shared" si="107"/>
        <v>faith</v>
      </c>
    </row>
    <row r="1714" spans="1:20" ht="42.75" x14ac:dyDescent="0.45">
      <c r="A1714">
        <v>1712</v>
      </c>
      <c r="B1714" s="1" t="s">
        <v>1713</v>
      </c>
      <c r="C1714" s="1" t="s">
        <v>5822</v>
      </c>
      <c r="D1714" s="3">
        <v>5000</v>
      </c>
      <c r="E1714" s="3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s="7">
        <f t="shared" si="104"/>
        <v>42125.913807870369</v>
      </c>
      <c r="L1714" s="7">
        <f t="shared" si="105"/>
        <v>42185.913807870369</v>
      </c>
      <c r="M1714" t="b">
        <v>0</v>
      </c>
      <c r="N1714">
        <v>0</v>
      </c>
      <c r="O1714" s="22">
        <f>E1714/D1714*100</f>
        <v>0</v>
      </c>
      <c r="P1714" s="4" t="e">
        <f>E1714/N1714</f>
        <v>#DIV/0!</v>
      </c>
      <c r="Q1714" t="b">
        <v>0</v>
      </c>
      <c r="R1714" t="s">
        <v>8293</v>
      </c>
      <c r="S1714" t="str">
        <f t="shared" si="106"/>
        <v>music</v>
      </c>
      <c r="T1714" t="str">
        <f t="shared" si="107"/>
        <v>faith</v>
      </c>
    </row>
    <row r="1715" spans="1:20" ht="57" x14ac:dyDescent="0.45">
      <c r="A1715">
        <v>1713</v>
      </c>
      <c r="B1715" s="1" t="s">
        <v>1714</v>
      </c>
      <c r="C1715" s="1" t="s">
        <v>5823</v>
      </c>
      <c r="D1715" s="3">
        <v>3000</v>
      </c>
      <c r="E1715" s="3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s="7">
        <f t="shared" si="104"/>
        <v>41887.801064814819</v>
      </c>
      <c r="L1715" s="7">
        <f t="shared" si="105"/>
        <v>41917.801064814819</v>
      </c>
      <c r="M1715" t="b">
        <v>0</v>
      </c>
      <c r="N1715">
        <v>1</v>
      </c>
      <c r="O1715" s="22">
        <f>E1715/D1715*100</f>
        <v>1.6666666666666667</v>
      </c>
      <c r="P1715" s="4">
        <f>E1715/N1715</f>
        <v>50</v>
      </c>
      <c r="Q1715" t="b">
        <v>0</v>
      </c>
      <c r="R1715" t="s">
        <v>8293</v>
      </c>
      <c r="S1715" t="str">
        <f t="shared" si="106"/>
        <v>music</v>
      </c>
      <c r="T1715" t="str">
        <f t="shared" si="107"/>
        <v>faith</v>
      </c>
    </row>
    <row r="1716" spans="1:20" ht="42.75" x14ac:dyDescent="0.45">
      <c r="A1716">
        <v>1714</v>
      </c>
      <c r="B1716" s="1" t="s">
        <v>1715</v>
      </c>
      <c r="C1716" s="1" t="s">
        <v>5824</v>
      </c>
      <c r="D1716" s="3">
        <v>25000</v>
      </c>
      <c r="E1716" s="3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s="7">
        <f t="shared" si="104"/>
        <v>42095.918530092589</v>
      </c>
      <c r="L1716" s="7">
        <f t="shared" si="105"/>
        <v>42125.918530092589</v>
      </c>
      <c r="M1716" t="b">
        <v>0</v>
      </c>
      <c r="N1716">
        <v>17</v>
      </c>
      <c r="O1716" s="22">
        <f>E1716/D1716*100</f>
        <v>7.8680000000000003</v>
      </c>
      <c r="P1716" s="4">
        <f>E1716/N1716</f>
        <v>115.70588235294117</v>
      </c>
      <c r="Q1716" t="b">
        <v>0</v>
      </c>
      <c r="R1716" t="s">
        <v>8293</v>
      </c>
      <c r="S1716" t="str">
        <f t="shared" si="106"/>
        <v>music</v>
      </c>
      <c r="T1716" t="str">
        <f t="shared" si="107"/>
        <v>faith</v>
      </c>
    </row>
    <row r="1717" spans="1:20" ht="42.75" x14ac:dyDescent="0.45">
      <c r="A1717">
        <v>1715</v>
      </c>
      <c r="B1717" s="1" t="s">
        <v>1716</v>
      </c>
      <c r="C1717" s="1" t="s">
        <v>5825</v>
      </c>
      <c r="D1717" s="3">
        <v>5000</v>
      </c>
      <c r="E1717" s="3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s="7">
        <f t="shared" si="104"/>
        <v>42064.217418981483</v>
      </c>
      <c r="L1717" s="7">
        <f t="shared" si="105"/>
        <v>42094.140277777777</v>
      </c>
      <c r="M1717" t="b">
        <v>0</v>
      </c>
      <c r="N1717">
        <v>2</v>
      </c>
      <c r="O1717" s="22">
        <f>E1717/D1717*100</f>
        <v>0.22</v>
      </c>
      <c r="P1717" s="4">
        <f>E1717/N1717</f>
        <v>5.5</v>
      </c>
      <c r="Q1717" t="b">
        <v>0</v>
      </c>
      <c r="R1717" t="s">
        <v>8293</v>
      </c>
      <c r="S1717" t="str">
        <f t="shared" si="106"/>
        <v>music</v>
      </c>
      <c r="T1717" t="str">
        <f t="shared" si="107"/>
        <v>faith</v>
      </c>
    </row>
    <row r="1718" spans="1:20" ht="42.75" x14ac:dyDescent="0.45">
      <c r="A1718">
        <v>1716</v>
      </c>
      <c r="B1718" s="1" t="s">
        <v>1717</v>
      </c>
      <c r="C1718" s="1" t="s">
        <v>5826</v>
      </c>
      <c r="D1718" s="3">
        <v>2000</v>
      </c>
      <c r="E1718" s="3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s="7">
        <f t="shared" si="104"/>
        <v>42673.577534722222</v>
      </c>
      <c r="L1718" s="7">
        <f t="shared" si="105"/>
        <v>42713.619201388887</v>
      </c>
      <c r="M1718" t="b">
        <v>0</v>
      </c>
      <c r="N1718">
        <v>3</v>
      </c>
      <c r="O1718" s="22">
        <f>E1718/D1718*100</f>
        <v>7.5</v>
      </c>
      <c r="P1718" s="4">
        <f>E1718/N1718</f>
        <v>50</v>
      </c>
      <c r="Q1718" t="b">
        <v>0</v>
      </c>
      <c r="R1718" t="s">
        <v>8293</v>
      </c>
      <c r="S1718" t="str">
        <f t="shared" si="106"/>
        <v>music</v>
      </c>
      <c r="T1718" t="str">
        <f t="shared" si="107"/>
        <v>faith</v>
      </c>
    </row>
    <row r="1719" spans="1:20" ht="42.75" x14ac:dyDescent="0.45">
      <c r="A1719">
        <v>1717</v>
      </c>
      <c r="B1719" s="1" t="s">
        <v>1718</v>
      </c>
      <c r="C1719" s="1" t="s">
        <v>5827</v>
      </c>
      <c r="D1719" s="3">
        <v>3265</v>
      </c>
      <c r="E1719" s="3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s="7">
        <f t="shared" si="104"/>
        <v>42460.98192129629</v>
      </c>
      <c r="L1719" s="7">
        <f t="shared" si="105"/>
        <v>42481.166666666672</v>
      </c>
      <c r="M1719" t="b">
        <v>0</v>
      </c>
      <c r="N1719">
        <v>41</v>
      </c>
      <c r="O1719" s="22">
        <f>E1719/D1719*100</f>
        <v>42.725880551301685</v>
      </c>
      <c r="P1719" s="4">
        <f>E1719/N1719</f>
        <v>34.024390243902438</v>
      </c>
      <c r="Q1719" t="b">
        <v>0</v>
      </c>
      <c r="R1719" t="s">
        <v>8293</v>
      </c>
      <c r="S1719" t="str">
        <f t="shared" si="106"/>
        <v>music</v>
      </c>
      <c r="T1719" t="str">
        <f t="shared" si="107"/>
        <v>faith</v>
      </c>
    </row>
    <row r="1720" spans="1:20" x14ac:dyDescent="0.45">
      <c r="A1720">
        <v>1718</v>
      </c>
      <c r="B1720" s="1" t="s">
        <v>1719</v>
      </c>
      <c r="C1720" s="1" t="s">
        <v>5828</v>
      </c>
      <c r="D1720" s="3">
        <v>35000</v>
      </c>
      <c r="E1720" s="3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s="7">
        <f t="shared" si="104"/>
        <v>42460.610520833332</v>
      </c>
      <c r="L1720" s="7">
        <f t="shared" si="105"/>
        <v>42504.207638888889</v>
      </c>
      <c r="M1720" t="b">
        <v>0</v>
      </c>
      <c r="N1720">
        <v>2</v>
      </c>
      <c r="O1720" s="22">
        <f>E1720/D1720*100</f>
        <v>0.2142857142857143</v>
      </c>
      <c r="P1720" s="4">
        <f>E1720/N1720</f>
        <v>37.5</v>
      </c>
      <c r="Q1720" t="b">
        <v>0</v>
      </c>
      <c r="R1720" t="s">
        <v>8293</v>
      </c>
      <c r="S1720" t="str">
        <f t="shared" si="106"/>
        <v>music</v>
      </c>
      <c r="T1720" t="str">
        <f t="shared" si="107"/>
        <v>faith</v>
      </c>
    </row>
    <row r="1721" spans="1:20" ht="42.75" x14ac:dyDescent="0.45">
      <c r="A1721">
        <v>1719</v>
      </c>
      <c r="B1721" s="1" t="s">
        <v>1720</v>
      </c>
      <c r="C1721" s="1" t="s">
        <v>5829</v>
      </c>
      <c r="D1721" s="3">
        <v>4000</v>
      </c>
      <c r="E1721" s="3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s="7">
        <f t="shared" si="104"/>
        <v>41869.534618055557</v>
      </c>
      <c r="L1721" s="7">
        <f t="shared" si="105"/>
        <v>41899.534618055557</v>
      </c>
      <c r="M1721" t="b">
        <v>0</v>
      </c>
      <c r="N1721">
        <v>3</v>
      </c>
      <c r="O1721" s="22">
        <f>E1721/D1721*100</f>
        <v>0.87500000000000011</v>
      </c>
      <c r="P1721" s="4">
        <f>E1721/N1721</f>
        <v>11.666666666666666</v>
      </c>
      <c r="Q1721" t="b">
        <v>0</v>
      </c>
      <c r="R1721" t="s">
        <v>8293</v>
      </c>
      <c r="S1721" t="str">
        <f t="shared" si="106"/>
        <v>music</v>
      </c>
      <c r="T1721" t="str">
        <f t="shared" si="107"/>
        <v>faith</v>
      </c>
    </row>
    <row r="1722" spans="1:20" ht="42.75" x14ac:dyDescent="0.45">
      <c r="A1722">
        <v>1720</v>
      </c>
      <c r="B1722" s="1" t="s">
        <v>1721</v>
      </c>
      <c r="C1722" s="1" t="s">
        <v>5830</v>
      </c>
      <c r="D1722" s="3">
        <v>4000</v>
      </c>
      <c r="E1722" s="3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s="7">
        <f t="shared" si="104"/>
        <v>41922.783229166671</v>
      </c>
      <c r="L1722" s="7">
        <f t="shared" si="105"/>
        <v>41952.824895833335</v>
      </c>
      <c r="M1722" t="b">
        <v>0</v>
      </c>
      <c r="N1722">
        <v>8</v>
      </c>
      <c r="O1722" s="22">
        <f>E1722/D1722*100</f>
        <v>5.625</v>
      </c>
      <c r="P1722" s="4">
        <f>E1722/N1722</f>
        <v>28.125</v>
      </c>
      <c r="Q1722" t="b">
        <v>0</v>
      </c>
      <c r="R1722" t="s">
        <v>8293</v>
      </c>
      <c r="S1722" t="str">
        <f t="shared" si="106"/>
        <v>music</v>
      </c>
      <c r="T1722" t="str">
        <f t="shared" si="107"/>
        <v>faith</v>
      </c>
    </row>
    <row r="1723" spans="1:20" ht="42.75" x14ac:dyDescent="0.45">
      <c r="A1723">
        <v>1721</v>
      </c>
      <c r="B1723" s="1" t="s">
        <v>1722</v>
      </c>
      <c r="C1723" s="1" t="s">
        <v>5831</v>
      </c>
      <c r="D1723" s="3">
        <v>5000</v>
      </c>
      <c r="E1723" s="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s="7">
        <f t="shared" si="104"/>
        <v>42319.461377314816</v>
      </c>
      <c r="L1723" s="7">
        <f t="shared" si="105"/>
        <v>42349.461377314816</v>
      </c>
      <c r="M1723" t="b">
        <v>0</v>
      </c>
      <c r="N1723">
        <v>0</v>
      </c>
      <c r="O1723" s="22">
        <f>E1723/D1723*100</f>
        <v>0</v>
      </c>
      <c r="P1723" s="4" t="e">
        <f>E1723/N1723</f>
        <v>#DIV/0!</v>
      </c>
      <c r="Q1723" t="b">
        <v>0</v>
      </c>
      <c r="R1723" t="s">
        <v>8293</v>
      </c>
      <c r="S1723" t="str">
        <f t="shared" si="106"/>
        <v>music</v>
      </c>
      <c r="T1723" t="str">
        <f t="shared" si="107"/>
        <v>faith</v>
      </c>
    </row>
    <row r="1724" spans="1:20" ht="42.75" x14ac:dyDescent="0.45">
      <c r="A1724">
        <v>1722</v>
      </c>
      <c r="B1724" s="1" t="s">
        <v>1723</v>
      </c>
      <c r="C1724" s="1" t="s">
        <v>5832</v>
      </c>
      <c r="D1724" s="3">
        <v>2880</v>
      </c>
      <c r="E1724" s="3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s="7">
        <f t="shared" si="104"/>
        <v>42425.960983796293</v>
      </c>
      <c r="L1724" s="7">
        <f t="shared" si="105"/>
        <v>42463.006944444445</v>
      </c>
      <c r="M1724" t="b">
        <v>0</v>
      </c>
      <c r="N1724">
        <v>1</v>
      </c>
      <c r="O1724" s="22">
        <f>E1724/D1724*100</f>
        <v>3.4722222222222224E-2</v>
      </c>
      <c r="P1724" s="4">
        <f>E1724/N1724</f>
        <v>1</v>
      </c>
      <c r="Q1724" t="b">
        <v>0</v>
      </c>
      <c r="R1724" t="s">
        <v>8293</v>
      </c>
      <c r="S1724" t="str">
        <f t="shared" si="106"/>
        <v>music</v>
      </c>
      <c r="T1724" t="str">
        <f t="shared" si="107"/>
        <v>faith</v>
      </c>
    </row>
    <row r="1725" spans="1:20" ht="42.75" x14ac:dyDescent="0.45">
      <c r="A1725">
        <v>1723</v>
      </c>
      <c r="B1725" s="1" t="s">
        <v>1724</v>
      </c>
      <c r="C1725" s="1" t="s">
        <v>5833</v>
      </c>
      <c r="D1725" s="3">
        <v>10000</v>
      </c>
      <c r="E1725" s="3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s="7">
        <f t="shared" si="104"/>
        <v>42129.82540509259</v>
      </c>
      <c r="L1725" s="7">
        <f t="shared" si="105"/>
        <v>42186.25</v>
      </c>
      <c r="M1725" t="b">
        <v>0</v>
      </c>
      <c r="N1725">
        <v>3</v>
      </c>
      <c r="O1725" s="22">
        <f>E1725/D1725*100</f>
        <v>6.5</v>
      </c>
      <c r="P1725" s="4">
        <f>E1725/N1725</f>
        <v>216.66666666666666</v>
      </c>
      <c r="Q1725" t="b">
        <v>0</v>
      </c>
      <c r="R1725" t="s">
        <v>8293</v>
      </c>
      <c r="S1725" t="str">
        <f t="shared" si="106"/>
        <v>music</v>
      </c>
      <c r="T1725" t="str">
        <f t="shared" si="107"/>
        <v>faith</v>
      </c>
    </row>
    <row r="1726" spans="1:20" ht="42.75" x14ac:dyDescent="0.45">
      <c r="A1726">
        <v>1724</v>
      </c>
      <c r="B1726" s="1" t="s">
        <v>1725</v>
      </c>
      <c r="C1726" s="1" t="s">
        <v>5834</v>
      </c>
      <c r="D1726" s="3">
        <v>6000</v>
      </c>
      <c r="E1726" s="3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s="7">
        <f t="shared" si="104"/>
        <v>41912.932430555556</v>
      </c>
      <c r="L1726" s="7">
        <f t="shared" si="105"/>
        <v>41942.932430555556</v>
      </c>
      <c r="M1726" t="b">
        <v>0</v>
      </c>
      <c r="N1726">
        <v>4</v>
      </c>
      <c r="O1726" s="22">
        <f>E1726/D1726*100</f>
        <v>0.58333333333333337</v>
      </c>
      <c r="P1726" s="4">
        <f>E1726/N1726</f>
        <v>8.75</v>
      </c>
      <c r="Q1726" t="b">
        <v>0</v>
      </c>
      <c r="R1726" t="s">
        <v>8293</v>
      </c>
      <c r="S1726" t="str">
        <f t="shared" si="106"/>
        <v>music</v>
      </c>
      <c r="T1726" t="str">
        <f t="shared" si="107"/>
        <v>faith</v>
      </c>
    </row>
    <row r="1727" spans="1:20" ht="42.75" x14ac:dyDescent="0.45">
      <c r="A1727">
        <v>1725</v>
      </c>
      <c r="B1727" s="1" t="s">
        <v>1726</v>
      </c>
      <c r="C1727" s="1" t="s">
        <v>5835</v>
      </c>
      <c r="D1727" s="3">
        <v>5500</v>
      </c>
      <c r="E1727" s="3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s="7">
        <f t="shared" si="104"/>
        <v>41845.968159722222</v>
      </c>
      <c r="L1727" s="7">
        <f t="shared" si="105"/>
        <v>41875.968159722222</v>
      </c>
      <c r="M1727" t="b">
        <v>0</v>
      </c>
      <c r="N1727">
        <v>9</v>
      </c>
      <c r="O1727" s="22">
        <f>E1727/D1727*100</f>
        <v>10.181818181818182</v>
      </c>
      <c r="P1727" s="4">
        <f>E1727/N1727</f>
        <v>62.222222222222221</v>
      </c>
      <c r="Q1727" t="b">
        <v>0</v>
      </c>
      <c r="R1727" t="s">
        <v>8293</v>
      </c>
      <c r="S1727" t="str">
        <f t="shared" si="106"/>
        <v>music</v>
      </c>
      <c r="T1727" t="str">
        <f t="shared" si="107"/>
        <v>faith</v>
      </c>
    </row>
    <row r="1728" spans="1:20" ht="28.5" x14ac:dyDescent="0.45">
      <c r="A1728">
        <v>1726</v>
      </c>
      <c r="B1728" s="1" t="s">
        <v>1727</v>
      </c>
      <c r="C1728" s="1" t="s">
        <v>5836</v>
      </c>
      <c r="D1728" s="3">
        <v>6500</v>
      </c>
      <c r="E1728" s="3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s="7">
        <f t="shared" si="104"/>
        <v>41788.919722222221</v>
      </c>
      <c r="L1728" s="7">
        <f t="shared" si="105"/>
        <v>41817.919722222221</v>
      </c>
      <c r="M1728" t="b">
        <v>0</v>
      </c>
      <c r="N1728">
        <v>16</v>
      </c>
      <c r="O1728" s="22">
        <f>E1728/D1728*100</f>
        <v>33.784615384615385</v>
      </c>
      <c r="P1728" s="4">
        <f>E1728/N1728</f>
        <v>137.25</v>
      </c>
      <c r="Q1728" t="b">
        <v>0</v>
      </c>
      <c r="R1728" t="s">
        <v>8293</v>
      </c>
      <c r="S1728" t="str">
        <f t="shared" si="106"/>
        <v>music</v>
      </c>
      <c r="T1728" t="str">
        <f t="shared" si="107"/>
        <v>faith</v>
      </c>
    </row>
    <row r="1729" spans="1:20" ht="42.75" x14ac:dyDescent="0.45">
      <c r="A1729">
        <v>1727</v>
      </c>
      <c r="B1729" s="1" t="s">
        <v>1728</v>
      </c>
      <c r="C1729" s="1" t="s">
        <v>5837</v>
      </c>
      <c r="D1729" s="3">
        <v>3000</v>
      </c>
      <c r="E1729" s="3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s="7">
        <f t="shared" si="104"/>
        <v>42044.927974537044</v>
      </c>
      <c r="L1729" s="7">
        <f t="shared" si="105"/>
        <v>42099.458333333328</v>
      </c>
      <c r="M1729" t="b">
        <v>0</v>
      </c>
      <c r="N1729">
        <v>1</v>
      </c>
      <c r="O1729" s="22">
        <f>E1729/D1729*100</f>
        <v>3.3333333333333333E-2</v>
      </c>
      <c r="P1729" s="4">
        <f>E1729/N1729</f>
        <v>1</v>
      </c>
      <c r="Q1729" t="b">
        <v>0</v>
      </c>
      <c r="R1729" t="s">
        <v>8293</v>
      </c>
      <c r="S1729" t="str">
        <f t="shared" si="106"/>
        <v>music</v>
      </c>
      <c r="T1729" t="str">
        <f t="shared" si="107"/>
        <v>faith</v>
      </c>
    </row>
    <row r="1730" spans="1:20" ht="42.75" x14ac:dyDescent="0.45">
      <c r="A1730">
        <v>1728</v>
      </c>
      <c r="B1730" s="1" t="s">
        <v>1729</v>
      </c>
      <c r="C1730" s="1" t="s">
        <v>5838</v>
      </c>
      <c r="D1730" s="3">
        <v>1250</v>
      </c>
      <c r="E1730" s="3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s="7">
        <f t="shared" si="104"/>
        <v>42268.625856481478</v>
      </c>
      <c r="L1730" s="7">
        <f t="shared" si="105"/>
        <v>42298.625856481478</v>
      </c>
      <c r="M1730" t="b">
        <v>0</v>
      </c>
      <c r="N1730">
        <v>7</v>
      </c>
      <c r="O1730" s="22">
        <f>E1730/D1730*100</f>
        <v>68.400000000000006</v>
      </c>
      <c r="P1730" s="4">
        <f>E1730/N1730</f>
        <v>122.14285714285714</v>
      </c>
      <c r="Q1730" t="b">
        <v>0</v>
      </c>
      <c r="R1730" t="s">
        <v>8293</v>
      </c>
      <c r="S1730" t="str">
        <f t="shared" si="106"/>
        <v>music</v>
      </c>
      <c r="T1730" t="str">
        <f t="shared" si="107"/>
        <v>faith</v>
      </c>
    </row>
    <row r="1731" spans="1:20" ht="42.75" x14ac:dyDescent="0.45">
      <c r="A1731">
        <v>1729</v>
      </c>
      <c r="B1731" s="1" t="s">
        <v>1730</v>
      </c>
      <c r="C1731" s="1" t="s">
        <v>5839</v>
      </c>
      <c r="D1731" s="3">
        <v>10000</v>
      </c>
      <c r="E1731" s="3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s="7">
        <f t="shared" ref="K1731:K1794" si="108">(((J1731/60)/60)/24)+DATE(1970,1,1)</f>
        <v>42471.052152777775</v>
      </c>
      <c r="L1731" s="7">
        <f t="shared" ref="L1731:L1794" si="109">(((I1731/60)/60)/24)+DATE(1970,1,1)</f>
        <v>42531.052152777775</v>
      </c>
      <c r="M1731" t="b">
        <v>0</v>
      </c>
      <c r="N1731">
        <v>0</v>
      </c>
      <c r="O1731" s="22">
        <f>E1731/D1731*100</f>
        <v>0</v>
      </c>
      <c r="P1731" s="4" t="e">
        <f>E1731/N1731</f>
        <v>#DIV/0!</v>
      </c>
      <c r="Q1731" t="b">
        <v>0</v>
      </c>
      <c r="R1731" t="s">
        <v>8293</v>
      </c>
      <c r="S1731" t="str">
        <f t="shared" ref="S1731:S1794" si="110">LEFT(R1731,SEARCH("/",R1731,1)-1)</f>
        <v>music</v>
      </c>
      <c r="T1731" t="str">
        <f t="shared" ref="T1731:T1794" si="111">RIGHT(R1731,LEN(R1731) - FIND("/",R1731))</f>
        <v>faith</v>
      </c>
    </row>
    <row r="1732" spans="1:20" ht="42.75" x14ac:dyDescent="0.45">
      <c r="A1732">
        <v>1730</v>
      </c>
      <c r="B1732" s="1" t="s">
        <v>1731</v>
      </c>
      <c r="C1732" s="1" t="s">
        <v>5840</v>
      </c>
      <c r="D1732" s="3">
        <v>3000</v>
      </c>
      <c r="E1732" s="3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s="7">
        <f t="shared" si="108"/>
        <v>42272.087766203709</v>
      </c>
      <c r="L1732" s="7">
        <f t="shared" si="109"/>
        <v>42302.087766203709</v>
      </c>
      <c r="M1732" t="b">
        <v>0</v>
      </c>
      <c r="N1732">
        <v>0</v>
      </c>
      <c r="O1732" s="22">
        <f>E1732/D1732*100</f>
        <v>0</v>
      </c>
      <c r="P1732" s="4" t="e">
        <f>E1732/N1732</f>
        <v>#DIV/0!</v>
      </c>
      <c r="Q1732" t="b">
        <v>0</v>
      </c>
      <c r="R1732" t="s">
        <v>8293</v>
      </c>
      <c r="S1732" t="str">
        <f t="shared" si="110"/>
        <v>music</v>
      </c>
      <c r="T1732" t="str">
        <f t="shared" si="111"/>
        <v>faith</v>
      </c>
    </row>
    <row r="1733" spans="1:20" ht="28.5" x14ac:dyDescent="0.45">
      <c r="A1733">
        <v>1731</v>
      </c>
      <c r="B1733" s="1" t="s">
        <v>1732</v>
      </c>
      <c r="C1733" s="1" t="s">
        <v>5841</v>
      </c>
      <c r="D1733" s="3">
        <v>1000</v>
      </c>
      <c r="E1733" s="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s="7">
        <f t="shared" si="108"/>
        <v>42152.906851851847</v>
      </c>
      <c r="L1733" s="7">
        <f t="shared" si="109"/>
        <v>42166.625</v>
      </c>
      <c r="M1733" t="b">
        <v>0</v>
      </c>
      <c r="N1733">
        <v>0</v>
      </c>
      <c r="O1733" s="22">
        <f>E1733/D1733*100</f>
        <v>0</v>
      </c>
      <c r="P1733" s="4" t="e">
        <f>E1733/N1733</f>
        <v>#DIV/0!</v>
      </c>
      <c r="Q1733" t="b">
        <v>0</v>
      </c>
      <c r="R1733" t="s">
        <v>8293</v>
      </c>
      <c r="S1733" t="str">
        <f t="shared" si="110"/>
        <v>music</v>
      </c>
      <c r="T1733" t="str">
        <f t="shared" si="111"/>
        <v>faith</v>
      </c>
    </row>
    <row r="1734" spans="1:20" ht="42.75" x14ac:dyDescent="0.45">
      <c r="A1734">
        <v>1732</v>
      </c>
      <c r="B1734" s="1" t="s">
        <v>1733</v>
      </c>
      <c r="C1734" s="1" t="s">
        <v>5842</v>
      </c>
      <c r="D1734" s="3">
        <v>4000</v>
      </c>
      <c r="E1734" s="3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s="7">
        <f t="shared" si="108"/>
        <v>42325.683807870373</v>
      </c>
      <c r="L1734" s="7">
        <f t="shared" si="109"/>
        <v>42385.208333333328</v>
      </c>
      <c r="M1734" t="b">
        <v>0</v>
      </c>
      <c r="N1734">
        <v>0</v>
      </c>
      <c r="O1734" s="22">
        <f>E1734/D1734*100</f>
        <v>0</v>
      </c>
      <c r="P1734" s="4" t="e">
        <f>E1734/N1734</f>
        <v>#DIV/0!</v>
      </c>
      <c r="Q1734" t="b">
        <v>0</v>
      </c>
      <c r="R1734" t="s">
        <v>8293</v>
      </c>
      <c r="S1734" t="str">
        <f t="shared" si="110"/>
        <v>music</v>
      </c>
      <c r="T1734" t="str">
        <f t="shared" si="111"/>
        <v>faith</v>
      </c>
    </row>
    <row r="1735" spans="1:20" ht="42.75" x14ac:dyDescent="0.45">
      <c r="A1735">
        <v>1733</v>
      </c>
      <c r="B1735" s="1" t="s">
        <v>1734</v>
      </c>
      <c r="C1735" s="1" t="s">
        <v>5843</v>
      </c>
      <c r="D1735" s="3">
        <v>10000</v>
      </c>
      <c r="E1735" s="3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s="7">
        <f t="shared" si="108"/>
        <v>42614.675625000003</v>
      </c>
      <c r="L1735" s="7">
        <f t="shared" si="109"/>
        <v>42626.895833333328</v>
      </c>
      <c r="M1735" t="b">
        <v>0</v>
      </c>
      <c r="N1735">
        <v>0</v>
      </c>
      <c r="O1735" s="22">
        <f>E1735/D1735*100</f>
        <v>0</v>
      </c>
      <c r="P1735" s="4" t="e">
        <f>E1735/N1735</f>
        <v>#DIV/0!</v>
      </c>
      <c r="Q1735" t="b">
        <v>0</v>
      </c>
      <c r="R1735" t="s">
        <v>8293</v>
      </c>
      <c r="S1735" t="str">
        <f t="shared" si="110"/>
        <v>music</v>
      </c>
      <c r="T1735" t="str">
        <f t="shared" si="111"/>
        <v>faith</v>
      </c>
    </row>
    <row r="1736" spans="1:20" ht="42.75" x14ac:dyDescent="0.45">
      <c r="A1736">
        <v>1734</v>
      </c>
      <c r="B1736" s="1" t="s">
        <v>1735</v>
      </c>
      <c r="C1736" s="1" t="s">
        <v>5844</v>
      </c>
      <c r="D1736" s="3">
        <v>4500</v>
      </c>
      <c r="E1736" s="3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s="7">
        <f t="shared" si="108"/>
        <v>42102.036527777775</v>
      </c>
      <c r="L1736" s="7">
        <f t="shared" si="109"/>
        <v>42132.036527777775</v>
      </c>
      <c r="M1736" t="b">
        <v>0</v>
      </c>
      <c r="N1736">
        <v>1</v>
      </c>
      <c r="O1736" s="22">
        <f>E1736/D1736*100</f>
        <v>2.2222222222222223E-2</v>
      </c>
      <c r="P1736" s="4">
        <f>E1736/N1736</f>
        <v>1</v>
      </c>
      <c r="Q1736" t="b">
        <v>0</v>
      </c>
      <c r="R1736" t="s">
        <v>8293</v>
      </c>
      <c r="S1736" t="str">
        <f t="shared" si="110"/>
        <v>music</v>
      </c>
      <c r="T1736" t="str">
        <f t="shared" si="111"/>
        <v>faith</v>
      </c>
    </row>
    <row r="1737" spans="1:20" ht="42.75" x14ac:dyDescent="0.45">
      <c r="A1737">
        <v>1735</v>
      </c>
      <c r="B1737" s="1" t="s">
        <v>1736</v>
      </c>
      <c r="C1737" s="1" t="s">
        <v>5845</v>
      </c>
      <c r="D1737" s="3">
        <v>1000</v>
      </c>
      <c r="E1737" s="3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s="7">
        <f t="shared" si="108"/>
        <v>42559.814178240747</v>
      </c>
      <c r="L1737" s="7">
        <f t="shared" si="109"/>
        <v>42589.814178240747</v>
      </c>
      <c r="M1737" t="b">
        <v>0</v>
      </c>
      <c r="N1737">
        <v>2</v>
      </c>
      <c r="O1737" s="22">
        <f>E1737/D1737*100</f>
        <v>11</v>
      </c>
      <c r="P1737" s="4">
        <f>E1737/N1737</f>
        <v>55</v>
      </c>
      <c r="Q1737" t="b">
        <v>0</v>
      </c>
      <c r="R1737" t="s">
        <v>8293</v>
      </c>
      <c r="S1737" t="str">
        <f t="shared" si="110"/>
        <v>music</v>
      </c>
      <c r="T1737" t="str">
        <f t="shared" si="111"/>
        <v>faith</v>
      </c>
    </row>
    <row r="1738" spans="1:20" ht="28.5" x14ac:dyDescent="0.45">
      <c r="A1738">
        <v>1736</v>
      </c>
      <c r="B1738" s="1" t="s">
        <v>1737</v>
      </c>
      <c r="C1738" s="1" t="s">
        <v>5846</v>
      </c>
      <c r="D1738" s="3">
        <v>3000</v>
      </c>
      <c r="E1738" s="3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s="7">
        <f t="shared" si="108"/>
        <v>42286.861493055556</v>
      </c>
      <c r="L1738" s="7">
        <f t="shared" si="109"/>
        <v>42316.90315972222</v>
      </c>
      <c r="M1738" t="b">
        <v>0</v>
      </c>
      <c r="N1738">
        <v>1</v>
      </c>
      <c r="O1738" s="22">
        <f>E1738/D1738*100</f>
        <v>0.73333333333333328</v>
      </c>
      <c r="P1738" s="4">
        <f>E1738/N1738</f>
        <v>22</v>
      </c>
      <c r="Q1738" t="b">
        <v>0</v>
      </c>
      <c r="R1738" t="s">
        <v>8293</v>
      </c>
      <c r="S1738" t="str">
        <f t="shared" si="110"/>
        <v>music</v>
      </c>
      <c r="T1738" t="str">
        <f t="shared" si="111"/>
        <v>faith</v>
      </c>
    </row>
    <row r="1739" spans="1:20" ht="42.75" x14ac:dyDescent="0.45">
      <c r="A1739">
        <v>1737</v>
      </c>
      <c r="B1739" s="1" t="s">
        <v>1738</v>
      </c>
      <c r="C1739" s="1" t="s">
        <v>5847</v>
      </c>
      <c r="D1739" s="3">
        <v>4000</v>
      </c>
      <c r="E1739" s="3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s="7">
        <f t="shared" si="108"/>
        <v>42175.948981481488</v>
      </c>
      <c r="L1739" s="7">
        <f t="shared" si="109"/>
        <v>42205.948981481488</v>
      </c>
      <c r="M1739" t="b">
        <v>0</v>
      </c>
      <c r="N1739">
        <v>15</v>
      </c>
      <c r="O1739" s="22">
        <f>E1739/D1739*100</f>
        <v>21.25</v>
      </c>
      <c r="P1739" s="4">
        <f>E1739/N1739</f>
        <v>56.666666666666664</v>
      </c>
      <c r="Q1739" t="b">
        <v>0</v>
      </c>
      <c r="R1739" t="s">
        <v>8293</v>
      </c>
      <c r="S1739" t="str">
        <f t="shared" si="110"/>
        <v>music</v>
      </c>
      <c r="T1739" t="str">
        <f t="shared" si="111"/>
        <v>faith</v>
      </c>
    </row>
    <row r="1740" spans="1:20" ht="28.5" x14ac:dyDescent="0.45">
      <c r="A1740">
        <v>1738</v>
      </c>
      <c r="B1740" s="1" t="s">
        <v>1739</v>
      </c>
      <c r="C1740" s="1" t="s">
        <v>5848</v>
      </c>
      <c r="D1740" s="3">
        <v>5000</v>
      </c>
      <c r="E1740" s="3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s="7">
        <f t="shared" si="108"/>
        <v>41884.874328703707</v>
      </c>
      <c r="L1740" s="7">
        <f t="shared" si="109"/>
        <v>41914.874328703707</v>
      </c>
      <c r="M1740" t="b">
        <v>0</v>
      </c>
      <c r="N1740">
        <v>1</v>
      </c>
      <c r="O1740" s="22">
        <f>E1740/D1740*100</f>
        <v>0.4</v>
      </c>
      <c r="P1740" s="4">
        <f>E1740/N1740</f>
        <v>20</v>
      </c>
      <c r="Q1740" t="b">
        <v>0</v>
      </c>
      <c r="R1740" t="s">
        <v>8293</v>
      </c>
      <c r="S1740" t="str">
        <f t="shared" si="110"/>
        <v>music</v>
      </c>
      <c r="T1740" t="str">
        <f t="shared" si="111"/>
        <v>faith</v>
      </c>
    </row>
    <row r="1741" spans="1:20" ht="42.75" x14ac:dyDescent="0.45">
      <c r="A1741">
        <v>1739</v>
      </c>
      <c r="B1741" s="1" t="s">
        <v>1740</v>
      </c>
      <c r="C1741" s="1" t="s">
        <v>5849</v>
      </c>
      <c r="D1741" s="3">
        <v>1000</v>
      </c>
      <c r="E1741" s="3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s="7">
        <f t="shared" si="108"/>
        <v>42435.874212962968</v>
      </c>
      <c r="L1741" s="7">
        <f t="shared" si="109"/>
        <v>42494.832546296297</v>
      </c>
      <c r="M1741" t="b">
        <v>0</v>
      </c>
      <c r="N1741">
        <v>1</v>
      </c>
      <c r="O1741" s="22">
        <f>E1741/D1741*100</f>
        <v>0.1</v>
      </c>
      <c r="P1741" s="4">
        <f>E1741/N1741</f>
        <v>1</v>
      </c>
      <c r="Q1741" t="b">
        <v>0</v>
      </c>
      <c r="R1741" t="s">
        <v>8293</v>
      </c>
      <c r="S1741" t="str">
        <f t="shared" si="110"/>
        <v>music</v>
      </c>
      <c r="T1741" t="str">
        <f t="shared" si="111"/>
        <v>faith</v>
      </c>
    </row>
    <row r="1742" spans="1:20" ht="42.75" x14ac:dyDescent="0.45">
      <c r="A1742">
        <v>1740</v>
      </c>
      <c r="B1742" s="1" t="s">
        <v>1741</v>
      </c>
      <c r="C1742" s="1" t="s">
        <v>5850</v>
      </c>
      <c r="D1742" s="3">
        <v>3000</v>
      </c>
      <c r="E1742" s="3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s="7">
        <f t="shared" si="108"/>
        <v>42171.817384259266</v>
      </c>
      <c r="L1742" s="7">
        <f t="shared" si="109"/>
        <v>42201.817384259266</v>
      </c>
      <c r="M1742" t="b">
        <v>0</v>
      </c>
      <c r="N1742">
        <v>0</v>
      </c>
      <c r="O1742" s="22">
        <f>E1742/D1742*100</f>
        <v>0</v>
      </c>
      <c r="P1742" s="4" t="e">
        <f>E1742/N1742</f>
        <v>#DIV/0!</v>
      </c>
      <c r="Q1742" t="b">
        <v>0</v>
      </c>
      <c r="R1742" t="s">
        <v>8293</v>
      </c>
      <c r="S1742" t="str">
        <f t="shared" si="110"/>
        <v>music</v>
      </c>
      <c r="T1742" t="str">
        <f t="shared" si="111"/>
        <v>faith</v>
      </c>
    </row>
    <row r="1743" spans="1:20" ht="28.5" x14ac:dyDescent="0.45">
      <c r="A1743">
        <v>1741</v>
      </c>
      <c r="B1743" s="1" t="s">
        <v>1742</v>
      </c>
      <c r="C1743" s="1" t="s">
        <v>5851</v>
      </c>
      <c r="D1743" s="3">
        <v>1200</v>
      </c>
      <c r="E1743" s="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s="7">
        <f t="shared" si="108"/>
        <v>42120.628136574072</v>
      </c>
      <c r="L1743" s="7">
        <f t="shared" si="109"/>
        <v>42165.628136574072</v>
      </c>
      <c r="M1743" t="b">
        <v>0</v>
      </c>
      <c r="N1743">
        <v>52</v>
      </c>
      <c r="O1743" s="22">
        <f>E1743/D1743*100</f>
        <v>110.83333333333334</v>
      </c>
      <c r="P1743" s="4">
        <f>E1743/N1743</f>
        <v>25.576923076923077</v>
      </c>
      <c r="Q1743" t="b">
        <v>1</v>
      </c>
      <c r="R1743" t="s">
        <v>8285</v>
      </c>
      <c r="S1743" t="str">
        <f t="shared" si="110"/>
        <v>photography</v>
      </c>
      <c r="T1743" t="str">
        <f t="shared" si="111"/>
        <v>photobooks</v>
      </c>
    </row>
    <row r="1744" spans="1:20" ht="42.75" x14ac:dyDescent="0.45">
      <c r="A1744">
        <v>1742</v>
      </c>
      <c r="B1744" s="1" t="s">
        <v>1743</v>
      </c>
      <c r="C1744" s="1" t="s">
        <v>5852</v>
      </c>
      <c r="D1744" s="3">
        <v>2000</v>
      </c>
      <c r="E1744" s="3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s="7">
        <f t="shared" si="108"/>
        <v>42710.876967592587</v>
      </c>
      <c r="L1744" s="7">
        <f t="shared" si="109"/>
        <v>42742.875</v>
      </c>
      <c r="M1744" t="b">
        <v>0</v>
      </c>
      <c r="N1744">
        <v>34</v>
      </c>
      <c r="O1744" s="22">
        <f>E1744/D1744*100</f>
        <v>108.74999999999999</v>
      </c>
      <c r="P1744" s="4">
        <f>E1744/N1744</f>
        <v>63.970588235294116</v>
      </c>
      <c r="Q1744" t="b">
        <v>1</v>
      </c>
      <c r="R1744" t="s">
        <v>8285</v>
      </c>
      <c r="S1744" t="str">
        <f t="shared" si="110"/>
        <v>photography</v>
      </c>
      <c r="T1744" t="str">
        <f t="shared" si="111"/>
        <v>photobooks</v>
      </c>
    </row>
    <row r="1745" spans="1:20" ht="42.75" x14ac:dyDescent="0.45">
      <c r="A1745">
        <v>1743</v>
      </c>
      <c r="B1745" s="1" t="s">
        <v>1744</v>
      </c>
      <c r="C1745" s="1" t="s">
        <v>5853</v>
      </c>
      <c r="D1745" s="3">
        <v>6000</v>
      </c>
      <c r="E1745" s="3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s="7">
        <f t="shared" si="108"/>
        <v>42586.925636574073</v>
      </c>
      <c r="L1745" s="7">
        <f t="shared" si="109"/>
        <v>42609.165972222225</v>
      </c>
      <c r="M1745" t="b">
        <v>0</v>
      </c>
      <c r="N1745">
        <v>67</v>
      </c>
      <c r="O1745" s="22">
        <f>E1745/D1745*100</f>
        <v>100.41666666666667</v>
      </c>
      <c r="P1745" s="4">
        <f>E1745/N1745</f>
        <v>89.925373134328353</v>
      </c>
      <c r="Q1745" t="b">
        <v>1</v>
      </c>
      <c r="R1745" t="s">
        <v>8285</v>
      </c>
      <c r="S1745" t="str">
        <f t="shared" si="110"/>
        <v>photography</v>
      </c>
      <c r="T1745" t="str">
        <f t="shared" si="111"/>
        <v>photobooks</v>
      </c>
    </row>
    <row r="1746" spans="1:20" ht="42.75" x14ac:dyDescent="0.45">
      <c r="A1746">
        <v>1744</v>
      </c>
      <c r="B1746" s="1" t="s">
        <v>1745</v>
      </c>
      <c r="C1746" s="1" t="s">
        <v>5854</v>
      </c>
      <c r="D1746" s="3">
        <v>5500</v>
      </c>
      <c r="E1746" s="3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s="7">
        <f t="shared" si="108"/>
        <v>42026.605057870373</v>
      </c>
      <c r="L1746" s="7">
        <f t="shared" si="109"/>
        <v>42071.563391203701</v>
      </c>
      <c r="M1746" t="b">
        <v>0</v>
      </c>
      <c r="N1746">
        <v>70</v>
      </c>
      <c r="O1746" s="22">
        <f>E1746/D1746*100</f>
        <v>118.45454545454545</v>
      </c>
      <c r="P1746" s="4">
        <f>E1746/N1746</f>
        <v>93.071428571428569</v>
      </c>
      <c r="Q1746" t="b">
        <v>1</v>
      </c>
      <c r="R1746" t="s">
        <v>8285</v>
      </c>
      <c r="S1746" t="str">
        <f t="shared" si="110"/>
        <v>photography</v>
      </c>
      <c r="T1746" t="str">
        <f t="shared" si="111"/>
        <v>photobooks</v>
      </c>
    </row>
    <row r="1747" spans="1:20" ht="42.75" x14ac:dyDescent="0.45">
      <c r="A1747">
        <v>1745</v>
      </c>
      <c r="B1747" s="1" t="s">
        <v>1746</v>
      </c>
      <c r="C1747" s="1" t="s">
        <v>5855</v>
      </c>
      <c r="D1747" s="3">
        <v>7000</v>
      </c>
      <c r="E1747" s="3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s="7">
        <f t="shared" si="108"/>
        <v>42690.259699074071</v>
      </c>
      <c r="L1747" s="7">
        <f t="shared" si="109"/>
        <v>42726.083333333328</v>
      </c>
      <c r="M1747" t="b">
        <v>0</v>
      </c>
      <c r="N1747">
        <v>89</v>
      </c>
      <c r="O1747" s="22">
        <f>E1747/D1747*100</f>
        <v>114.01428571428571</v>
      </c>
      <c r="P1747" s="4">
        <f>E1747/N1747</f>
        <v>89.674157303370791</v>
      </c>
      <c r="Q1747" t="b">
        <v>1</v>
      </c>
      <c r="R1747" t="s">
        <v>8285</v>
      </c>
      <c r="S1747" t="str">
        <f t="shared" si="110"/>
        <v>photography</v>
      </c>
      <c r="T1747" t="str">
        <f t="shared" si="111"/>
        <v>photobooks</v>
      </c>
    </row>
    <row r="1748" spans="1:20" ht="57" x14ac:dyDescent="0.45">
      <c r="A1748">
        <v>1746</v>
      </c>
      <c r="B1748" s="1" t="s">
        <v>1747</v>
      </c>
      <c r="C1748" s="1" t="s">
        <v>5856</v>
      </c>
      <c r="D1748" s="3">
        <v>15000</v>
      </c>
      <c r="E1748" s="3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s="7">
        <f t="shared" si="108"/>
        <v>42668.176701388889</v>
      </c>
      <c r="L1748" s="7">
        <f t="shared" si="109"/>
        <v>42698.083333333328</v>
      </c>
      <c r="M1748" t="b">
        <v>0</v>
      </c>
      <c r="N1748">
        <v>107</v>
      </c>
      <c r="O1748" s="22">
        <f>E1748/D1748*100</f>
        <v>148.10000000000002</v>
      </c>
      <c r="P1748" s="4">
        <f>E1748/N1748</f>
        <v>207.61682242990653</v>
      </c>
      <c r="Q1748" t="b">
        <v>1</v>
      </c>
      <c r="R1748" t="s">
        <v>8285</v>
      </c>
      <c r="S1748" t="str">
        <f t="shared" si="110"/>
        <v>photography</v>
      </c>
      <c r="T1748" t="str">
        <f t="shared" si="111"/>
        <v>photobooks</v>
      </c>
    </row>
    <row r="1749" spans="1:20" ht="42.75" x14ac:dyDescent="0.45">
      <c r="A1749">
        <v>1747</v>
      </c>
      <c r="B1749" s="1" t="s">
        <v>1748</v>
      </c>
      <c r="C1749" s="1" t="s">
        <v>5857</v>
      </c>
      <c r="D1749" s="3">
        <v>9000</v>
      </c>
      <c r="E1749" s="3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s="7">
        <f t="shared" si="108"/>
        <v>42292.435532407413</v>
      </c>
      <c r="L1749" s="7">
        <f t="shared" si="109"/>
        <v>42321.625</v>
      </c>
      <c r="M1749" t="b">
        <v>0</v>
      </c>
      <c r="N1749">
        <v>159</v>
      </c>
      <c r="O1749" s="22">
        <f>E1749/D1749*100</f>
        <v>104.95555555555556</v>
      </c>
      <c r="P1749" s="4">
        <f>E1749/N1749</f>
        <v>59.408805031446541</v>
      </c>
      <c r="Q1749" t="b">
        <v>1</v>
      </c>
      <c r="R1749" t="s">
        <v>8285</v>
      </c>
      <c r="S1749" t="str">
        <f t="shared" si="110"/>
        <v>photography</v>
      </c>
      <c r="T1749" t="str">
        <f t="shared" si="111"/>
        <v>photobooks</v>
      </c>
    </row>
    <row r="1750" spans="1:20" ht="28.5" x14ac:dyDescent="0.45">
      <c r="A1750">
        <v>1748</v>
      </c>
      <c r="B1750" s="1" t="s">
        <v>1749</v>
      </c>
      <c r="C1750" s="1" t="s">
        <v>5858</v>
      </c>
      <c r="D1750" s="3">
        <v>50000</v>
      </c>
      <c r="E1750" s="3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s="7">
        <f t="shared" si="108"/>
        <v>42219.950729166667</v>
      </c>
      <c r="L1750" s="7">
        <f t="shared" si="109"/>
        <v>42249.950729166667</v>
      </c>
      <c r="M1750" t="b">
        <v>0</v>
      </c>
      <c r="N1750">
        <v>181</v>
      </c>
      <c r="O1750" s="22">
        <f>E1750/D1750*100</f>
        <v>129.94800000000001</v>
      </c>
      <c r="P1750" s="4">
        <f>E1750/N1750</f>
        <v>358.97237569060775</v>
      </c>
      <c r="Q1750" t="b">
        <v>1</v>
      </c>
      <c r="R1750" t="s">
        <v>8285</v>
      </c>
      <c r="S1750" t="str">
        <f t="shared" si="110"/>
        <v>photography</v>
      </c>
      <c r="T1750" t="str">
        <f t="shared" si="111"/>
        <v>photobooks</v>
      </c>
    </row>
    <row r="1751" spans="1:20" ht="28.5" x14ac:dyDescent="0.45">
      <c r="A1751">
        <v>1749</v>
      </c>
      <c r="B1751" s="1" t="s">
        <v>1750</v>
      </c>
      <c r="C1751" s="1" t="s">
        <v>5859</v>
      </c>
      <c r="D1751" s="3">
        <v>10050</v>
      </c>
      <c r="E1751" s="3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s="7">
        <f t="shared" si="108"/>
        <v>42758.975937499999</v>
      </c>
      <c r="L1751" s="7">
        <f t="shared" si="109"/>
        <v>42795.791666666672</v>
      </c>
      <c r="M1751" t="b">
        <v>0</v>
      </c>
      <c r="N1751">
        <v>131</v>
      </c>
      <c r="O1751" s="22">
        <f>E1751/D1751*100</f>
        <v>123.48756218905473</v>
      </c>
      <c r="P1751" s="4">
        <f>E1751/N1751</f>
        <v>94.736641221374043</v>
      </c>
      <c r="Q1751" t="b">
        <v>1</v>
      </c>
      <c r="R1751" t="s">
        <v>8285</v>
      </c>
      <c r="S1751" t="str">
        <f t="shared" si="110"/>
        <v>photography</v>
      </c>
      <c r="T1751" t="str">
        <f t="shared" si="111"/>
        <v>photobooks</v>
      </c>
    </row>
    <row r="1752" spans="1:20" ht="42.75" x14ac:dyDescent="0.45">
      <c r="A1752">
        <v>1750</v>
      </c>
      <c r="B1752" s="1" t="s">
        <v>1751</v>
      </c>
      <c r="C1752" s="1" t="s">
        <v>5860</v>
      </c>
      <c r="D1752" s="3">
        <v>5000</v>
      </c>
      <c r="E1752" s="3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s="7">
        <f t="shared" si="108"/>
        <v>42454.836851851855</v>
      </c>
      <c r="L1752" s="7">
        <f t="shared" si="109"/>
        <v>42479.836851851855</v>
      </c>
      <c r="M1752" t="b">
        <v>0</v>
      </c>
      <c r="N1752">
        <v>125</v>
      </c>
      <c r="O1752" s="22">
        <f>E1752/D1752*100</f>
        <v>201.62</v>
      </c>
      <c r="P1752" s="4">
        <f>E1752/N1752</f>
        <v>80.647999999999996</v>
      </c>
      <c r="Q1752" t="b">
        <v>1</v>
      </c>
      <c r="R1752" t="s">
        <v>8285</v>
      </c>
      <c r="S1752" t="str">
        <f t="shared" si="110"/>
        <v>photography</v>
      </c>
      <c r="T1752" t="str">
        <f t="shared" si="111"/>
        <v>photobooks</v>
      </c>
    </row>
    <row r="1753" spans="1:20" ht="28.5" x14ac:dyDescent="0.45">
      <c r="A1753">
        <v>1751</v>
      </c>
      <c r="B1753" s="1" t="s">
        <v>1752</v>
      </c>
      <c r="C1753" s="1" t="s">
        <v>5861</v>
      </c>
      <c r="D1753" s="3">
        <v>10000</v>
      </c>
      <c r="E1753" s="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s="7">
        <f t="shared" si="108"/>
        <v>42052.7815162037</v>
      </c>
      <c r="L1753" s="7">
        <f t="shared" si="109"/>
        <v>42082.739849537036</v>
      </c>
      <c r="M1753" t="b">
        <v>0</v>
      </c>
      <c r="N1753">
        <v>61</v>
      </c>
      <c r="O1753" s="22">
        <f>E1753/D1753*100</f>
        <v>102.89999999999999</v>
      </c>
      <c r="P1753" s="4">
        <f>E1753/N1753</f>
        <v>168.68852459016392</v>
      </c>
      <c r="Q1753" t="b">
        <v>1</v>
      </c>
      <c r="R1753" t="s">
        <v>8285</v>
      </c>
      <c r="S1753" t="str">
        <f t="shared" si="110"/>
        <v>photography</v>
      </c>
      <c r="T1753" t="str">
        <f t="shared" si="111"/>
        <v>photobooks</v>
      </c>
    </row>
    <row r="1754" spans="1:20" ht="28.5" x14ac:dyDescent="0.45">
      <c r="A1754">
        <v>1752</v>
      </c>
      <c r="B1754" s="1" t="s">
        <v>1753</v>
      </c>
      <c r="C1754" s="1" t="s">
        <v>5862</v>
      </c>
      <c r="D1754" s="3">
        <v>1200</v>
      </c>
      <c r="E1754" s="3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s="7">
        <f t="shared" si="108"/>
        <v>42627.253263888888</v>
      </c>
      <c r="L1754" s="7">
        <f t="shared" si="109"/>
        <v>42657.253263888888</v>
      </c>
      <c r="M1754" t="b">
        <v>0</v>
      </c>
      <c r="N1754">
        <v>90</v>
      </c>
      <c r="O1754" s="22">
        <f>E1754/D1754*100</f>
        <v>260.16666666666663</v>
      </c>
      <c r="P1754" s="4">
        <f>E1754/N1754</f>
        <v>34.68888888888889</v>
      </c>
      <c r="Q1754" t="b">
        <v>1</v>
      </c>
      <c r="R1754" t="s">
        <v>8285</v>
      </c>
      <c r="S1754" t="str">
        <f t="shared" si="110"/>
        <v>photography</v>
      </c>
      <c r="T1754" t="str">
        <f t="shared" si="111"/>
        <v>photobooks</v>
      </c>
    </row>
    <row r="1755" spans="1:20" ht="42.75" x14ac:dyDescent="0.45">
      <c r="A1755">
        <v>1753</v>
      </c>
      <c r="B1755" s="1" t="s">
        <v>1754</v>
      </c>
      <c r="C1755" s="1" t="s">
        <v>5863</v>
      </c>
      <c r="D1755" s="3">
        <v>15000</v>
      </c>
      <c r="E1755" s="3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s="7">
        <f t="shared" si="108"/>
        <v>42420.74962962963</v>
      </c>
      <c r="L1755" s="7">
        <f t="shared" si="109"/>
        <v>42450.707962962959</v>
      </c>
      <c r="M1755" t="b">
        <v>0</v>
      </c>
      <c r="N1755">
        <v>35</v>
      </c>
      <c r="O1755" s="22">
        <f>E1755/D1755*100</f>
        <v>108</v>
      </c>
      <c r="P1755" s="4">
        <f>E1755/N1755</f>
        <v>462.85714285714283</v>
      </c>
      <c r="Q1755" t="b">
        <v>1</v>
      </c>
      <c r="R1755" t="s">
        <v>8285</v>
      </c>
      <c r="S1755" t="str">
        <f t="shared" si="110"/>
        <v>photography</v>
      </c>
      <c r="T1755" t="str">
        <f t="shared" si="111"/>
        <v>photobooks</v>
      </c>
    </row>
    <row r="1756" spans="1:20" ht="42.75" x14ac:dyDescent="0.45">
      <c r="A1756">
        <v>1754</v>
      </c>
      <c r="B1756" s="1" t="s">
        <v>1755</v>
      </c>
      <c r="C1756" s="1" t="s">
        <v>5864</v>
      </c>
      <c r="D1756" s="3">
        <v>8500</v>
      </c>
      <c r="E1756" s="3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s="7">
        <f t="shared" si="108"/>
        <v>42067.876770833333</v>
      </c>
      <c r="L1756" s="7">
        <f t="shared" si="109"/>
        <v>42097.835104166668</v>
      </c>
      <c r="M1756" t="b">
        <v>0</v>
      </c>
      <c r="N1756">
        <v>90</v>
      </c>
      <c r="O1756" s="22">
        <f>E1756/D1756*100</f>
        <v>110.52941176470587</v>
      </c>
      <c r="P1756" s="4">
        <f>E1756/N1756</f>
        <v>104.38888888888889</v>
      </c>
      <c r="Q1756" t="b">
        <v>1</v>
      </c>
      <c r="R1756" t="s">
        <v>8285</v>
      </c>
      <c r="S1756" t="str">
        <f t="shared" si="110"/>
        <v>photography</v>
      </c>
      <c r="T1756" t="str">
        <f t="shared" si="111"/>
        <v>photobooks</v>
      </c>
    </row>
    <row r="1757" spans="1:20" ht="42.75" x14ac:dyDescent="0.45">
      <c r="A1757">
        <v>1755</v>
      </c>
      <c r="B1757" s="1" t="s">
        <v>1756</v>
      </c>
      <c r="C1757" s="1" t="s">
        <v>5865</v>
      </c>
      <c r="D1757" s="3">
        <v>25</v>
      </c>
      <c r="E1757" s="3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s="7">
        <f t="shared" si="108"/>
        <v>42252.788900462961</v>
      </c>
      <c r="L1757" s="7">
        <f t="shared" si="109"/>
        <v>42282.788900462961</v>
      </c>
      <c r="M1757" t="b">
        <v>0</v>
      </c>
      <c r="N1757">
        <v>4</v>
      </c>
      <c r="O1757" s="22">
        <f>E1757/D1757*100</f>
        <v>120</v>
      </c>
      <c r="P1757" s="4">
        <f>E1757/N1757</f>
        <v>7.5</v>
      </c>
      <c r="Q1757" t="b">
        <v>1</v>
      </c>
      <c r="R1757" t="s">
        <v>8285</v>
      </c>
      <c r="S1757" t="str">
        <f t="shared" si="110"/>
        <v>photography</v>
      </c>
      <c r="T1757" t="str">
        <f t="shared" si="111"/>
        <v>photobooks</v>
      </c>
    </row>
    <row r="1758" spans="1:20" ht="42.75" x14ac:dyDescent="0.45">
      <c r="A1758">
        <v>1756</v>
      </c>
      <c r="B1758" s="1" t="s">
        <v>1757</v>
      </c>
      <c r="C1758" s="1" t="s">
        <v>5866</v>
      </c>
      <c r="D1758" s="3">
        <v>5500</v>
      </c>
      <c r="E1758" s="3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s="7">
        <f t="shared" si="108"/>
        <v>42571.167465277773</v>
      </c>
      <c r="L1758" s="7">
        <f t="shared" si="109"/>
        <v>42611.167465277773</v>
      </c>
      <c r="M1758" t="b">
        <v>0</v>
      </c>
      <c r="N1758">
        <v>120</v>
      </c>
      <c r="O1758" s="22">
        <f>E1758/D1758*100</f>
        <v>102.82909090909091</v>
      </c>
      <c r="P1758" s="4">
        <f>E1758/N1758</f>
        <v>47.13</v>
      </c>
      <c r="Q1758" t="b">
        <v>1</v>
      </c>
      <c r="R1758" t="s">
        <v>8285</v>
      </c>
      <c r="S1758" t="str">
        <f t="shared" si="110"/>
        <v>photography</v>
      </c>
      <c r="T1758" t="str">
        <f t="shared" si="111"/>
        <v>photobooks</v>
      </c>
    </row>
    <row r="1759" spans="1:20" ht="28.5" x14ac:dyDescent="0.45">
      <c r="A1759">
        <v>1757</v>
      </c>
      <c r="B1759" s="1" t="s">
        <v>1758</v>
      </c>
      <c r="C1759" s="1" t="s">
        <v>5867</v>
      </c>
      <c r="D1759" s="3">
        <v>5000</v>
      </c>
      <c r="E1759" s="3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s="7">
        <f t="shared" si="108"/>
        <v>42733.827349537038</v>
      </c>
      <c r="L1759" s="7">
        <f t="shared" si="109"/>
        <v>42763.811805555553</v>
      </c>
      <c r="M1759" t="b">
        <v>0</v>
      </c>
      <c r="N1759">
        <v>14</v>
      </c>
      <c r="O1759" s="22">
        <f>E1759/D1759*100</f>
        <v>115.99999999999999</v>
      </c>
      <c r="P1759" s="4">
        <f>E1759/N1759</f>
        <v>414.28571428571428</v>
      </c>
      <c r="Q1759" t="b">
        <v>1</v>
      </c>
      <c r="R1759" t="s">
        <v>8285</v>
      </c>
      <c r="S1759" t="str">
        <f t="shared" si="110"/>
        <v>photography</v>
      </c>
      <c r="T1759" t="str">
        <f t="shared" si="111"/>
        <v>photobooks</v>
      </c>
    </row>
    <row r="1760" spans="1:20" ht="42.75" x14ac:dyDescent="0.45">
      <c r="A1760">
        <v>1758</v>
      </c>
      <c r="B1760" s="1" t="s">
        <v>1759</v>
      </c>
      <c r="C1760" s="1" t="s">
        <v>5868</v>
      </c>
      <c r="D1760" s="3">
        <v>1000</v>
      </c>
      <c r="E1760" s="3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s="7">
        <f t="shared" si="108"/>
        <v>42505.955925925926</v>
      </c>
      <c r="L1760" s="7">
        <f t="shared" si="109"/>
        <v>42565.955925925926</v>
      </c>
      <c r="M1760" t="b">
        <v>0</v>
      </c>
      <c r="N1760">
        <v>27</v>
      </c>
      <c r="O1760" s="22">
        <f>E1760/D1760*100</f>
        <v>114.7</v>
      </c>
      <c r="P1760" s="4">
        <f>E1760/N1760</f>
        <v>42.481481481481481</v>
      </c>
      <c r="Q1760" t="b">
        <v>1</v>
      </c>
      <c r="R1760" t="s">
        <v>8285</v>
      </c>
      <c r="S1760" t="str">
        <f t="shared" si="110"/>
        <v>photography</v>
      </c>
      <c r="T1760" t="str">
        <f t="shared" si="111"/>
        <v>photobooks</v>
      </c>
    </row>
    <row r="1761" spans="1:20" ht="28.5" x14ac:dyDescent="0.45">
      <c r="A1761">
        <v>1759</v>
      </c>
      <c r="B1761" s="1" t="s">
        <v>1760</v>
      </c>
      <c r="C1761" s="1" t="s">
        <v>5869</v>
      </c>
      <c r="D1761" s="3">
        <v>5000</v>
      </c>
      <c r="E1761" s="3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s="7">
        <f t="shared" si="108"/>
        <v>42068.829039351855</v>
      </c>
      <c r="L1761" s="7">
        <f t="shared" si="109"/>
        <v>42088.787372685183</v>
      </c>
      <c r="M1761" t="b">
        <v>0</v>
      </c>
      <c r="N1761">
        <v>49</v>
      </c>
      <c r="O1761" s="22">
        <f>E1761/D1761*100</f>
        <v>106.60000000000001</v>
      </c>
      <c r="P1761" s="4">
        <f>E1761/N1761</f>
        <v>108.77551020408163</v>
      </c>
      <c r="Q1761" t="b">
        <v>1</v>
      </c>
      <c r="R1761" t="s">
        <v>8285</v>
      </c>
      <c r="S1761" t="str">
        <f t="shared" si="110"/>
        <v>photography</v>
      </c>
      <c r="T1761" t="str">
        <f t="shared" si="111"/>
        <v>photobooks</v>
      </c>
    </row>
    <row r="1762" spans="1:20" ht="42.75" x14ac:dyDescent="0.45">
      <c r="A1762">
        <v>1760</v>
      </c>
      <c r="B1762" s="1" t="s">
        <v>1761</v>
      </c>
      <c r="C1762" s="1" t="s">
        <v>5870</v>
      </c>
      <c r="D1762" s="3">
        <v>5000</v>
      </c>
      <c r="E1762" s="3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s="7">
        <f t="shared" si="108"/>
        <v>42405.67260416667</v>
      </c>
      <c r="L1762" s="7">
        <f t="shared" si="109"/>
        <v>42425.67260416667</v>
      </c>
      <c r="M1762" t="b">
        <v>0</v>
      </c>
      <c r="N1762">
        <v>102</v>
      </c>
      <c r="O1762" s="22">
        <f>E1762/D1762*100</f>
        <v>165.44</v>
      </c>
      <c r="P1762" s="4">
        <f>E1762/N1762</f>
        <v>81.098039215686271</v>
      </c>
      <c r="Q1762" t="b">
        <v>1</v>
      </c>
      <c r="R1762" t="s">
        <v>8285</v>
      </c>
      <c r="S1762" t="str">
        <f t="shared" si="110"/>
        <v>photography</v>
      </c>
      <c r="T1762" t="str">
        <f t="shared" si="111"/>
        <v>photobooks</v>
      </c>
    </row>
    <row r="1763" spans="1:20" ht="28.5" x14ac:dyDescent="0.45">
      <c r="A1763">
        <v>1761</v>
      </c>
      <c r="B1763" s="1" t="s">
        <v>1762</v>
      </c>
      <c r="C1763" s="1" t="s">
        <v>5871</v>
      </c>
      <c r="D1763" s="3">
        <v>100</v>
      </c>
      <c r="E1763" s="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s="7">
        <f t="shared" si="108"/>
        <v>42209.567824074074</v>
      </c>
      <c r="L1763" s="7">
        <f t="shared" si="109"/>
        <v>42259.567824074074</v>
      </c>
      <c r="M1763" t="b">
        <v>0</v>
      </c>
      <c r="N1763">
        <v>3</v>
      </c>
      <c r="O1763" s="22">
        <f>E1763/D1763*100</f>
        <v>155</v>
      </c>
      <c r="P1763" s="4">
        <f>E1763/N1763</f>
        <v>51.666666666666664</v>
      </c>
      <c r="Q1763" t="b">
        <v>1</v>
      </c>
      <c r="R1763" t="s">
        <v>8285</v>
      </c>
      <c r="S1763" t="str">
        <f t="shared" si="110"/>
        <v>photography</v>
      </c>
      <c r="T1763" t="str">
        <f t="shared" si="111"/>
        <v>photobooks</v>
      </c>
    </row>
    <row r="1764" spans="1:20" x14ac:dyDescent="0.45">
      <c r="A1764">
        <v>1762</v>
      </c>
      <c r="B1764" s="1" t="s">
        <v>1763</v>
      </c>
      <c r="C1764" s="1" t="s">
        <v>5872</v>
      </c>
      <c r="D1764" s="3">
        <v>100</v>
      </c>
      <c r="E1764" s="3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s="7">
        <f t="shared" si="108"/>
        <v>42410.982002314813</v>
      </c>
      <c r="L1764" s="7">
        <f t="shared" si="109"/>
        <v>42440.982002314813</v>
      </c>
      <c r="M1764" t="b">
        <v>0</v>
      </c>
      <c r="N1764">
        <v>25</v>
      </c>
      <c r="O1764" s="22">
        <f>E1764/D1764*100</f>
        <v>885</v>
      </c>
      <c r="P1764" s="4">
        <f>E1764/N1764</f>
        <v>35.4</v>
      </c>
      <c r="Q1764" t="b">
        <v>1</v>
      </c>
      <c r="R1764" t="s">
        <v>8285</v>
      </c>
      <c r="S1764" t="str">
        <f t="shared" si="110"/>
        <v>photography</v>
      </c>
      <c r="T1764" t="str">
        <f t="shared" si="111"/>
        <v>photobooks</v>
      </c>
    </row>
    <row r="1765" spans="1:20" ht="42.75" x14ac:dyDescent="0.45">
      <c r="A1765">
        <v>1763</v>
      </c>
      <c r="B1765" s="1" t="s">
        <v>1764</v>
      </c>
      <c r="C1765" s="1" t="s">
        <v>5873</v>
      </c>
      <c r="D1765" s="3">
        <v>12000</v>
      </c>
      <c r="E1765" s="3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s="7">
        <f t="shared" si="108"/>
        <v>42636.868518518517</v>
      </c>
      <c r="L1765" s="7">
        <f t="shared" si="109"/>
        <v>42666.868518518517</v>
      </c>
      <c r="M1765" t="b">
        <v>0</v>
      </c>
      <c r="N1765">
        <v>118</v>
      </c>
      <c r="O1765" s="22">
        <f>E1765/D1765*100</f>
        <v>101.90833333333333</v>
      </c>
      <c r="P1765" s="4">
        <f>E1765/N1765</f>
        <v>103.63559322033899</v>
      </c>
      <c r="Q1765" t="b">
        <v>1</v>
      </c>
      <c r="R1765" t="s">
        <v>8285</v>
      </c>
      <c r="S1765" t="str">
        <f t="shared" si="110"/>
        <v>photography</v>
      </c>
      <c r="T1765" t="str">
        <f t="shared" si="111"/>
        <v>photobooks</v>
      </c>
    </row>
    <row r="1766" spans="1:20" ht="42.75" x14ac:dyDescent="0.45">
      <c r="A1766">
        <v>1764</v>
      </c>
      <c r="B1766" s="1" t="s">
        <v>1765</v>
      </c>
      <c r="C1766" s="1" t="s">
        <v>5874</v>
      </c>
      <c r="D1766" s="3">
        <v>11000</v>
      </c>
      <c r="E1766" s="3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s="7">
        <f t="shared" si="108"/>
        <v>41825.485868055555</v>
      </c>
      <c r="L1766" s="7">
        <f t="shared" si="109"/>
        <v>41854.485868055555</v>
      </c>
      <c r="M1766" t="b">
        <v>1</v>
      </c>
      <c r="N1766">
        <v>39</v>
      </c>
      <c r="O1766" s="22">
        <f>E1766/D1766*100</f>
        <v>19.600000000000001</v>
      </c>
      <c r="P1766" s="4">
        <f>E1766/N1766</f>
        <v>55.282051282051285</v>
      </c>
      <c r="Q1766" t="b">
        <v>0</v>
      </c>
      <c r="R1766" t="s">
        <v>8285</v>
      </c>
      <c r="S1766" t="str">
        <f t="shared" si="110"/>
        <v>photography</v>
      </c>
      <c r="T1766" t="str">
        <f t="shared" si="111"/>
        <v>photobooks</v>
      </c>
    </row>
    <row r="1767" spans="1:20" ht="42.75" x14ac:dyDescent="0.45">
      <c r="A1767">
        <v>1765</v>
      </c>
      <c r="B1767" s="1" t="s">
        <v>1766</v>
      </c>
      <c r="C1767" s="1" t="s">
        <v>5875</v>
      </c>
      <c r="D1767" s="3">
        <v>12500</v>
      </c>
      <c r="E1767" s="3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s="7">
        <f t="shared" si="108"/>
        <v>41834.980462962965</v>
      </c>
      <c r="L1767" s="7">
        <f t="shared" si="109"/>
        <v>41864.980462962965</v>
      </c>
      <c r="M1767" t="b">
        <v>1</v>
      </c>
      <c r="N1767">
        <v>103</v>
      </c>
      <c r="O1767" s="22">
        <f>E1767/D1767*100</f>
        <v>59.467839999999995</v>
      </c>
      <c r="P1767" s="4">
        <f>E1767/N1767</f>
        <v>72.16970873786407</v>
      </c>
      <c r="Q1767" t="b">
        <v>0</v>
      </c>
      <c r="R1767" t="s">
        <v>8285</v>
      </c>
      <c r="S1767" t="str">
        <f t="shared" si="110"/>
        <v>photography</v>
      </c>
      <c r="T1767" t="str">
        <f t="shared" si="111"/>
        <v>photobooks</v>
      </c>
    </row>
    <row r="1768" spans="1:20" ht="28.5" x14ac:dyDescent="0.45">
      <c r="A1768">
        <v>1766</v>
      </c>
      <c r="B1768" s="1" t="s">
        <v>1767</v>
      </c>
      <c r="C1768" s="1" t="s">
        <v>5876</v>
      </c>
      <c r="D1768" s="3">
        <v>1500</v>
      </c>
      <c r="E1768" s="3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s="7">
        <f t="shared" si="108"/>
        <v>41855.859814814816</v>
      </c>
      <c r="L1768" s="7">
        <f t="shared" si="109"/>
        <v>41876.859814814816</v>
      </c>
      <c r="M1768" t="b">
        <v>1</v>
      </c>
      <c r="N1768">
        <v>0</v>
      </c>
      <c r="O1768" s="22">
        <f>E1768/D1768*100</f>
        <v>0</v>
      </c>
      <c r="P1768" s="4" t="e">
        <f>E1768/N1768</f>
        <v>#DIV/0!</v>
      </c>
      <c r="Q1768" t="b">
        <v>0</v>
      </c>
      <c r="R1768" t="s">
        <v>8285</v>
      </c>
      <c r="S1768" t="str">
        <f t="shared" si="110"/>
        <v>photography</v>
      </c>
      <c r="T1768" t="str">
        <f t="shared" si="111"/>
        <v>photobooks</v>
      </c>
    </row>
    <row r="1769" spans="1:20" ht="28.5" x14ac:dyDescent="0.45">
      <c r="A1769">
        <v>1767</v>
      </c>
      <c r="B1769" s="1" t="s">
        <v>1768</v>
      </c>
      <c r="C1769" s="1" t="s">
        <v>5877</v>
      </c>
      <c r="D1769" s="3">
        <v>5000</v>
      </c>
      <c r="E1769" s="3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s="7">
        <f t="shared" si="108"/>
        <v>41824.658379629633</v>
      </c>
      <c r="L1769" s="7">
        <f t="shared" si="109"/>
        <v>41854.658379629633</v>
      </c>
      <c r="M1769" t="b">
        <v>1</v>
      </c>
      <c r="N1769">
        <v>39</v>
      </c>
      <c r="O1769" s="22">
        <f>E1769/D1769*100</f>
        <v>45.72</v>
      </c>
      <c r="P1769" s="4">
        <f>E1769/N1769</f>
        <v>58.615384615384613</v>
      </c>
      <c r="Q1769" t="b">
        <v>0</v>
      </c>
      <c r="R1769" t="s">
        <v>8285</v>
      </c>
      <c r="S1769" t="str">
        <f t="shared" si="110"/>
        <v>photography</v>
      </c>
      <c r="T1769" t="str">
        <f t="shared" si="111"/>
        <v>photobooks</v>
      </c>
    </row>
    <row r="1770" spans="1:20" ht="42.75" x14ac:dyDescent="0.45">
      <c r="A1770">
        <v>1768</v>
      </c>
      <c r="B1770" s="1" t="s">
        <v>1769</v>
      </c>
      <c r="C1770" s="1" t="s">
        <v>5878</v>
      </c>
      <c r="D1770" s="3">
        <v>5000</v>
      </c>
      <c r="E1770" s="3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s="7">
        <f t="shared" si="108"/>
        <v>41849.560694444444</v>
      </c>
      <c r="L1770" s="7">
        <f t="shared" si="109"/>
        <v>41909.560694444444</v>
      </c>
      <c r="M1770" t="b">
        <v>1</v>
      </c>
      <c r="N1770">
        <v>15</v>
      </c>
      <c r="O1770" s="22">
        <f>E1770/D1770*100</f>
        <v>3.74</v>
      </c>
      <c r="P1770" s="4">
        <f>E1770/N1770</f>
        <v>12.466666666666667</v>
      </c>
      <c r="Q1770" t="b">
        <v>0</v>
      </c>
      <c r="R1770" t="s">
        <v>8285</v>
      </c>
      <c r="S1770" t="str">
        <f t="shared" si="110"/>
        <v>photography</v>
      </c>
      <c r="T1770" t="str">
        <f t="shared" si="111"/>
        <v>photobooks</v>
      </c>
    </row>
    <row r="1771" spans="1:20" ht="42.75" x14ac:dyDescent="0.45">
      <c r="A1771">
        <v>1769</v>
      </c>
      <c r="B1771" s="1" t="s">
        <v>1770</v>
      </c>
      <c r="C1771" s="1" t="s">
        <v>5879</v>
      </c>
      <c r="D1771" s="3">
        <v>40000</v>
      </c>
      <c r="E1771" s="3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s="7">
        <f t="shared" si="108"/>
        <v>41987.818969907406</v>
      </c>
      <c r="L1771" s="7">
        <f t="shared" si="109"/>
        <v>42017.818969907406</v>
      </c>
      <c r="M1771" t="b">
        <v>1</v>
      </c>
      <c r="N1771">
        <v>22</v>
      </c>
      <c r="O1771" s="22">
        <f>E1771/D1771*100</f>
        <v>2.7025000000000001</v>
      </c>
      <c r="P1771" s="4">
        <f>E1771/N1771</f>
        <v>49.136363636363633</v>
      </c>
      <c r="Q1771" t="b">
        <v>0</v>
      </c>
      <c r="R1771" t="s">
        <v>8285</v>
      </c>
      <c r="S1771" t="str">
        <f t="shared" si="110"/>
        <v>photography</v>
      </c>
      <c r="T1771" t="str">
        <f t="shared" si="111"/>
        <v>photobooks</v>
      </c>
    </row>
    <row r="1772" spans="1:20" ht="42.75" x14ac:dyDescent="0.45">
      <c r="A1772">
        <v>1770</v>
      </c>
      <c r="B1772" s="1" t="s">
        <v>1771</v>
      </c>
      <c r="C1772" s="1" t="s">
        <v>5880</v>
      </c>
      <c r="D1772" s="3">
        <v>24500</v>
      </c>
      <c r="E1772" s="3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s="7">
        <f t="shared" si="108"/>
        <v>41891.780023148152</v>
      </c>
      <c r="L1772" s="7">
        <f t="shared" si="109"/>
        <v>41926.780023148152</v>
      </c>
      <c r="M1772" t="b">
        <v>1</v>
      </c>
      <c r="N1772">
        <v>92</v>
      </c>
      <c r="O1772" s="22">
        <f>E1772/D1772*100</f>
        <v>56.51428571428572</v>
      </c>
      <c r="P1772" s="4">
        <f>E1772/N1772</f>
        <v>150.5</v>
      </c>
      <c r="Q1772" t="b">
        <v>0</v>
      </c>
      <c r="R1772" t="s">
        <v>8285</v>
      </c>
      <c r="S1772" t="str">
        <f t="shared" si="110"/>
        <v>photography</v>
      </c>
      <c r="T1772" t="str">
        <f t="shared" si="111"/>
        <v>photobooks</v>
      </c>
    </row>
    <row r="1773" spans="1:20" ht="42.75" x14ac:dyDescent="0.45">
      <c r="A1773">
        <v>1771</v>
      </c>
      <c r="B1773" s="1" t="s">
        <v>1772</v>
      </c>
      <c r="C1773" s="1" t="s">
        <v>5881</v>
      </c>
      <c r="D1773" s="3">
        <v>4200</v>
      </c>
      <c r="E1773" s="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s="7">
        <f t="shared" si="108"/>
        <v>41905.979629629634</v>
      </c>
      <c r="L1773" s="7">
        <f t="shared" si="109"/>
        <v>41935.979629629634</v>
      </c>
      <c r="M1773" t="b">
        <v>1</v>
      </c>
      <c r="N1773">
        <v>25</v>
      </c>
      <c r="O1773" s="22">
        <f>E1773/D1773*100</f>
        <v>21.30952380952381</v>
      </c>
      <c r="P1773" s="4">
        <f>E1773/N1773</f>
        <v>35.799999999999997</v>
      </c>
      <c r="Q1773" t="b">
        <v>0</v>
      </c>
      <c r="R1773" t="s">
        <v>8285</v>
      </c>
      <c r="S1773" t="str">
        <f t="shared" si="110"/>
        <v>photography</v>
      </c>
      <c r="T1773" t="str">
        <f t="shared" si="111"/>
        <v>photobooks</v>
      </c>
    </row>
    <row r="1774" spans="1:20" ht="42.75" x14ac:dyDescent="0.45">
      <c r="A1774">
        <v>1772</v>
      </c>
      <c r="B1774" s="1" t="s">
        <v>1773</v>
      </c>
      <c r="C1774" s="1" t="s">
        <v>5882</v>
      </c>
      <c r="D1774" s="3">
        <v>5500</v>
      </c>
      <c r="E1774" s="3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s="7">
        <f t="shared" si="108"/>
        <v>41766.718009259261</v>
      </c>
      <c r="L1774" s="7">
        <f t="shared" si="109"/>
        <v>41826.718009259261</v>
      </c>
      <c r="M1774" t="b">
        <v>1</v>
      </c>
      <c r="N1774">
        <v>19</v>
      </c>
      <c r="O1774" s="22">
        <f>E1774/D1774*100</f>
        <v>15.6</v>
      </c>
      <c r="P1774" s="4">
        <f>E1774/N1774</f>
        <v>45.157894736842103</v>
      </c>
      <c r="Q1774" t="b">
        <v>0</v>
      </c>
      <c r="R1774" t="s">
        <v>8285</v>
      </c>
      <c r="S1774" t="str">
        <f t="shared" si="110"/>
        <v>photography</v>
      </c>
      <c r="T1774" t="str">
        <f t="shared" si="111"/>
        <v>photobooks</v>
      </c>
    </row>
    <row r="1775" spans="1:20" ht="42.75" x14ac:dyDescent="0.45">
      <c r="A1775">
        <v>1773</v>
      </c>
      <c r="B1775" s="1" t="s">
        <v>1774</v>
      </c>
      <c r="C1775" s="1" t="s">
        <v>5883</v>
      </c>
      <c r="D1775" s="3">
        <v>30000</v>
      </c>
      <c r="E1775" s="3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s="7">
        <f t="shared" si="108"/>
        <v>41978.760393518518</v>
      </c>
      <c r="L1775" s="7">
        <f t="shared" si="109"/>
        <v>42023.760393518518</v>
      </c>
      <c r="M1775" t="b">
        <v>1</v>
      </c>
      <c r="N1775">
        <v>19</v>
      </c>
      <c r="O1775" s="22">
        <f>E1775/D1775*100</f>
        <v>6.2566666666666677</v>
      </c>
      <c r="P1775" s="4">
        <f>E1775/N1775</f>
        <v>98.78947368421052</v>
      </c>
      <c r="Q1775" t="b">
        <v>0</v>
      </c>
      <c r="R1775" t="s">
        <v>8285</v>
      </c>
      <c r="S1775" t="str">
        <f t="shared" si="110"/>
        <v>photography</v>
      </c>
      <c r="T1775" t="str">
        <f t="shared" si="111"/>
        <v>photobooks</v>
      </c>
    </row>
    <row r="1776" spans="1:20" ht="42.75" x14ac:dyDescent="0.45">
      <c r="A1776">
        <v>1774</v>
      </c>
      <c r="B1776" s="1" t="s">
        <v>1775</v>
      </c>
      <c r="C1776" s="1" t="s">
        <v>5884</v>
      </c>
      <c r="D1776" s="3">
        <v>2500</v>
      </c>
      <c r="E1776" s="3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s="7">
        <f t="shared" si="108"/>
        <v>41930.218657407408</v>
      </c>
      <c r="L1776" s="7">
        <f t="shared" si="109"/>
        <v>41972.624305555553</v>
      </c>
      <c r="M1776" t="b">
        <v>1</v>
      </c>
      <c r="N1776">
        <v>13</v>
      </c>
      <c r="O1776" s="22">
        <f>E1776/D1776*100</f>
        <v>45.92</v>
      </c>
      <c r="P1776" s="4">
        <f>E1776/N1776</f>
        <v>88.307692307692307</v>
      </c>
      <c r="Q1776" t="b">
        <v>0</v>
      </c>
      <c r="R1776" t="s">
        <v>8285</v>
      </c>
      <c r="S1776" t="str">
        <f t="shared" si="110"/>
        <v>photography</v>
      </c>
      <c r="T1776" t="str">
        <f t="shared" si="111"/>
        <v>photobooks</v>
      </c>
    </row>
    <row r="1777" spans="1:20" ht="42.75" x14ac:dyDescent="0.45">
      <c r="A1777">
        <v>1775</v>
      </c>
      <c r="B1777" s="1" t="s">
        <v>1776</v>
      </c>
      <c r="C1777" s="1" t="s">
        <v>5885</v>
      </c>
      <c r="D1777" s="3">
        <v>32500</v>
      </c>
      <c r="E1777" s="3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s="7">
        <f t="shared" si="108"/>
        <v>41891.976388888892</v>
      </c>
      <c r="L1777" s="7">
        <f t="shared" si="109"/>
        <v>41936.976388888892</v>
      </c>
      <c r="M1777" t="b">
        <v>1</v>
      </c>
      <c r="N1777">
        <v>124</v>
      </c>
      <c r="O1777" s="22">
        <f>E1777/D1777*100</f>
        <v>65.101538461538468</v>
      </c>
      <c r="P1777" s="4">
        <f>E1777/N1777</f>
        <v>170.62903225806451</v>
      </c>
      <c r="Q1777" t="b">
        <v>0</v>
      </c>
      <c r="R1777" t="s">
        <v>8285</v>
      </c>
      <c r="S1777" t="str">
        <f t="shared" si="110"/>
        <v>photography</v>
      </c>
      <c r="T1777" t="str">
        <f t="shared" si="111"/>
        <v>photobooks</v>
      </c>
    </row>
    <row r="1778" spans="1:20" ht="42.75" x14ac:dyDescent="0.45">
      <c r="A1778">
        <v>1776</v>
      </c>
      <c r="B1778" s="1" t="s">
        <v>1777</v>
      </c>
      <c r="C1778" s="1" t="s">
        <v>5886</v>
      </c>
      <c r="D1778" s="3">
        <v>5000</v>
      </c>
      <c r="E1778" s="3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s="7">
        <f t="shared" si="108"/>
        <v>41905.95684027778</v>
      </c>
      <c r="L1778" s="7">
        <f t="shared" si="109"/>
        <v>41941.95684027778</v>
      </c>
      <c r="M1778" t="b">
        <v>1</v>
      </c>
      <c r="N1778">
        <v>4</v>
      </c>
      <c r="O1778" s="22">
        <f>E1778/D1778*100</f>
        <v>6.7</v>
      </c>
      <c r="P1778" s="4">
        <f>E1778/N1778</f>
        <v>83.75</v>
      </c>
      <c r="Q1778" t="b">
        <v>0</v>
      </c>
      <c r="R1778" t="s">
        <v>8285</v>
      </c>
      <c r="S1778" t="str">
        <f t="shared" si="110"/>
        <v>photography</v>
      </c>
      <c r="T1778" t="str">
        <f t="shared" si="111"/>
        <v>photobooks</v>
      </c>
    </row>
    <row r="1779" spans="1:20" ht="42.75" x14ac:dyDescent="0.45">
      <c r="A1779">
        <v>1777</v>
      </c>
      <c r="B1779" s="1" t="s">
        <v>1778</v>
      </c>
      <c r="C1779" s="1" t="s">
        <v>5887</v>
      </c>
      <c r="D1779" s="3">
        <v>4800</v>
      </c>
      <c r="E1779" s="3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s="7">
        <f t="shared" si="108"/>
        <v>42025.357094907406</v>
      </c>
      <c r="L1779" s="7">
        <f t="shared" si="109"/>
        <v>42055.357094907406</v>
      </c>
      <c r="M1779" t="b">
        <v>1</v>
      </c>
      <c r="N1779">
        <v>10</v>
      </c>
      <c r="O1779" s="22">
        <f>E1779/D1779*100</f>
        <v>13.5625</v>
      </c>
      <c r="P1779" s="4">
        <f>E1779/N1779</f>
        <v>65.099999999999994</v>
      </c>
      <c r="Q1779" t="b">
        <v>0</v>
      </c>
      <c r="R1779" t="s">
        <v>8285</v>
      </c>
      <c r="S1779" t="str">
        <f t="shared" si="110"/>
        <v>photography</v>
      </c>
      <c r="T1779" t="str">
        <f t="shared" si="111"/>
        <v>photobooks</v>
      </c>
    </row>
    <row r="1780" spans="1:20" ht="42.75" x14ac:dyDescent="0.45">
      <c r="A1780">
        <v>1778</v>
      </c>
      <c r="B1780" s="1" t="s">
        <v>1779</v>
      </c>
      <c r="C1780" s="1" t="s">
        <v>5888</v>
      </c>
      <c r="D1780" s="3">
        <v>50000</v>
      </c>
      <c r="E1780" s="3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s="7">
        <f t="shared" si="108"/>
        <v>42045.86336805555</v>
      </c>
      <c r="L1780" s="7">
        <f t="shared" si="109"/>
        <v>42090.821701388893</v>
      </c>
      <c r="M1780" t="b">
        <v>1</v>
      </c>
      <c r="N1780">
        <v>15</v>
      </c>
      <c r="O1780" s="22">
        <f>E1780/D1780*100</f>
        <v>1.9900000000000002</v>
      </c>
      <c r="P1780" s="4">
        <f>E1780/N1780</f>
        <v>66.333333333333329</v>
      </c>
      <c r="Q1780" t="b">
        <v>0</v>
      </c>
      <c r="R1780" t="s">
        <v>8285</v>
      </c>
      <c r="S1780" t="str">
        <f t="shared" si="110"/>
        <v>photography</v>
      </c>
      <c r="T1780" t="str">
        <f t="shared" si="111"/>
        <v>photobooks</v>
      </c>
    </row>
    <row r="1781" spans="1:20" ht="42.75" x14ac:dyDescent="0.45">
      <c r="A1781">
        <v>1779</v>
      </c>
      <c r="B1781" s="1" t="s">
        <v>1780</v>
      </c>
      <c r="C1781" s="1" t="s">
        <v>5889</v>
      </c>
      <c r="D1781" s="3">
        <v>11000</v>
      </c>
      <c r="E1781" s="3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s="7">
        <f t="shared" si="108"/>
        <v>42585.691898148143</v>
      </c>
      <c r="L1781" s="7">
        <f t="shared" si="109"/>
        <v>42615.691898148143</v>
      </c>
      <c r="M1781" t="b">
        <v>1</v>
      </c>
      <c r="N1781">
        <v>38</v>
      </c>
      <c r="O1781" s="22">
        <f>E1781/D1781*100</f>
        <v>36.236363636363642</v>
      </c>
      <c r="P1781" s="4">
        <f>E1781/N1781</f>
        <v>104.89473684210526</v>
      </c>
      <c r="Q1781" t="b">
        <v>0</v>
      </c>
      <c r="R1781" t="s">
        <v>8285</v>
      </c>
      <c r="S1781" t="str">
        <f t="shared" si="110"/>
        <v>photography</v>
      </c>
      <c r="T1781" t="str">
        <f t="shared" si="111"/>
        <v>photobooks</v>
      </c>
    </row>
    <row r="1782" spans="1:20" ht="42.75" x14ac:dyDescent="0.45">
      <c r="A1782">
        <v>1780</v>
      </c>
      <c r="B1782" s="1" t="s">
        <v>1781</v>
      </c>
      <c r="C1782" s="1" t="s">
        <v>5890</v>
      </c>
      <c r="D1782" s="3">
        <v>30000</v>
      </c>
      <c r="E1782" s="3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s="7">
        <f t="shared" si="108"/>
        <v>42493.600810185191</v>
      </c>
      <c r="L1782" s="7">
        <f t="shared" si="109"/>
        <v>42553.600810185191</v>
      </c>
      <c r="M1782" t="b">
        <v>1</v>
      </c>
      <c r="N1782">
        <v>152</v>
      </c>
      <c r="O1782" s="22">
        <f>E1782/D1782*100</f>
        <v>39.743333333333339</v>
      </c>
      <c r="P1782" s="4">
        <f>E1782/N1782</f>
        <v>78.440789473684205</v>
      </c>
      <c r="Q1782" t="b">
        <v>0</v>
      </c>
      <c r="R1782" t="s">
        <v>8285</v>
      </c>
      <c r="S1782" t="str">
        <f t="shared" si="110"/>
        <v>photography</v>
      </c>
      <c r="T1782" t="str">
        <f t="shared" si="111"/>
        <v>photobooks</v>
      </c>
    </row>
    <row r="1783" spans="1:20" ht="42.75" x14ac:dyDescent="0.45">
      <c r="A1783">
        <v>1781</v>
      </c>
      <c r="B1783" s="1" t="s">
        <v>1782</v>
      </c>
      <c r="C1783" s="1" t="s">
        <v>5891</v>
      </c>
      <c r="D1783" s="3">
        <v>5500</v>
      </c>
      <c r="E1783" s="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s="7">
        <f t="shared" si="108"/>
        <v>42597.617418981477</v>
      </c>
      <c r="L1783" s="7">
        <f t="shared" si="109"/>
        <v>42628.617418981477</v>
      </c>
      <c r="M1783" t="b">
        <v>1</v>
      </c>
      <c r="N1783">
        <v>24</v>
      </c>
      <c r="O1783" s="22">
        <f>E1783/D1783*100</f>
        <v>25.763636363636365</v>
      </c>
      <c r="P1783" s="4">
        <f>E1783/N1783</f>
        <v>59.041666666666664</v>
      </c>
      <c r="Q1783" t="b">
        <v>0</v>
      </c>
      <c r="R1783" t="s">
        <v>8285</v>
      </c>
      <c r="S1783" t="str">
        <f t="shared" si="110"/>
        <v>photography</v>
      </c>
      <c r="T1783" t="str">
        <f t="shared" si="111"/>
        <v>photobooks</v>
      </c>
    </row>
    <row r="1784" spans="1:20" ht="42.75" x14ac:dyDescent="0.45">
      <c r="A1784">
        <v>1782</v>
      </c>
      <c r="B1784" s="1" t="s">
        <v>1783</v>
      </c>
      <c r="C1784" s="1" t="s">
        <v>5892</v>
      </c>
      <c r="D1784" s="3">
        <v>35000</v>
      </c>
      <c r="E1784" s="3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s="7">
        <f t="shared" si="108"/>
        <v>42388.575104166666</v>
      </c>
      <c r="L1784" s="7">
        <f t="shared" si="109"/>
        <v>42421.575104166666</v>
      </c>
      <c r="M1784" t="b">
        <v>1</v>
      </c>
      <c r="N1784">
        <v>76</v>
      </c>
      <c r="O1784" s="22">
        <f>E1784/D1784*100</f>
        <v>15.491428571428573</v>
      </c>
      <c r="P1784" s="4">
        <f>E1784/N1784</f>
        <v>71.34210526315789</v>
      </c>
      <c r="Q1784" t="b">
        <v>0</v>
      </c>
      <c r="R1784" t="s">
        <v>8285</v>
      </c>
      <c r="S1784" t="str">
        <f t="shared" si="110"/>
        <v>photography</v>
      </c>
      <c r="T1784" t="str">
        <f t="shared" si="111"/>
        <v>photobooks</v>
      </c>
    </row>
    <row r="1785" spans="1:20" ht="42.75" x14ac:dyDescent="0.45">
      <c r="A1785">
        <v>1783</v>
      </c>
      <c r="B1785" s="1" t="s">
        <v>1784</v>
      </c>
      <c r="C1785" s="1" t="s">
        <v>5893</v>
      </c>
      <c r="D1785" s="3">
        <v>40000</v>
      </c>
      <c r="E1785" s="3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s="7">
        <f t="shared" si="108"/>
        <v>42115.949976851851</v>
      </c>
      <c r="L1785" s="7">
        <f t="shared" si="109"/>
        <v>42145.949976851851</v>
      </c>
      <c r="M1785" t="b">
        <v>1</v>
      </c>
      <c r="N1785">
        <v>185</v>
      </c>
      <c r="O1785" s="22">
        <f>E1785/D1785*100</f>
        <v>23.692499999999999</v>
      </c>
      <c r="P1785" s="4">
        <f>E1785/N1785</f>
        <v>51.227027027027027</v>
      </c>
      <c r="Q1785" t="b">
        <v>0</v>
      </c>
      <c r="R1785" t="s">
        <v>8285</v>
      </c>
      <c r="S1785" t="str">
        <f t="shared" si="110"/>
        <v>photography</v>
      </c>
      <c r="T1785" t="str">
        <f t="shared" si="111"/>
        <v>photobooks</v>
      </c>
    </row>
    <row r="1786" spans="1:20" ht="42.75" x14ac:dyDescent="0.45">
      <c r="A1786">
        <v>1784</v>
      </c>
      <c r="B1786" s="1" t="s">
        <v>1785</v>
      </c>
      <c r="C1786" s="1" t="s">
        <v>5894</v>
      </c>
      <c r="D1786" s="3">
        <v>5000</v>
      </c>
      <c r="E1786" s="3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s="7">
        <f t="shared" si="108"/>
        <v>42003.655555555553</v>
      </c>
      <c r="L1786" s="7">
        <f t="shared" si="109"/>
        <v>42035.142361111109</v>
      </c>
      <c r="M1786" t="b">
        <v>1</v>
      </c>
      <c r="N1786">
        <v>33</v>
      </c>
      <c r="O1786" s="22">
        <f>E1786/D1786*100</f>
        <v>39.76</v>
      </c>
      <c r="P1786" s="4">
        <f>E1786/N1786</f>
        <v>60.242424242424242</v>
      </c>
      <c r="Q1786" t="b">
        <v>0</v>
      </c>
      <c r="R1786" t="s">
        <v>8285</v>
      </c>
      <c r="S1786" t="str">
        <f t="shared" si="110"/>
        <v>photography</v>
      </c>
      <c r="T1786" t="str">
        <f t="shared" si="111"/>
        <v>photobooks</v>
      </c>
    </row>
    <row r="1787" spans="1:20" ht="42.75" x14ac:dyDescent="0.45">
      <c r="A1787">
        <v>1785</v>
      </c>
      <c r="B1787" s="1" t="s">
        <v>1786</v>
      </c>
      <c r="C1787" s="1" t="s">
        <v>5895</v>
      </c>
      <c r="D1787" s="3">
        <v>24000</v>
      </c>
      <c r="E1787" s="3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s="7">
        <f t="shared" si="108"/>
        <v>41897.134895833333</v>
      </c>
      <c r="L1787" s="7">
        <f t="shared" si="109"/>
        <v>41928</v>
      </c>
      <c r="M1787" t="b">
        <v>1</v>
      </c>
      <c r="N1787">
        <v>108</v>
      </c>
      <c r="O1787" s="22">
        <f>E1787/D1787*100</f>
        <v>20.220833333333331</v>
      </c>
      <c r="P1787" s="4">
        <f>E1787/N1787</f>
        <v>44.935185185185183</v>
      </c>
      <c r="Q1787" t="b">
        <v>0</v>
      </c>
      <c r="R1787" t="s">
        <v>8285</v>
      </c>
      <c r="S1787" t="str">
        <f t="shared" si="110"/>
        <v>photography</v>
      </c>
      <c r="T1787" t="str">
        <f t="shared" si="111"/>
        <v>photobooks</v>
      </c>
    </row>
    <row r="1788" spans="1:20" ht="42.75" x14ac:dyDescent="0.45">
      <c r="A1788">
        <v>1786</v>
      </c>
      <c r="B1788" s="1" t="s">
        <v>1787</v>
      </c>
      <c r="C1788" s="1" t="s">
        <v>5896</v>
      </c>
      <c r="D1788" s="3">
        <v>1900</v>
      </c>
      <c r="E1788" s="3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s="7">
        <f t="shared" si="108"/>
        <v>41958.550659722227</v>
      </c>
      <c r="L1788" s="7">
        <f t="shared" si="109"/>
        <v>41988.550659722227</v>
      </c>
      <c r="M1788" t="b">
        <v>1</v>
      </c>
      <c r="N1788">
        <v>29</v>
      </c>
      <c r="O1788" s="22">
        <f>E1788/D1788*100</f>
        <v>47.631578947368418</v>
      </c>
      <c r="P1788" s="4">
        <f>E1788/N1788</f>
        <v>31.206896551724139</v>
      </c>
      <c r="Q1788" t="b">
        <v>0</v>
      </c>
      <c r="R1788" t="s">
        <v>8285</v>
      </c>
      <c r="S1788" t="str">
        <f t="shared" si="110"/>
        <v>photography</v>
      </c>
      <c r="T1788" t="str">
        <f t="shared" si="111"/>
        <v>photobooks</v>
      </c>
    </row>
    <row r="1789" spans="1:20" ht="42.75" x14ac:dyDescent="0.45">
      <c r="A1789">
        <v>1787</v>
      </c>
      <c r="B1789" s="1" t="s">
        <v>1788</v>
      </c>
      <c r="C1789" s="1" t="s">
        <v>5897</v>
      </c>
      <c r="D1789" s="3">
        <v>10000</v>
      </c>
      <c r="E1789" s="3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s="7">
        <f t="shared" si="108"/>
        <v>42068.65552083333</v>
      </c>
      <c r="L1789" s="7">
        <f t="shared" si="109"/>
        <v>42098.613854166666</v>
      </c>
      <c r="M1789" t="b">
        <v>1</v>
      </c>
      <c r="N1789">
        <v>24</v>
      </c>
      <c r="O1789" s="22">
        <f>E1789/D1789*100</f>
        <v>15.329999999999998</v>
      </c>
      <c r="P1789" s="4">
        <f>E1789/N1789</f>
        <v>63.875</v>
      </c>
      <c r="Q1789" t="b">
        <v>0</v>
      </c>
      <c r="R1789" t="s">
        <v>8285</v>
      </c>
      <c r="S1789" t="str">
        <f t="shared" si="110"/>
        <v>photography</v>
      </c>
      <c r="T1789" t="str">
        <f t="shared" si="111"/>
        <v>photobooks</v>
      </c>
    </row>
    <row r="1790" spans="1:20" ht="42.75" x14ac:dyDescent="0.45">
      <c r="A1790">
        <v>1788</v>
      </c>
      <c r="B1790" s="1" t="s">
        <v>1789</v>
      </c>
      <c r="C1790" s="1" t="s">
        <v>5898</v>
      </c>
      <c r="D1790" s="3">
        <v>5500</v>
      </c>
      <c r="E1790" s="3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s="7">
        <f t="shared" si="108"/>
        <v>41913.94840277778</v>
      </c>
      <c r="L1790" s="7">
        <f t="shared" si="109"/>
        <v>41943.94840277778</v>
      </c>
      <c r="M1790" t="b">
        <v>1</v>
      </c>
      <c r="N1790">
        <v>4</v>
      </c>
      <c r="O1790" s="22">
        <f>E1790/D1790*100</f>
        <v>1.3818181818181818</v>
      </c>
      <c r="P1790" s="4">
        <f>E1790/N1790</f>
        <v>19</v>
      </c>
      <c r="Q1790" t="b">
        <v>0</v>
      </c>
      <c r="R1790" t="s">
        <v>8285</v>
      </c>
      <c r="S1790" t="str">
        <f t="shared" si="110"/>
        <v>photography</v>
      </c>
      <c r="T1790" t="str">
        <f t="shared" si="111"/>
        <v>photobooks</v>
      </c>
    </row>
    <row r="1791" spans="1:20" ht="42.75" x14ac:dyDescent="0.45">
      <c r="A1791">
        <v>1789</v>
      </c>
      <c r="B1791" s="1" t="s">
        <v>1790</v>
      </c>
      <c r="C1791" s="1" t="s">
        <v>5899</v>
      </c>
      <c r="D1791" s="3">
        <v>8000</v>
      </c>
      <c r="E1791" s="3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s="7">
        <f t="shared" si="108"/>
        <v>41956.250034722223</v>
      </c>
      <c r="L1791" s="7">
        <f t="shared" si="109"/>
        <v>42016.250034722223</v>
      </c>
      <c r="M1791" t="b">
        <v>1</v>
      </c>
      <c r="N1791">
        <v>4</v>
      </c>
      <c r="O1791" s="22">
        <f>E1791/D1791*100</f>
        <v>0.5</v>
      </c>
      <c r="P1791" s="4">
        <f>E1791/N1791</f>
        <v>10</v>
      </c>
      <c r="Q1791" t="b">
        <v>0</v>
      </c>
      <c r="R1791" t="s">
        <v>8285</v>
      </c>
      <c r="S1791" t="str">
        <f t="shared" si="110"/>
        <v>photography</v>
      </c>
      <c r="T1791" t="str">
        <f t="shared" si="111"/>
        <v>photobooks</v>
      </c>
    </row>
    <row r="1792" spans="1:20" ht="42.75" x14ac:dyDescent="0.45">
      <c r="A1792">
        <v>1790</v>
      </c>
      <c r="B1792" s="1" t="s">
        <v>1791</v>
      </c>
      <c r="C1792" s="1" t="s">
        <v>5900</v>
      </c>
      <c r="D1792" s="3">
        <v>33000</v>
      </c>
      <c r="E1792" s="3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s="7">
        <f t="shared" si="108"/>
        <v>42010.674513888895</v>
      </c>
      <c r="L1792" s="7">
        <f t="shared" si="109"/>
        <v>42040.674513888895</v>
      </c>
      <c r="M1792" t="b">
        <v>1</v>
      </c>
      <c r="N1792">
        <v>15</v>
      </c>
      <c r="O1792" s="22">
        <f>E1792/D1792*100</f>
        <v>4.957575757575758</v>
      </c>
      <c r="P1792" s="4">
        <f>E1792/N1792</f>
        <v>109.06666666666666</v>
      </c>
      <c r="Q1792" t="b">
        <v>0</v>
      </c>
      <c r="R1792" t="s">
        <v>8285</v>
      </c>
      <c r="S1792" t="str">
        <f t="shared" si="110"/>
        <v>photography</v>
      </c>
      <c r="T1792" t="str">
        <f t="shared" si="111"/>
        <v>photobooks</v>
      </c>
    </row>
    <row r="1793" spans="1:20" ht="28.5" x14ac:dyDescent="0.45">
      <c r="A1793">
        <v>1791</v>
      </c>
      <c r="B1793" s="1" t="s">
        <v>1792</v>
      </c>
      <c r="C1793" s="1" t="s">
        <v>5901</v>
      </c>
      <c r="D1793" s="3">
        <v>3000</v>
      </c>
      <c r="E1793" s="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s="7">
        <f t="shared" si="108"/>
        <v>41973.740335648152</v>
      </c>
      <c r="L1793" s="7">
        <f t="shared" si="109"/>
        <v>42033.740335648152</v>
      </c>
      <c r="M1793" t="b">
        <v>1</v>
      </c>
      <c r="N1793">
        <v>4</v>
      </c>
      <c r="O1793" s="22">
        <f>E1793/D1793*100</f>
        <v>3.5666666666666664</v>
      </c>
      <c r="P1793" s="4">
        <f>E1793/N1793</f>
        <v>26.75</v>
      </c>
      <c r="Q1793" t="b">
        <v>0</v>
      </c>
      <c r="R1793" t="s">
        <v>8285</v>
      </c>
      <c r="S1793" t="str">
        <f t="shared" si="110"/>
        <v>photography</v>
      </c>
      <c r="T1793" t="str">
        <f t="shared" si="111"/>
        <v>photobooks</v>
      </c>
    </row>
    <row r="1794" spans="1:20" ht="28.5" x14ac:dyDescent="0.45">
      <c r="A1794">
        <v>1792</v>
      </c>
      <c r="B1794" s="1" t="s">
        <v>1793</v>
      </c>
      <c r="C1794" s="1" t="s">
        <v>5902</v>
      </c>
      <c r="D1794" s="3">
        <v>25000</v>
      </c>
      <c r="E1794" s="3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s="7">
        <f t="shared" si="108"/>
        <v>42189.031041666662</v>
      </c>
      <c r="L1794" s="7">
        <f t="shared" si="109"/>
        <v>42226.290972222225</v>
      </c>
      <c r="M1794" t="b">
        <v>1</v>
      </c>
      <c r="N1794">
        <v>139</v>
      </c>
      <c r="O1794" s="22">
        <f>E1794/D1794*100</f>
        <v>61.124000000000002</v>
      </c>
      <c r="P1794" s="4">
        <f>E1794/N1794</f>
        <v>109.93525179856115</v>
      </c>
      <c r="Q1794" t="b">
        <v>0</v>
      </c>
      <c r="R1794" t="s">
        <v>8285</v>
      </c>
      <c r="S1794" t="str">
        <f t="shared" si="110"/>
        <v>photography</v>
      </c>
      <c r="T1794" t="str">
        <f t="shared" si="111"/>
        <v>photobooks</v>
      </c>
    </row>
    <row r="1795" spans="1:20" ht="42.75" x14ac:dyDescent="0.45">
      <c r="A1795">
        <v>1793</v>
      </c>
      <c r="B1795" s="1" t="s">
        <v>1794</v>
      </c>
      <c r="C1795" s="1" t="s">
        <v>5903</v>
      </c>
      <c r="D1795" s="3">
        <v>3000</v>
      </c>
      <c r="E1795" s="3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s="7">
        <f t="shared" ref="K1795:K1858" si="112">(((J1795/60)/60)/24)+DATE(1970,1,1)</f>
        <v>41940.89166666667</v>
      </c>
      <c r="L1795" s="7">
        <f t="shared" ref="L1795:L1858" si="113">(((I1795/60)/60)/24)+DATE(1970,1,1)</f>
        <v>41970.933333333334</v>
      </c>
      <c r="M1795" t="b">
        <v>1</v>
      </c>
      <c r="N1795">
        <v>2</v>
      </c>
      <c r="O1795" s="22">
        <f>E1795/D1795*100</f>
        <v>1.3333333333333335</v>
      </c>
      <c r="P1795" s="4">
        <f>E1795/N1795</f>
        <v>20</v>
      </c>
      <c r="Q1795" t="b">
        <v>0</v>
      </c>
      <c r="R1795" t="s">
        <v>8285</v>
      </c>
      <c r="S1795" t="str">
        <f t="shared" ref="S1795:S1858" si="114">LEFT(R1795,SEARCH("/",R1795,1)-1)</f>
        <v>photography</v>
      </c>
      <c r="T1795" t="str">
        <f t="shared" ref="T1795:T1858" si="115">RIGHT(R1795,LEN(R1795) - FIND("/",R1795))</f>
        <v>photobooks</v>
      </c>
    </row>
    <row r="1796" spans="1:20" ht="42.75" x14ac:dyDescent="0.45">
      <c r="A1796">
        <v>1794</v>
      </c>
      <c r="B1796" s="1" t="s">
        <v>1795</v>
      </c>
      <c r="C1796" s="1" t="s">
        <v>5904</v>
      </c>
      <c r="D1796" s="3">
        <v>9000</v>
      </c>
      <c r="E1796" s="3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s="7">
        <f t="shared" si="112"/>
        <v>42011.551180555558</v>
      </c>
      <c r="L1796" s="7">
        <f t="shared" si="113"/>
        <v>42046.551180555558</v>
      </c>
      <c r="M1796" t="b">
        <v>1</v>
      </c>
      <c r="N1796">
        <v>18</v>
      </c>
      <c r="O1796" s="22">
        <f>E1796/D1796*100</f>
        <v>11.077777777777778</v>
      </c>
      <c r="P1796" s="4">
        <f>E1796/N1796</f>
        <v>55.388888888888886</v>
      </c>
      <c r="Q1796" t="b">
        <v>0</v>
      </c>
      <c r="R1796" t="s">
        <v>8285</v>
      </c>
      <c r="S1796" t="str">
        <f t="shared" si="114"/>
        <v>photography</v>
      </c>
      <c r="T1796" t="str">
        <f t="shared" si="115"/>
        <v>photobooks</v>
      </c>
    </row>
    <row r="1797" spans="1:20" ht="42.75" x14ac:dyDescent="0.45">
      <c r="A1797">
        <v>1795</v>
      </c>
      <c r="B1797" s="1" t="s">
        <v>1796</v>
      </c>
      <c r="C1797" s="1" t="s">
        <v>5905</v>
      </c>
      <c r="D1797" s="3">
        <v>28000</v>
      </c>
      <c r="E1797" s="3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s="7">
        <f t="shared" si="112"/>
        <v>42628.288668981477</v>
      </c>
      <c r="L1797" s="7">
        <f t="shared" si="113"/>
        <v>42657.666666666672</v>
      </c>
      <c r="M1797" t="b">
        <v>1</v>
      </c>
      <c r="N1797">
        <v>81</v>
      </c>
      <c r="O1797" s="22">
        <f>E1797/D1797*100</f>
        <v>38.735714285714288</v>
      </c>
      <c r="P1797" s="4">
        <f>E1797/N1797</f>
        <v>133.90123456790124</v>
      </c>
      <c r="Q1797" t="b">
        <v>0</v>
      </c>
      <c r="R1797" t="s">
        <v>8285</v>
      </c>
      <c r="S1797" t="str">
        <f t="shared" si="114"/>
        <v>photography</v>
      </c>
      <c r="T1797" t="str">
        <f t="shared" si="115"/>
        <v>photobooks</v>
      </c>
    </row>
    <row r="1798" spans="1:20" ht="42.75" x14ac:dyDescent="0.45">
      <c r="A1798">
        <v>1796</v>
      </c>
      <c r="B1798" s="1" t="s">
        <v>1797</v>
      </c>
      <c r="C1798" s="1" t="s">
        <v>5906</v>
      </c>
      <c r="D1798" s="3">
        <v>19000</v>
      </c>
      <c r="E1798" s="3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s="7">
        <f t="shared" si="112"/>
        <v>42515.439421296294</v>
      </c>
      <c r="L1798" s="7">
        <f t="shared" si="113"/>
        <v>42575.439421296294</v>
      </c>
      <c r="M1798" t="b">
        <v>1</v>
      </c>
      <c r="N1798">
        <v>86</v>
      </c>
      <c r="O1798" s="22">
        <f>E1798/D1798*100</f>
        <v>22.05263157894737</v>
      </c>
      <c r="P1798" s="4">
        <f>E1798/N1798</f>
        <v>48.720930232558139</v>
      </c>
      <c r="Q1798" t="b">
        <v>0</v>
      </c>
      <c r="R1798" t="s">
        <v>8285</v>
      </c>
      <c r="S1798" t="str">
        <f t="shared" si="114"/>
        <v>photography</v>
      </c>
      <c r="T1798" t="str">
        <f t="shared" si="115"/>
        <v>photobooks</v>
      </c>
    </row>
    <row r="1799" spans="1:20" ht="42.75" x14ac:dyDescent="0.45">
      <c r="A1799">
        <v>1797</v>
      </c>
      <c r="B1799" s="1" t="s">
        <v>1798</v>
      </c>
      <c r="C1799" s="1" t="s">
        <v>5907</v>
      </c>
      <c r="D1799" s="3">
        <v>10000</v>
      </c>
      <c r="E1799" s="3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s="7">
        <f t="shared" si="112"/>
        <v>42689.56931712963</v>
      </c>
      <c r="L1799" s="7">
        <f t="shared" si="113"/>
        <v>42719.56931712963</v>
      </c>
      <c r="M1799" t="b">
        <v>1</v>
      </c>
      <c r="N1799">
        <v>140</v>
      </c>
      <c r="O1799" s="22">
        <f>E1799/D1799*100</f>
        <v>67.55</v>
      </c>
      <c r="P1799" s="4">
        <f>E1799/N1799</f>
        <v>48.25</v>
      </c>
      <c r="Q1799" t="b">
        <v>0</v>
      </c>
      <c r="R1799" t="s">
        <v>8285</v>
      </c>
      <c r="S1799" t="str">
        <f t="shared" si="114"/>
        <v>photography</v>
      </c>
      <c r="T1799" t="str">
        <f t="shared" si="115"/>
        <v>photobooks</v>
      </c>
    </row>
    <row r="1800" spans="1:20" ht="42.75" x14ac:dyDescent="0.45">
      <c r="A1800">
        <v>1798</v>
      </c>
      <c r="B1800" s="1" t="s">
        <v>1799</v>
      </c>
      <c r="C1800" s="1" t="s">
        <v>5908</v>
      </c>
      <c r="D1800" s="3">
        <v>16000</v>
      </c>
      <c r="E1800" s="3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s="7">
        <f t="shared" si="112"/>
        <v>42344.32677083333</v>
      </c>
      <c r="L1800" s="7">
        <f t="shared" si="113"/>
        <v>42404.32677083333</v>
      </c>
      <c r="M1800" t="b">
        <v>1</v>
      </c>
      <c r="N1800">
        <v>37</v>
      </c>
      <c r="O1800" s="22">
        <f>E1800/D1800*100</f>
        <v>13.637499999999999</v>
      </c>
      <c r="P1800" s="4">
        <f>E1800/N1800</f>
        <v>58.972972972972975</v>
      </c>
      <c r="Q1800" t="b">
        <v>0</v>
      </c>
      <c r="R1800" t="s">
        <v>8285</v>
      </c>
      <c r="S1800" t="str">
        <f t="shared" si="114"/>
        <v>photography</v>
      </c>
      <c r="T1800" t="str">
        <f t="shared" si="115"/>
        <v>photobooks</v>
      </c>
    </row>
    <row r="1801" spans="1:20" ht="28.5" x14ac:dyDescent="0.45">
      <c r="A1801">
        <v>1799</v>
      </c>
      <c r="B1801" s="1" t="s">
        <v>1800</v>
      </c>
      <c r="C1801" s="1" t="s">
        <v>5909</v>
      </c>
      <c r="D1801" s="3">
        <v>4000</v>
      </c>
      <c r="E1801" s="3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s="7">
        <f t="shared" si="112"/>
        <v>41934.842685185184</v>
      </c>
      <c r="L1801" s="7">
        <f t="shared" si="113"/>
        <v>41954.884351851855</v>
      </c>
      <c r="M1801" t="b">
        <v>1</v>
      </c>
      <c r="N1801">
        <v>6</v>
      </c>
      <c r="O1801" s="22">
        <f>E1801/D1801*100</f>
        <v>1.7457500000000001</v>
      </c>
      <c r="P1801" s="4">
        <f>E1801/N1801</f>
        <v>11.638333333333334</v>
      </c>
      <c r="Q1801" t="b">
        <v>0</v>
      </c>
      <c r="R1801" t="s">
        <v>8285</v>
      </c>
      <c r="S1801" t="str">
        <f t="shared" si="114"/>
        <v>photography</v>
      </c>
      <c r="T1801" t="str">
        <f t="shared" si="115"/>
        <v>photobooks</v>
      </c>
    </row>
    <row r="1802" spans="1:20" ht="42.75" x14ac:dyDescent="0.45">
      <c r="A1802">
        <v>1800</v>
      </c>
      <c r="B1802" s="1" t="s">
        <v>1801</v>
      </c>
      <c r="C1802" s="1" t="s">
        <v>5910</v>
      </c>
      <c r="D1802" s="3">
        <v>46260</v>
      </c>
      <c r="E1802" s="3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s="7">
        <f t="shared" si="112"/>
        <v>42623.606134259258</v>
      </c>
      <c r="L1802" s="7">
        <f t="shared" si="113"/>
        <v>42653.606134259258</v>
      </c>
      <c r="M1802" t="b">
        <v>1</v>
      </c>
      <c r="N1802">
        <v>113</v>
      </c>
      <c r="O1802" s="22">
        <f>E1802/D1802*100</f>
        <v>20.44963251188932</v>
      </c>
      <c r="P1802" s="4">
        <f>E1802/N1802</f>
        <v>83.716814159292042</v>
      </c>
      <c r="Q1802" t="b">
        <v>0</v>
      </c>
      <c r="R1802" t="s">
        <v>8285</v>
      </c>
      <c r="S1802" t="str">
        <f t="shared" si="114"/>
        <v>photography</v>
      </c>
      <c r="T1802" t="str">
        <f t="shared" si="115"/>
        <v>photobooks</v>
      </c>
    </row>
    <row r="1803" spans="1:20" ht="42.75" x14ac:dyDescent="0.45">
      <c r="A1803">
        <v>1801</v>
      </c>
      <c r="B1803" s="1" t="s">
        <v>1802</v>
      </c>
      <c r="C1803" s="1" t="s">
        <v>5911</v>
      </c>
      <c r="D1803" s="3">
        <v>17000</v>
      </c>
      <c r="E1803" s="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s="7">
        <f t="shared" si="112"/>
        <v>42321.660509259258</v>
      </c>
      <c r="L1803" s="7">
        <f t="shared" si="113"/>
        <v>42353.506944444445</v>
      </c>
      <c r="M1803" t="b">
        <v>1</v>
      </c>
      <c r="N1803">
        <v>37</v>
      </c>
      <c r="O1803" s="22">
        <f>E1803/D1803*100</f>
        <v>13.852941176470587</v>
      </c>
      <c r="P1803" s="4">
        <f>E1803/N1803</f>
        <v>63.648648648648646</v>
      </c>
      <c r="Q1803" t="b">
        <v>0</v>
      </c>
      <c r="R1803" t="s">
        <v>8285</v>
      </c>
      <c r="S1803" t="str">
        <f t="shared" si="114"/>
        <v>photography</v>
      </c>
      <c r="T1803" t="str">
        <f t="shared" si="115"/>
        <v>photobooks</v>
      </c>
    </row>
    <row r="1804" spans="1:20" ht="28.5" x14ac:dyDescent="0.45">
      <c r="A1804">
        <v>1802</v>
      </c>
      <c r="B1804" s="1" t="s">
        <v>1803</v>
      </c>
      <c r="C1804" s="1" t="s">
        <v>5912</v>
      </c>
      <c r="D1804" s="3">
        <v>3500</v>
      </c>
      <c r="E1804" s="3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s="7">
        <f t="shared" si="112"/>
        <v>42159.47256944445</v>
      </c>
      <c r="L1804" s="7">
        <f t="shared" si="113"/>
        <v>42182.915972222225</v>
      </c>
      <c r="M1804" t="b">
        <v>1</v>
      </c>
      <c r="N1804">
        <v>18</v>
      </c>
      <c r="O1804" s="22">
        <f>E1804/D1804*100</f>
        <v>48.485714285714288</v>
      </c>
      <c r="P1804" s="4">
        <f>E1804/N1804</f>
        <v>94.277777777777771</v>
      </c>
      <c r="Q1804" t="b">
        <v>0</v>
      </c>
      <c r="R1804" t="s">
        <v>8285</v>
      </c>
      <c r="S1804" t="str">
        <f t="shared" si="114"/>
        <v>photography</v>
      </c>
      <c r="T1804" t="str">
        <f t="shared" si="115"/>
        <v>photobooks</v>
      </c>
    </row>
    <row r="1805" spans="1:20" ht="42.75" x14ac:dyDescent="0.45">
      <c r="A1805">
        <v>1803</v>
      </c>
      <c r="B1805" s="1" t="s">
        <v>1804</v>
      </c>
      <c r="C1805" s="1" t="s">
        <v>5913</v>
      </c>
      <c r="D1805" s="3">
        <v>17500</v>
      </c>
      <c r="E1805" s="3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s="7">
        <f t="shared" si="112"/>
        <v>42018.071550925932</v>
      </c>
      <c r="L1805" s="7">
        <f t="shared" si="113"/>
        <v>42049.071550925932</v>
      </c>
      <c r="M1805" t="b">
        <v>1</v>
      </c>
      <c r="N1805">
        <v>75</v>
      </c>
      <c r="O1805" s="22">
        <f>E1805/D1805*100</f>
        <v>30.8</v>
      </c>
      <c r="P1805" s="4">
        <f>E1805/N1805</f>
        <v>71.86666666666666</v>
      </c>
      <c r="Q1805" t="b">
        <v>0</v>
      </c>
      <c r="R1805" t="s">
        <v>8285</v>
      </c>
      <c r="S1805" t="str">
        <f t="shared" si="114"/>
        <v>photography</v>
      </c>
      <c r="T1805" t="str">
        <f t="shared" si="115"/>
        <v>photobooks</v>
      </c>
    </row>
    <row r="1806" spans="1:20" ht="42.75" x14ac:dyDescent="0.45">
      <c r="A1806">
        <v>1804</v>
      </c>
      <c r="B1806" s="1" t="s">
        <v>1805</v>
      </c>
      <c r="C1806" s="1" t="s">
        <v>5914</v>
      </c>
      <c r="D1806" s="3">
        <v>15500</v>
      </c>
      <c r="E1806" s="3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s="7">
        <f t="shared" si="112"/>
        <v>42282.678287037037</v>
      </c>
      <c r="L1806" s="7">
        <f t="shared" si="113"/>
        <v>42322.719953703709</v>
      </c>
      <c r="M1806" t="b">
        <v>1</v>
      </c>
      <c r="N1806">
        <v>52</v>
      </c>
      <c r="O1806" s="22">
        <f>E1806/D1806*100</f>
        <v>35.174193548387095</v>
      </c>
      <c r="P1806" s="4">
        <f>E1806/N1806</f>
        <v>104.84615384615384</v>
      </c>
      <c r="Q1806" t="b">
        <v>0</v>
      </c>
      <c r="R1806" t="s">
        <v>8285</v>
      </c>
      <c r="S1806" t="str">
        <f t="shared" si="114"/>
        <v>photography</v>
      </c>
      <c r="T1806" t="str">
        <f t="shared" si="115"/>
        <v>photobooks</v>
      </c>
    </row>
    <row r="1807" spans="1:20" ht="42.75" x14ac:dyDescent="0.45">
      <c r="A1807">
        <v>1805</v>
      </c>
      <c r="B1807" s="1" t="s">
        <v>1806</v>
      </c>
      <c r="C1807" s="1" t="s">
        <v>5915</v>
      </c>
      <c r="D1807" s="3">
        <v>22500</v>
      </c>
      <c r="E1807" s="3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s="7">
        <f t="shared" si="112"/>
        <v>42247.803912037038</v>
      </c>
      <c r="L1807" s="7">
        <f t="shared" si="113"/>
        <v>42279.75</v>
      </c>
      <c r="M1807" t="b">
        <v>1</v>
      </c>
      <c r="N1807">
        <v>122</v>
      </c>
      <c r="O1807" s="22">
        <f>E1807/D1807*100</f>
        <v>36.404444444444444</v>
      </c>
      <c r="P1807" s="4">
        <f>E1807/N1807</f>
        <v>67.139344262295083</v>
      </c>
      <c r="Q1807" t="b">
        <v>0</v>
      </c>
      <c r="R1807" t="s">
        <v>8285</v>
      </c>
      <c r="S1807" t="str">
        <f t="shared" si="114"/>
        <v>photography</v>
      </c>
      <c r="T1807" t="str">
        <f t="shared" si="115"/>
        <v>photobooks</v>
      </c>
    </row>
    <row r="1808" spans="1:20" ht="42.75" x14ac:dyDescent="0.45">
      <c r="A1808">
        <v>1806</v>
      </c>
      <c r="B1808" s="1" t="s">
        <v>1807</v>
      </c>
      <c r="C1808" s="1" t="s">
        <v>5916</v>
      </c>
      <c r="D1808" s="3">
        <v>20000</v>
      </c>
      <c r="E1808" s="3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s="7">
        <f t="shared" si="112"/>
        <v>41877.638298611113</v>
      </c>
      <c r="L1808" s="7">
        <f t="shared" si="113"/>
        <v>41912.638298611113</v>
      </c>
      <c r="M1808" t="b">
        <v>1</v>
      </c>
      <c r="N1808">
        <v>8</v>
      </c>
      <c r="O1808" s="22">
        <f>E1808/D1808*100</f>
        <v>2.9550000000000001</v>
      </c>
      <c r="P1808" s="4">
        <f>E1808/N1808</f>
        <v>73.875</v>
      </c>
      <c r="Q1808" t="b">
        <v>0</v>
      </c>
      <c r="R1808" t="s">
        <v>8285</v>
      </c>
      <c r="S1808" t="str">
        <f t="shared" si="114"/>
        <v>photography</v>
      </c>
      <c r="T1808" t="str">
        <f t="shared" si="115"/>
        <v>photobooks</v>
      </c>
    </row>
    <row r="1809" spans="1:20" ht="28.5" x14ac:dyDescent="0.45">
      <c r="A1809">
        <v>1807</v>
      </c>
      <c r="B1809" s="1" t="s">
        <v>1808</v>
      </c>
      <c r="C1809" s="1" t="s">
        <v>5917</v>
      </c>
      <c r="D1809" s="3">
        <v>5000</v>
      </c>
      <c r="E1809" s="3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s="7">
        <f t="shared" si="112"/>
        <v>41880.068437499998</v>
      </c>
      <c r="L1809" s="7">
        <f t="shared" si="113"/>
        <v>41910.068437499998</v>
      </c>
      <c r="M1809" t="b">
        <v>1</v>
      </c>
      <c r="N1809">
        <v>8</v>
      </c>
      <c r="O1809" s="22">
        <f>E1809/D1809*100</f>
        <v>11.06</v>
      </c>
      <c r="P1809" s="4">
        <f>E1809/N1809</f>
        <v>69.125</v>
      </c>
      <c r="Q1809" t="b">
        <v>0</v>
      </c>
      <c r="R1809" t="s">
        <v>8285</v>
      </c>
      <c r="S1809" t="str">
        <f t="shared" si="114"/>
        <v>photography</v>
      </c>
      <c r="T1809" t="str">
        <f t="shared" si="115"/>
        <v>photobooks</v>
      </c>
    </row>
    <row r="1810" spans="1:20" ht="42.75" x14ac:dyDescent="0.45">
      <c r="A1810">
        <v>1808</v>
      </c>
      <c r="B1810" s="1" t="s">
        <v>1809</v>
      </c>
      <c r="C1810" s="1" t="s">
        <v>5918</v>
      </c>
      <c r="D1810" s="3">
        <v>28000</v>
      </c>
      <c r="E1810" s="3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s="7">
        <f t="shared" si="112"/>
        <v>42742.680902777778</v>
      </c>
      <c r="L1810" s="7">
        <f t="shared" si="113"/>
        <v>42777.680902777778</v>
      </c>
      <c r="M1810" t="b">
        <v>1</v>
      </c>
      <c r="N1810">
        <v>96</v>
      </c>
      <c r="O1810" s="22">
        <f>E1810/D1810*100</f>
        <v>41.407142857142858</v>
      </c>
      <c r="P1810" s="4">
        <f>E1810/N1810</f>
        <v>120.77083333333333</v>
      </c>
      <c r="Q1810" t="b">
        <v>0</v>
      </c>
      <c r="R1810" t="s">
        <v>8285</v>
      </c>
      <c r="S1810" t="str">
        <f t="shared" si="114"/>
        <v>photography</v>
      </c>
      <c r="T1810" t="str">
        <f t="shared" si="115"/>
        <v>photobooks</v>
      </c>
    </row>
    <row r="1811" spans="1:20" ht="42.75" x14ac:dyDescent="0.45">
      <c r="A1811">
        <v>1809</v>
      </c>
      <c r="B1811" s="1" t="s">
        <v>1810</v>
      </c>
      <c r="C1811" s="1" t="s">
        <v>5919</v>
      </c>
      <c r="D1811" s="3">
        <v>3500</v>
      </c>
      <c r="E1811" s="3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s="7">
        <f t="shared" si="112"/>
        <v>42029.907858796301</v>
      </c>
      <c r="L1811" s="7">
        <f t="shared" si="113"/>
        <v>42064.907858796301</v>
      </c>
      <c r="M1811" t="b">
        <v>1</v>
      </c>
      <c r="N1811">
        <v>9</v>
      </c>
      <c r="O1811" s="22">
        <f>E1811/D1811*100</f>
        <v>10.857142857142858</v>
      </c>
      <c r="P1811" s="4">
        <f>E1811/N1811</f>
        <v>42.222222222222221</v>
      </c>
      <c r="Q1811" t="b">
        <v>0</v>
      </c>
      <c r="R1811" t="s">
        <v>8285</v>
      </c>
      <c r="S1811" t="str">
        <f t="shared" si="114"/>
        <v>photography</v>
      </c>
      <c r="T1811" t="str">
        <f t="shared" si="115"/>
        <v>photobooks</v>
      </c>
    </row>
    <row r="1812" spans="1:20" ht="42.75" x14ac:dyDescent="0.45">
      <c r="A1812">
        <v>1810</v>
      </c>
      <c r="B1812" s="1" t="s">
        <v>1811</v>
      </c>
      <c r="C1812" s="1" t="s">
        <v>5920</v>
      </c>
      <c r="D1812" s="3">
        <v>450</v>
      </c>
      <c r="E1812" s="3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s="7">
        <f t="shared" si="112"/>
        <v>41860.91002314815</v>
      </c>
      <c r="L1812" s="7">
        <f t="shared" si="113"/>
        <v>41872.91002314815</v>
      </c>
      <c r="M1812" t="b">
        <v>0</v>
      </c>
      <c r="N1812">
        <v>2</v>
      </c>
      <c r="O1812" s="22">
        <f>E1812/D1812*100</f>
        <v>3.3333333333333335</v>
      </c>
      <c r="P1812" s="4">
        <f>E1812/N1812</f>
        <v>7.5</v>
      </c>
      <c r="Q1812" t="b">
        <v>0</v>
      </c>
      <c r="R1812" t="s">
        <v>8285</v>
      </c>
      <c r="S1812" t="str">
        <f t="shared" si="114"/>
        <v>photography</v>
      </c>
      <c r="T1812" t="str">
        <f t="shared" si="115"/>
        <v>photobooks</v>
      </c>
    </row>
    <row r="1813" spans="1:20" ht="42.75" x14ac:dyDescent="0.45">
      <c r="A1813">
        <v>1811</v>
      </c>
      <c r="B1813" s="1" t="s">
        <v>1812</v>
      </c>
      <c r="C1813" s="1" t="s">
        <v>5921</v>
      </c>
      <c r="D1813" s="3">
        <v>54000</v>
      </c>
      <c r="E1813" s="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s="7">
        <f t="shared" si="112"/>
        <v>41876.433680555558</v>
      </c>
      <c r="L1813" s="7">
        <f t="shared" si="113"/>
        <v>41936.166666666664</v>
      </c>
      <c r="M1813" t="b">
        <v>0</v>
      </c>
      <c r="N1813">
        <v>26</v>
      </c>
      <c r="O1813" s="22">
        <f>E1813/D1813*100</f>
        <v>7.407407407407407E-2</v>
      </c>
      <c r="P1813" s="4">
        <f>E1813/N1813</f>
        <v>1.5384615384615385</v>
      </c>
      <c r="Q1813" t="b">
        <v>0</v>
      </c>
      <c r="R1813" t="s">
        <v>8285</v>
      </c>
      <c r="S1813" t="str">
        <f t="shared" si="114"/>
        <v>photography</v>
      </c>
      <c r="T1813" t="str">
        <f t="shared" si="115"/>
        <v>photobooks</v>
      </c>
    </row>
    <row r="1814" spans="1:20" ht="42.75" x14ac:dyDescent="0.45">
      <c r="A1814">
        <v>1812</v>
      </c>
      <c r="B1814" s="1" t="s">
        <v>1813</v>
      </c>
      <c r="C1814" s="1" t="s">
        <v>5922</v>
      </c>
      <c r="D1814" s="3">
        <v>6500</v>
      </c>
      <c r="E1814" s="3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s="7">
        <f t="shared" si="112"/>
        <v>42524.318703703699</v>
      </c>
      <c r="L1814" s="7">
        <f t="shared" si="113"/>
        <v>42554.318703703699</v>
      </c>
      <c r="M1814" t="b">
        <v>0</v>
      </c>
      <c r="N1814">
        <v>23</v>
      </c>
      <c r="O1814" s="22">
        <f>E1814/D1814*100</f>
        <v>13.307692307692307</v>
      </c>
      <c r="P1814" s="4">
        <f>E1814/N1814</f>
        <v>37.608695652173914</v>
      </c>
      <c r="Q1814" t="b">
        <v>0</v>
      </c>
      <c r="R1814" t="s">
        <v>8285</v>
      </c>
      <c r="S1814" t="str">
        <f t="shared" si="114"/>
        <v>photography</v>
      </c>
      <c r="T1814" t="str">
        <f t="shared" si="115"/>
        <v>photobooks</v>
      </c>
    </row>
    <row r="1815" spans="1:20" ht="42.75" x14ac:dyDescent="0.45">
      <c r="A1815">
        <v>1813</v>
      </c>
      <c r="B1815" s="1" t="s">
        <v>1814</v>
      </c>
      <c r="C1815" s="1" t="s">
        <v>5923</v>
      </c>
      <c r="D1815" s="3">
        <v>8750</v>
      </c>
      <c r="E1815" s="3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s="7">
        <f t="shared" si="112"/>
        <v>41829.889027777775</v>
      </c>
      <c r="L1815" s="7">
        <f t="shared" si="113"/>
        <v>41859.889027777775</v>
      </c>
      <c r="M1815" t="b">
        <v>0</v>
      </c>
      <c r="N1815">
        <v>0</v>
      </c>
      <c r="O1815" s="22">
        <f>E1815/D1815*100</f>
        <v>0</v>
      </c>
      <c r="P1815" s="4" t="e">
        <f>E1815/N1815</f>
        <v>#DIV/0!</v>
      </c>
      <c r="Q1815" t="b">
        <v>0</v>
      </c>
      <c r="R1815" t="s">
        <v>8285</v>
      </c>
      <c r="S1815" t="str">
        <f t="shared" si="114"/>
        <v>photography</v>
      </c>
      <c r="T1815" t="str">
        <f t="shared" si="115"/>
        <v>photobooks</v>
      </c>
    </row>
    <row r="1816" spans="1:20" ht="42.75" x14ac:dyDescent="0.45">
      <c r="A1816">
        <v>1814</v>
      </c>
      <c r="B1816" s="1" t="s">
        <v>1815</v>
      </c>
      <c r="C1816" s="1" t="s">
        <v>5924</v>
      </c>
      <c r="D1816" s="3">
        <v>12000</v>
      </c>
      <c r="E1816" s="3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s="7">
        <f t="shared" si="112"/>
        <v>42033.314074074078</v>
      </c>
      <c r="L1816" s="7">
        <f t="shared" si="113"/>
        <v>42063.314074074078</v>
      </c>
      <c r="M1816" t="b">
        <v>0</v>
      </c>
      <c r="N1816">
        <v>140</v>
      </c>
      <c r="O1816" s="22">
        <f>E1816/D1816*100</f>
        <v>49.183333333333337</v>
      </c>
      <c r="P1816" s="4">
        <f>E1816/N1816</f>
        <v>42.157142857142858</v>
      </c>
      <c r="Q1816" t="b">
        <v>0</v>
      </c>
      <c r="R1816" t="s">
        <v>8285</v>
      </c>
      <c r="S1816" t="str">
        <f t="shared" si="114"/>
        <v>photography</v>
      </c>
      <c r="T1816" t="str">
        <f t="shared" si="115"/>
        <v>photobooks</v>
      </c>
    </row>
    <row r="1817" spans="1:20" ht="42.75" x14ac:dyDescent="0.45">
      <c r="A1817">
        <v>1815</v>
      </c>
      <c r="B1817" s="1" t="s">
        <v>1816</v>
      </c>
      <c r="C1817" s="1" t="s">
        <v>5925</v>
      </c>
      <c r="D1817" s="3">
        <v>3000</v>
      </c>
      <c r="E1817" s="3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s="7">
        <f t="shared" si="112"/>
        <v>42172.906678240746</v>
      </c>
      <c r="L1817" s="7">
        <f t="shared" si="113"/>
        <v>42186.906678240746</v>
      </c>
      <c r="M1817" t="b">
        <v>0</v>
      </c>
      <c r="N1817">
        <v>0</v>
      </c>
      <c r="O1817" s="22">
        <f>E1817/D1817*100</f>
        <v>0</v>
      </c>
      <c r="P1817" s="4" t="e">
        <f>E1817/N1817</f>
        <v>#DIV/0!</v>
      </c>
      <c r="Q1817" t="b">
        <v>0</v>
      </c>
      <c r="R1817" t="s">
        <v>8285</v>
      </c>
      <c r="S1817" t="str">
        <f t="shared" si="114"/>
        <v>photography</v>
      </c>
      <c r="T1817" t="str">
        <f t="shared" si="115"/>
        <v>photobooks</v>
      </c>
    </row>
    <row r="1818" spans="1:20" ht="42.75" x14ac:dyDescent="0.45">
      <c r="A1818">
        <v>1816</v>
      </c>
      <c r="B1818" s="1" t="s">
        <v>1817</v>
      </c>
      <c r="C1818" s="1" t="s">
        <v>5926</v>
      </c>
      <c r="D1818" s="3">
        <v>25000</v>
      </c>
      <c r="E1818" s="3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s="7">
        <f t="shared" si="112"/>
        <v>42548.876192129625</v>
      </c>
      <c r="L1818" s="7">
        <f t="shared" si="113"/>
        <v>42576.791666666672</v>
      </c>
      <c r="M1818" t="b">
        <v>0</v>
      </c>
      <c r="N1818">
        <v>6</v>
      </c>
      <c r="O1818" s="22">
        <f>E1818/D1818*100</f>
        <v>2.036</v>
      </c>
      <c r="P1818" s="4">
        <f>E1818/N1818</f>
        <v>84.833333333333329</v>
      </c>
      <c r="Q1818" t="b">
        <v>0</v>
      </c>
      <c r="R1818" t="s">
        <v>8285</v>
      </c>
      <c r="S1818" t="str">
        <f t="shared" si="114"/>
        <v>photography</v>
      </c>
      <c r="T1818" t="str">
        <f t="shared" si="115"/>
        <v>photobooks</v>
      </c>
    </row>
    <row r="1819" spans="1:20" ht="28.5" x14ac:dyDescent="0.45">
      <c r="A1819">
        <v>1817</v>
      </c>
      <c r="B1819" s="1" t="s">
        <v>1818</v>
      </c>
      <c r="C1819" s="1" t="s">
        <v>5927</v>
      </c>
      <c r="D1819" s="3">
        <v>18000</v>
      </c>
      <c r="E1819" s="3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s="7">
        <f t="shared" si="112"/>
        <v>42705.662118055552</v>
      </c>
      <c r="L1819" s="7">
        <f t="shared" si="113"/>
        <v>42765.290972222225</v>
      </c>
      <c r="M1819" t="b">
        <v>0</v>
      </c>
      <c r="N1819">
        <v>100</v>
      </c>
      <c r="O1819" s="22">
        <f>E1819/D1819*100</f>
        <v>52.327777777777776</v>
      </c>
      <c r="P1819" s="4">
        <f>E1819/N1819</f>
        <v>94.19</v>
      </c>
      <c r="Q1819" t="b">
        <v>0</v>
      </c>
      <c r="R1819" t="s">
        <v>8285</v>
      </c>
      <c r="S1819" t="str">
        <f t="shared" si="114"/>
        <v>photography</v>
      </c>
      <c r="T1819" t="str">
        <f t="shared" si="115"/>
        <v>photobooks</v>
      </c>
    </row>
    <row r="1820" spans="1:20" ht="28.5" x14ac:dyDescent="0.45">
      <c r="A1820">
        <v>1818</v>
      </c>
      <c r="B1820" s="1" t="s">
        <v>1819</v>
      </c>
      <c r="C1820" s="1" t="s">
        <v>5928</v>
      </c>
      <c r="D1820" s="3">
        <v>15000</v>
      </c>
      <c r="E1820" s="3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s="7">
        <f t="shared" si="112"/>
        <v>42067.234375</v>
      </c>
      <c r="L1820" s="7">
        <f t="shared" si="113"/>
        <v>42097.192708333328</v>
      </c>
      <c r="M1820" t="b">
        <v>0</v>
      </c>
      <c r="N1820">
        <v>0</v>
      </c>
      <c r="O1820" s="22">
        <f>E1820/D1820*100</f>
        <v>0</v>
      </c>
      <c r="P1820" s="4" t="e">
        <f>E1820/N1820</f>
        <v>#DIV/0!</v>
      </c>
      <c r="Q1820" t="b">
        <v>0</v>
      </c>
      <c r="R1820" t="s">
        <v>8285</v>
      </c>
      <c r="S1820" t="str">
        <f t="shared" si="114"/>
        <v>photography</v>
      </c>
      <c r="T1820" t="str">
        <f t="shared" si="115"/>
        <v>photobooks</v>
      </c>
    </row>
    <row r="1821" spans="1:20" ht="42.75" x14ac:dyDescent="0.45">
      <c r="A1821">
        <v>1819</v>
      </c>
      <c r="B1821" s="1" t="s">
        <v>1820</v>
      </c>
      <c r="C1821" s="1" t="s">
        <v>5929</v>
      </c>
      <c r="D1821" s="3">
        <v>1200</v>
      </c>
      <c r="E1821" s="3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s="7">
        <f t="shared" si="112"/>
        <v>41820.752268518518</v>
      </c>
      <c r="L1821" s="7">
        <f t="shared" si="113"/>
        <v>41850.752268518518</v>
      </c>
      <c r="M1821" t="b">
        <v>0</v>
      </c>
      <c r="N1821">
        <v>4</v>
      </c>
      <c r="O1821" s="22">
        <f>E1821/D1821*100</f>
        <v>2.083333333333333</v>
      </c>
      <c r="P1821" s="4">
        <f>E1821/N1821</f>
        <v>6.25</v>
      </c>
      <c r="Q1821" t="b">
        <v>0</v>
      </c>
      <c r="R1821" t="s">
        <v>8285</v>
      </c>
      <c r="S1821" t="str">
        <f t="shared" si="114"/>
        <v>photography</v>
      </c>
      <c r="T1821" t="str">
        <f t="shared" si="115"/>
        <v>photobooks</v>
      </c>
    </row>
    <row r="1822" spans="1:20" ht="42.75" x14ac:dyDescent="0.45">
      <c r="A1822">
        <v>1820</v>
      </c>
      <c r="B1822" s="1" t="s">
        <v>1821</v>
      </c>
      <c r="C1822" s="1" t="s">
        <v>5930</v>
      </c>
      <c r="D1822" s="3">
        <v>26000</v>
      </c>
      <c r="E1822" s="3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s="7">
        <f t="shared" si="112"/>
        <v>42065.084375000006</v>
      </c>
      <c r="L1822" s="7">
        <f t="shared" si="113"/>
        <v>42095.042708333334</v>
      </c>
      <c r="M1822" t="b">
        <v>0</v>
      </c>
      <c r="N1822">
        <v>8</v>
      </c>
      <c r="O1822" s="22">
        <f>E1822/D1822*100</f>
        <v>6.565384615384616</v>
      </c>
      <c r="P1822" s="4">
        <f>E1822/N1822</f>
        <v>213.375</v>
      </c>
      <c r="Q1822" t="b">
        <v>0</v>
      </c>
      <c r="R1822" t="s">
        <v>8285</v>
      </c>
      <c r="S1822" t="str">
        <f t="shared" si="114"/>
        <v>photography</v>
      </c>
      <c r="T1822" t="str">
        <f t="shared" si="115"/>
        <v>photobooks</v>
      </c>
    </row>
    <row r="1823" spans="1:20" ht="42.75" x14ac:dyDescent="0.45">
      <c r="A1823">
        <v>1821</v>
      </c>
      <c r="B1823" s="1" t="s">
        <v>1822</v>
      </c>
      <c r="C1823" s="1" t="s">
        <v>5931</v>
      </c>
      <c r="D1823" s="3">
        <v>2500</v>
      </c>
      <c r="E1823" s="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s="7">
        <f t="shared" si="112"/>
        <v>40926.319062499999</v>
      </c>
      <c r="L1823" s="7">
        <f t="shared" si="113"/>
        <v>40971.319062499999</v>
      </c>
      <c r="M1823" t="b">
        <v>0</v>
      </c>
      <c r="N1823">
        <v>57</v>
      </c>
      <c r="O1823" s="22">
        <f>E1823/D1823*100</f>
        <v>134.88999999999999</v>
      </c>
      <c r="P1823" s="4">
        <f>E1823/N1823</f>
        <v>59.162280701754383</v>
      </c>
      <c r="Q1823" t="b">
        <v>1</v>
      </c>
      <c r="R1823" t="s">
        <v>8276</v>
      </c>
      <c r="S1823" t="str">
        <f t="shared" si="114"/>
        <v>music</v>
      </c>
      <c r="T1823" t="str">
        <f t="shared" si="115"/>
        <v>rock</v>
      </c>
    </row>
    <row r="1824" spans="1:20" ht="28.5" x14ac:dyDescent="0.45">
      <c r="A1824">
        <v>1822</v>
      </c>
      <c r="B1824" s="1" t="s">
        <v>1823</v>
      </c>
      <c r="C1824" s="1" t="s">
        <v>5932</v>
      </c>
      <c r="D1824" s="3">
        <v>300</v>
      </c>
      <c r="E1824" s="3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s="7">
        <f t="shared" si="112"/>
        <v>41634.797013888885</v>
      </c>
      <c r="L1824" s="7">
        <f t="shared" si="113"/>
        <v>41670.792361111111</v>
      </c>
      <c r="M1824" t="b">
        <v>0</v>
      </c>
      <c r="N1824">
        <v>11</v>
      </c>
      <c r="O1824" s="22">
        <f>E1824/D1824*100</f>
        <v>100</v>
      </c>
      <c r="P1824" s="4">
        <f>E1824/N1824</f>
        <v>27.272727272727273</v>
      </c>
      <c r="Q1824" t="b">
        <v>1</v>
      </c>
      <c r="R1824" t="s">
        <v>8276</v>
      </c>
      <c r="S1824" t="str">
        <f t="shared" si="114"/>
        <v>music</v>
      </c>
      <c r="T1824" t="str">
        <f t="shared" si="115"/>
        <v>rock</v>
      </c>
    </row>
    <row r="1825" spans="1:20" ht="42.75" x14ac:dyDescent="0.45">
      <c r="A1825">
        <v>1823</v>
      </c>
      <c r="B1825" s="1" t="s">
        <v>1824</v>
      </c>
      <c r="C1825" s="1" t="s">
        <v>5933</v>
      </c>
      <c r="D1825" s="3">
        <v>700</v>
      </c>
      <c r="E1825" s="3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s="7">
        <f t="shared" si="112"/>
        <v>41176.684907407405</v>
      </c>
      <c r="L1825" s="7">
        <f t="shared" si="113"/>
        <v>41206.684907407405</v>
      </c>
      <c r="M1825" t="b">
        <v>0</v>
      </c>
      <c r="N1825">
        <v>33</v>
      </c>
      <c r="O1825" s="22">
        <f>E1825/D1825*100</f>
        <v>115.85714285714286</v>
      </c>
      <c r="P1825" s="4">
        <f>E1825/N1825</f>
        <v>24.575757575757574</v>
      </c>
      <c r="Q1825" t="b">
        <v>1</v>
      </c>
      <c r="R1825" t="s">
        <v>8276</v>
      </c>
      <c r="S1825" t="str">
        <f t="shared" si="114"/>
        <v>music</v>
      </c>
      <c r="T1825" t="str">
        <f t="shared" si="115"/>
        <v>rock</v>
      </c>
    </row>
    <row r="1826" spans="1:20" x14ac:dyDescent="0.45">
      <c r="A1826">
        <v>1824</v>
      </c>
      <c r="B1826" s="1" t="s">
        <v>1825</v>
      </c>
      <c r="C1826" s="1" t="s">
        <v>5934</v>
      </c>
      <c r="D1826" s="3">
        <v>3000</v>
      </c>
      <c r="E1826" s="3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s="7">
        <f t="shared" si="112"/>
        <v>41626.916284722225</v>
      </c>
      <c r="L1826" s="7">
        <f t="shared" si="113"/>
        <v>41647.088888888888</v>
      </c>
      <c r="M1826" t="b">
        <v>0</v>
      </c>
      <c r="N1826">
        <v>40</v>
      </c>
      <c r="O1826" s="22">
        <f>E1826/D1826*100</f>
        <v>100.06666666666666</v>
      </c>
      <c r="P1826" s="4">
        <f>E1826/N1826</f>
        <v>75.05</v>
      </c>
      <c r="Q1826" t="b">
        <v>1</v>
      </c>
      <c r="R1826" t="s">
        <v>8276</v>
      </c>
      <c r="S1826" t="str">
        <f t="shared" si="114"/>
        <v>music</v>
      </c>
      <c r="T1826" t="str">
        <f t="shared" si="115"/>
        <v>rock</v>
      </c>
    </row>
    <row r="1827" spans="1:20" ht="42.75" x14ac:dyDescent="0.45">
      <c r="A1827">
        <v>1825</v>
      </c>
      <c r="B1827" s="1" t="s">
        <v>1826</v>
      </c>
      <c r="C1827" s="1" t="s">
        <v>5935</v>
      </c>
      <c r="D1827" s="3">
        <v>2000</v>
      </c>
      <c r="E1827" s="3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s="7">
        <f t="shared" si="112"/>
        <v>41443.83452546296</v>
      </c>
      <c r="L1827" s="7">
        <f t="shared" si="113"/>
        <v>41466.83452546296</v>
      </c>
      <c r="M1827" t="b">
        <v>0</v>
      </c>
      <c r="N1827">
        <v>50</v>
      </c>
      <c r="O1827" s="22">
        <f>E1827/D1827*100</f>
        <v>105.05</v>
      </c>
      <c r="P1827" s="4">
        <f>E1827/N1827</f>
        <v>42.02</v>
      </c>
      <c r="Q1827" t="b">
        <v>1</v>
      </c>
      <c r="R1827" t="s">
        <v>8276</v>
      </c>
      <c r="S1827" t="str">
        <f t="shared" si="114"/>
        <v>music</v>
      </c>
      <c r="T1827" t="str">
        <f t="shared" si="115"/>
        <v>rock</v>
      </c>
    </row>
    <row r="1828" spans="1:20" ht="28.5" x14ac:dyDescent="0.45">
      <c r="A1828">
        <v>1826</v>
      </c>
      <c r="B1828" s="1" t="s">
        <v>1827</v>
      </c>
      <c r="C1828" s="1" t="s">
        <v>5936</v>
      </c>
      <c r="D1828" s="3">
        <v>2000</v>
      </c>
      <c r="E1828" s="3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s="7">
        <f t="shared" si="112"/>
        <v>41657.923807870371</v>
      </c>
      <c r="L1828" s="7">
        <f t="shared" si="113"/>
        <v>41687.923807870371</v>
      </c>
      <c r="M1828" t="b">
        <v>0</v>
      </c>
      <c r="N1828">
        <v>38</v>
      </c>
      <c r="O1828" s="22">
        <f>E1828/D1828*100</f>
        <v>101</v>
      </c>
      <c r="P1828" s="4">
        <f>E1828/N1828</f>
        <v>53.157894736842103</v>
      </c>
      <c r="Q1828" t="b">
        <v>1</v>
      </c>
      <c r="R1828" t="s">
        <v>8276</v>
      </c>
      <c r="S1828" t="str">
        <f t="shared" si="114"/>
        <v>music</v>
      </c>
      <c r="T1828" t="str">
        <f t="shared" si="115"/>
        <v>rock</v>
      </c>
    </row>
    <row r="1829" spans="1:20" ht="42.75" x14ac:dyDescent="0.45">
      <c r="A1829">
        <v>1827</v>
      </c>
      <c r="B1829" s="1" t="s">
        <v>1828</v>
      </c>
      <c r="C1829" s="1" t="s">
        <v>5937</v>
      </c>
      <c r="D1829" s="3">
        <v>8000</v>
      </c>
      <c r="E1829" s="3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s="7">
        <f t="shared" si="112"/>
        <v>40555.325937499998</v>
      </c>
      <c r="L1829" s="7">
        <f t="shared" si="113"/>
        <v>40605.325937499998</v>
      </c>
      <c r="M1829" t="b">
        <v>0</v>
      </c>
      <c r="N1829">
        <v>96</v>
      </c>
      <c r="O1829" s="22">
        <f>E1829/D1829*100</f>
        <v>100.66250000000001</v>
      </c>
      <c r="P1829" s="4">
        <f>E1829/N1829</f>
        <v>83.885416666666671</v>
      </c>
      <c r="Q1829" t="b">
        <v>1</v>
      </c>
      <c r="R1829" t="s">
        <v>8276</v>
      </c>
      <c r="S1829" t="str">
        <f t="shared" si="114"/>
        <v>music</v>
      </c>
      <c r="T1829" t="str">
        <f t="shared" si="115"/>
        <v>rock</v>
      </c>
    </row>
    <row r="1830" spans="1:20" ht="42.75" x14ac:dyDescent="0.45">
      <c r="A1830">
        <v>1828</v>
      </c>
      <c r="B1830" s="1" t="s">
        <v>1829</v>
      </c>
      <c r="C1830" s="1" t="s">
        <v>5938</v>
      </c>
      <c r="D1830" s="3">
        <v>20000</v>
      </c>
      <c r="E1830" s="3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s="7">
        <f t="shared" si="112"/>
        <v>41736.899652777778</v>
      </c>
      <c r="L1830" s="7">
        <f t="shared" si="113"/>
        <v>41768.916666666664</v>
      </c>
      <c r="M1830" t="b">
        <v>0</v>
      </c>
      <c r="N1830">
        <v>48</v>
      </c>
      <c r="O1830" s="22">
        <f>E1830/D1830*100</f>
        <v>100.16000000000001</v>
      </c>
      <c r="P1830" s="4">
        <f>E1830/N1830</f>
        <v>417.33333333333331</v>
      </c>
      <c r="Q1830" t="b">
        <v>1</v>
      </c>
      <c r="R1830" t="s">
        <v>8276</v>
      </c>
      <c r="S1830" t="str">
        <f t="shared" si="114"/>
        <v>music</v>
      </c>
      <c r="T1830" t="str">
        <f t="shared" si="115"/>
        <v>rock</v>
      </c>
    </row>
    <row r="1831" spans="1:20" ht="42.75" x14ac:dyDescent="0.45">
      <c r="A1831">
        <v>1829</v>
      </c>
      <c r="B1831" s="1" t="s">
        <v>1830</v>
      </c>
      <c r="C1831" s="1" t="s">
        <v>5939</v>
      </c>
      <c r="D1831" s="3">
        <v>1500</v>
      </c>
      <c r="E1831" s="3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s="7">
        <f t="shared" si="112"/>
        <v>40516.087627314817</v>
      </c>
      <c r="L1831" s="7">
        <f t="shared" si="113"/>
        <v>40564.916666666664</v>
      </c>
      <c r="M1831" t="b">
        <v>0</v>
      </c>
      <c r="N1831">
        <v>33</v>
      </c>
      <c r="O1831" s="22">
        <f>E1831/D1831*100</f>
        <v>166.68333333333334</v>
      </c>
      <c r="P1831" s="4">
        <f>E1831/N1831</f>
        <v>75.765151515151516</v>
      </c>
      <c r="Q1831" t="b">
        <v>1</v>
      </c>
      <c r="R1831" t="s">
        <v>8276</v>
      </c>
      <c r="S1831" t="str">
        <f t="shared" si="114"/>
        <v>music</v>
      </c>
      <c r="T1831" t="str">
        <f t="shared" si="115"/>
        <v>rock</v>
      </c>
    </row>
    <row r="1832" spans="1:20" ht="42.75" x14ac:dyDescent="0.45">
      <c r="A1832">
        <v>1830</v>
      </c>
      <c r="B1832" s="1" t="s">
        <v>1831</v>
      </c>
      <c r="C1832" s="1" t="s">
        <v>5940</v>
      </c>
      <c r="D1832" s="3">
        <v>15000</v>
      </c>
      <c r="E1832" s="3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s="7">
        <f t="shared" si="112"/>
        <v>41664.684108796297</v>
      </c>
      <c r="L1832" s="7">
        <f t="shared" si="113"/>
        <v>41694.684108796297</v>
      </c>
      <c r="M1832" t="b">
        <v>0</v>
      </c>
      <c r="N1832">
        <v>226</v>
      </c>
      <c r="O1832" s="22">
        <f>E1832/D1832*100</f>
        <v>101.53333333333335</v>
      </c>
      <c r="P1832" s="4">
        <f>E1832/N1832</f>
        <v>67.389380530973455</v>
      </c>
      <c r="Q1832" t="b">
        <v>1</v>
      </c>
      <c r="R1832" t="s">
        <v>8276</v>
      </c>
      <c r="S1832" t="str">
        <f t="shared" si="114"/>
        <v>music</v>
      </c>
      <c r="T1832" t="str">
        <f t="shared" si="115"/>
        <v>rock</v>
      </c>
    </row>
    <row r="1833" spans="1:20" ht="42.75" x14ac:dyDescent="0.45">
      <c r="A1833">
        <v>1831</v>
      </c>
      <c r="B1833" s="1" t="s">
        <v>1832</v>
      </c>
      <c r="C1833" s="1" t="s">
        <v>5941</v>
      </c>
      <c r="D1833" s="3">
        <v>1000</v>
      </c>
      <c r="E1833" s="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s="7">
        <f t="shared" si="112"/>
        <v>41026.996099537035</v>
      </c>
      <c r="L1833" s="7">
        <f t="shared" si="113"/>
        <v>41041.996099537035</v>
      </c>
      <c r="M1833" t="b">
        <v>0</v>
      </c>
      <c r="N1833">
        <v>14</v>
      </c>
      <c r="O1833" s="22">
        <f>E1833/D1833*100</f>
        <v>103</v>
      </c>
      <c r="P1833" s="4">
        <f>E1833/N1833</f>
        <v>73.571428571428569</v>
      </c>
      <c r="Q1833" t="b">
        <v>1</v>
      </c>
      <c r="R1833" t="s">
        <v>8276</v>
      </c>
      <c r="S1833" t="str">
        <f t="shared" si="114"/>
        <v>music</v>
      </c>
      <c r="T1833" t="str">
        <f t="shared" si="115"/>
        <v>rock</v>
      </c>
    </row>
    <row r="1834" spans="1:20" ht="42.75" x14ac:dyDescent="0.45">
      <c r="A1834">
        <v>1832</v>
      </c>
      <c r="B1834" s="1" t="s">
        <v>1833</v>
      </c>
      <c r="C1834" s="1" t="s">
        <v>5942</v>
      </c>
      <c r="D1834" s="3">
        <v>350</v>
      </c>
      <c r="E1834" s="3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s="7">
        <f t="shared" si="112"/>
        <v>40576.539664351854</v>
      </c>
      <c r="L1834" s="7">
        <f t="shared" si="113"/>
        <v>40606.539664351854</v>
      </c>
      <c r="M1834" t="b">
        <v>0</v>
      </c>
      <c r="N1834">
        <v>20</v>
      </c>
      <c r="O1834" s="22">
        <f>E1834/D1834*100</f>
        <v>142.85714285714286</v>
      </c>
      <c r="P1834" s="4">
        <f>E1834/N1834</f>
        <v>25</v>
      </c>
      <c r="Q1834" t="b">
        <v>1</v>
      </c>
      <c r="R1834" t="s">
        <v>8276</v>
      </c>
      <c r="S1834" t="str">
        <f t="shared" si="114"/>
        <v>music</v>
      </c>
      <c r="T1834" t="str">
        <f t="shared" si="115"/>
        <v>rock</v>
      </c>
    </row>
    <row r="1835" spans="1:20" ht="42.75" x14ac:dyDescent="0.45">
      <c r="A1835">
        <v>1833</v>
      </c>
      <c r="B1835" s="1" t="s">
        <v>1834</v>
      </c>
      <c r="C1835" s="1" t="s">
        <v>5943</v>
      </c>
      <c r="D1835" s="3">
        <v>400</v>
      </c>
      <c r="E1835" s="3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s="7">
        <f t="shared" si="112"/>
        <v>41303.044016203705</v>
      </c>
      <c r="L1835" s="7">
        <f t="shared" si="113"/>
        <v>41335.332638888889</v>
      </c>
      <c r="M1835" t="b">
        <v>0</v>
      </c>
      <c r="N1835">
        <v>25</v>
      </c>
      <c r="O1835" s="22">
        <f>E1835/D1835*100</f>
        <v>262.5</v>
      </c>
      <c r="P1835" s="4">
        <f>E1835/N1835</f>
        <v>42</v>
      </c>
      <c r="Q1835" t="b">
        <v>1</v>
      </c>
      <c r="R1835" t="s">
        <v>8276</v>
      </c>
      <c r="S1835" t="str">
        <f t="shared" si="114"/>
        <v>music</v>
      </c>
      <c r="T1835" t="str">
        <f t="shared" si="115"/>
        <v>rock</v>
      </c>
    </row>
    <row r="1836" spans="1:20" ht="28.5" x14ac:dyDescent="0.45">
      <c r="A1836">
        <v>1834</v>
      </c>
      <c r="B1836" s="1" t="s">
        <v>1835</v>
      </c>
      <c r="C1836" s="1" t="s">
        <v>5944</v>
      </c>
      <c r="D1836" s="3">
        <v>10000</v>
      </c>
      <c r="E1836" s="3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s="7">
        <f t="shared" si="112"/>
        <v>41988.964062500003</v>
      </c>
      <c r="L1836" s="7">
        <f t="shared" si="113"/>
        <v>42028.964062500003</v>
      </c>
      <c r="M1836" t="b">
        <v>0</v>
      </c>
      <c r="N1836">
        <v>90</v>
      </c>
      <c r="O1836" s="22">
        <f>E1836/D1836*100</f>
        <v>118.05000000000001</v>
      </c>
      <c r="P1836" s="4">
        <f>E1836/N1836</f>
        <v>131.16666666666666</v>
      </c>
      <c r="Q1836" t="b">
        <v>1</v>
      </c>
      <c r="R1836" t="s">
        <v>8276</v>
      </c>
      <c r="S1836" t="str">
        <f t="shared" si="114"/>
        <v>music</v>
      </c>
      <c r="T1836" t="str">
        <f t="shared" si="115"/>
        <v>rock</v>
      </c>
    </row>
    <row r="1837" spans="1:20" ht="57" x14ac:dyDescent="0.45">
      <c r="A1837">
        <v>1835</v>
      </c>
      <c r="B1837" s="1" t="s">
        <v>1836</v>
      </c>
      <c r="C1837" s="1" t="s">
        <v>5945</v>
      </c>
      <c r="D1837" s="3">
        <v>500</v>
      </c>
      <c r="E1837" s="3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s="7">
        <f t="shared" si="112"/>
        <v>42430.702210648145</v>
      </c>
      <c r="L1837" s="7">
        <f t="shared" si="113"/>
        <v>42460.660543981481</v>
      </c>
      <c r="M1837" t="b">
        <v>0</v>
      </c>
      <c r="N1837">
        <v>11</v>
      </c>
      <c r="O1837" s="22">
        <f>E1837/D1837*100</f>
        <v>104</v>
      </c>
      <c r="P1837" s="4">
        <f>E1837/N1837</f>
        <v>47.272727272727273</v>
      </c>
      <c r="Q1837" t="b">
        <v>1</v>
      </c>
      <c r="R1837" t="s">
        <v>8276</v>
      </c>
      <c r="S1837" t="str">
        <f t="shared" si="114"/>
        <v>music</v>
      </c>
      <c r="T1837" t="str">
        <f t="shared" si="115"/>
        <v>rock</v>
      </c>
    </row>
    <row r="1838" spans="1:20" x14ac:dyDescent="0.45">
      <c r="A1838">
        <v>1836</v>
      </c>
      <c r="B1838" s="1" t="s">
        <v>1837</v>
      </c>
      <c r="C1838" s="1" t="s">
        <v>5946</v>
      </c>
      <c r="D1838" s="3">
        <v>5000</v>
      </c>
      <c r="E1838" s="3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s="7">
        <f t="shared" si="112"/>
        <v>41305.809363425928</v>
      </c>
      <c r="L1838" s="7">
        <f t="shared" si="113"/>
        <v>41322.809363425928</v>
      </c>
      <c r="M1838" t="b">
        <v>0</v>
      </c>
      <c r="N1838">
        <v>55</v>
      </c>
      <c r="O1838" s="22">
        <f>E1838/D1838*100</f>
        <v>200.34</v>
      </c>
      <c r="P1838" s="4">
        <f>E1838/N1838</f>
        <v>182.12727272727273</v>
      </c>
      <c r="Q1838" t="b">
        <v>1</v>
      </c>
      <c r="R1838" t="s">
        <v>8276</v>
      </c>
      <c r="S1838" t="str">
        <f t="shared" si="114"/>
        <v>music</v>
      </c>
      <c r="T1838" t="str">
        <f t="shared" si="115"/>
        <v>rock</v>
      </c>
    </row>
    <row r="1839" spans="1:20" ht="42.75" x14ac:dyDescent="0.45">
      <c r="A1839">
        <v>1837</v>
      </c>
      <c r="B1839" s="1" t="s">
        <v>1838</v>
      </c>
      <c r="C1839" s="1" t="s">
        <v>5947</v>
      </c>
      <c r="D1839" s="3">
        <v>600</v>
      </c>
      <c r="E1839" s="3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s="7">
        <f t="shared" si="112"/>
        <v>40926.047858796301</v>
      </c>
      <c r="L1839" s="7">
        <f t="shared" si="113"/>
        <v>40986.006192129629</v>
      </c>
      <c r="M1839" t="b">
        <v>0</v>
      </c>
      <c r="N1839">
        <v>30</v>
      </c>
      <c r="O1839" s="22">
        <f>E1839/D1839*100</f>
        <v>306.83333333333331</v>
      </c>
      <c r="P1839" s="4">
        <f>E1839/N1839</f>
        <v>61.366666666666667</v>
      </c>
      <c r="Q1839" t="b">
        <v>1</v>
      </c>
      <c r="R1839" t="s">
        <v>8276</v>
      </c>
      <c r="S1839" t="str">
        <f t="shared" si="114"/>
        <v>music</v>
      </c>
      <c r="T1839" t="str">
        <f t="shared" si="115"/>
        <v>rock</v>
      </c>
    </row>
    <row r="1840" spans="1:20" ht="42.75" x14ac:dyDescent="0.45">
      <c r="A1840">
        <v>1838</v>
      </c>
      <c r="B1840" s="1" t="s">
        <v>1839</v>
      </c>
      <c r="C1840" s="1" t="s">
        <v>5948</v>
      </c>
      <c r="D1840" s="3">
        <v>1000</v>
      </c>
      <c r="E1840" s="3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s="7">
        <f t="shared" si="112"/>
        <v>40788.786539351851</v>
      </c>
      <c r="L1840" s="7">
        <f t="shared" si="113"/>
        <v>40817.125</v>
      </c>
      <c r="M1840" t="b">
        <v>0</v>
      </c>
      <c r="N1840">
        <v>28</v>
      </c>
      <c r="O1840" s="22">
        <f>E1840/D1840*100</f>
        <v>100.149</v>
      </c>
      <c r="P1840" s="4">
        <f>E1840/N1840</f>
        <v>35.767499999999998</v>
      </c>
      <c r="Q1840" t="b">
        <v>1</v>
      </c>
      <c r="R1840" t="s">
        <v>8276</v>
      </c>
      <c r="S1840" t="str">
        <f t="shared" si="114"/>
        <v>music</v>
      </c>
      <c r="T1840" t="str">
        <f t="shared" si="115"/>
        <v>rock</v>
      </c>
    </row>
    <row r="1841" spans="1:20" ht="42.75" x14ac:dyDescent="0.45">
      <c r="A1841">
        <v>1839</v>
      </c>
      <c r="B1841" s="1" t="s">
        <v>1840</v>
      </c>
      <c r="C1841" s="1" t="s">
        <v>5949</v>
      </c>
      <c r="D1841" s="3">
        <v>1000</v>
      </c>
      <c r="E1841" s="3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s="7">
        <f t="shared" si="112"/>
        <v>42614.722013888888</v>
      </c>
      <c r="L1841" s="7">
        <f t="shared" si="113"/>
        <v>42644.722013888888</v>
      </c>
      <c r="M1841" t="b">
        <v>0</v>
      </c>
      <c r="N1841">
        <v>45</v>
      </c>
      <c r="O1841" s="22">
        <f>E1841/D1841*100</f>
        <v>205.29999999999998</v>
      </c>
      <c r="P1841" s="4">
        <f>E1841/N1841</f>
        <v>45.62222222222222</v>
      </c>
      <c r="Q1841" t="b">
        <v>1</v>
      </c>
      <c r="R1841" t="s">
        <v>8276</v>
      </c>
      <c r="S1841" t="str">
        <f t="shared" si="114"/>
        <v>music</v>
      </c>
      <c r="T1841" t="str">
        <f t="shared" si="115"/>
        <v>rock</v>
      </c>
    </row>
    <row r="1842" spans="1:20" ht="42.75" x14ac:dyDescent="0.45">
      <c r="A1842">
        <v>1840</v>
      </c>
      <c r="B1842" s="1" t="s">
        <v>1841</v>
      </c>
      <c r="C1842" s="1" t="s">
        <v>5950</v>
      </c>
      <c r="D1842" s="3">
        <v>900</v>
      </c>
      <c r="E1842" s="3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s="7">
        <f t="shared" si="112"/>
        <v>41382.096180555556</v>
      </c>
      <c r="L1842" s="7">
        <f t="shared" si="113"/>
        <v>41401.207638888889</v>
      </c>
      <c r="M1842" t="b">
        <v>0</v>
      </c>
      <c r="N1842">
        <v>13</v>
      </c>
      <c r="O1842" s="22">
        <f>E1842/D1842*100</f>
        <v>108.88888888888889</v>
      </c>
      <c r="P1842" s="4">
        <f>E1842/N1842</f>
        <v>75.384615384615387</v>
      </c>
      <c r="Q1842" t="b">
        <v>1</v>
      </c>
      <c r="R1842" t="s">
        <v>8276</v>
      </c>
      <c r="S1842" t="str">
        <f t="shared" si="114"/>
        <v>music</v>
      </c>
      <c r="T1842" t="str">
        <f t="shared" si="115"/>
        <v>rock</v>
      </c>
    </row>
    <row r="1843" spans="1:20" ht="28.5" x14ac:dyDescent="0.45">
      <c r="A1843">
        <v>1841</v>
      </c>
      <c r="B1843" s="1" t="s">
        <v>1842</v>
      </c>
      <c r="C1843" s="1" t="s">
        <v>5951</v>
      </c>
      <c r="D1843" s="3">
        <v>2000</v>
      </c>
      <c r="E1843" s="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s="7">
        <f t="shared" si="112"/>
        <v>41745.84542824074</v>
      </c>
      <c r="L1843" s="7">
        <f t="shared" si="113"/>
        <v>41779.207638888889</v>
      </c>
      <c r="M1843" t="b">
        <v>0</v>
      </c>
      <c r="N1843">
        <v>40</v>
      </c>
      <c r="O1843" s="22">
        <f>E1843/D1843*100</f>
        <v>101.75</v>
      </c>
      <c r="P1843" s="4">
        <f>E1843/N1843</f>
        <v>50.875</v>
      </c>
      <c r="Q1843" t="b">
        <v>1</v>
      </c>
      <c r="R1843" t="s">
        <v>8276</v>
      </c>
      <c r="S1843" t="str">
        <f t="shared" si="114"/>
        <v>music</v>
      </c>
      <c r="T1843" t="str">
        <f t="shared" si="115"/>
        <v>rock</v>
      </c>
    </row>
    <row r="1844" spans="1:20" ht="42.75" x14ac:dyDescent="0.45">
      <c r="A1844">
        <v>1842</v>
      </c>
      <c r="B1844" s="1" t="s">
        <v>1843</v>
      </c>
      <c r="C1844" s="1" t="s">
        <v>5952</v>
      </c>
      <c r="D1844" s="3">
        <v>2000</v>
      </c>
      <c r="E1844" s="3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s="7">
        <f t="shared" si="112"/>
        <v>42031.631724537037</v>
      </c>
      <c r="L1844" s="7">
        <f t="shared" si="113"/>
        <v>42065.249305555553</v>
      </c>
      <c r="M1844" t="b">
        <v>0</v>
      </c>
      <c r="N1844">
        <v>21</v>
      </c>
      <c r="O1844" s="22">
        <f>E1844/D1844*100</f>
        <v>125.25</v>
      </c>
      <c r="P1844" s="4">
        <f>E1844/N1844</f>
        <v>119.28571428571429</v>
      </c>
      <c r="Q1844" t="b">
        <v>1</v>
      </c>
      <c r="R1844" t="s">
        <v>8276</v>
      </c>
      <c r="S1844" t="str">
        <f t="shared" si="114"/>
        <v>music</v>
      </c>
      <c r="T1844" t="str">
        <f t="shared" si="115"/>
        <v>rock</v>
      </c>
    </row>
    <row r="1845" spans="1:20" ht="42.75" x14ac:dyDescent="0.45">
      <c r="A1845">
        <v>1843</v>
      </c>
      <c r="B1845" s="1" t="s">
        <v>1844</v>
      </c>
      <c r="C1845" s="1" t="s">
        <v>5953</v>
      </c>
      <c r="D1845" s="3">
        <v>10000</v>
      </c>
      <c r="E1845" s="3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s="7">
        <f t="shared" si="112"/>
        <v>40564.994837962964</v>
      </c>
      <c r="L1845" s="7">
        <f t="shared" si="113"/>
        <v>40594.994837962964</v>
      </c>
      <c r="M1845" t="b">
        <v>0</v>
      </c>
      <c r="N1845">
        <v>134</v>
      </c>
      <c r="O1845" s="22">
        <f>E1845/D1845*100</f>
        <v>124.0061</v>
      </c>
      <c r="P1845" s="4">
        <f>E1845/N1845</f>
        <v>92.541865671641801</v>
      </c>
      <c r="Q1845" t="b">
        <v>1</v>
      </c>
      <c r="R1845" t="s">
        <v>8276</v>
      </c>
      <c r="S1845" t="str">
        <f t="shared" si="114"/>
        <v>music</v>
      </c>
      <c r="T1845" t="str">
        <f t="shared" si="115"/>
        <v>rock</v>
      </c>
    </row>
    <row r="1846" spans="1:20" ht="42.75" x14ac:dyDescent="0.45">
      <c r="A1846">
        <v>1844</v>
      </c>
      <c r="B1846" s="1" t="s">
        <v>1845</v>
      </c>
      <c r="C1846" s="1" t="s">
        <v>5954</v>
      </c>
      <c r="D1846" s="3">
        <v>1500</v>
      </c>
      <c r="E1846" s="3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s="7">
        <f t="shared" si="112"/>
        <v>40666.973541666666</v>
      </c>
      <c r="L1846" s="7">
        <f t="shared" si="113"/>
        <v>40705.125</v>
      </c>
      <c r="M1846" t="b">
        <v>0</v>
      </c>
      <c r="N1846">
        <v>20</v>
      </c>
      <c r="O1846" s="22">
        <f>E1846/D1846*100</f>
        <v>101.4</v>
      </c>
      <c r="P1846" s="4">
        <f>E1846/N1846</f>
        <v>76.05</v>
      </c>
      <c r="Q1846" t="b">
        <v>1</v>
      </c>
      <c r="R1846" t="s">
        <v>8276</v>
      </c>
      <c r="S1846" t="str">
        <f t="shared" si="114"/>
        <v>music</v>
      </c>
      <c r="T1846" t="str">
        <f t="shared" si="115"/>
        <v>rock</v>
      </c>
    </row>
    <row r="1847" spans="1:20" ht="85.5" x14ac:dyDescent="0.45">
      <c r="A1847">
        <v>1845</v>
      </c>
      <c r="B1847" s="1" t="s">
        <v>1846</v>
      </c>
      <c r="C1847" s="1" t="s">
        <v>5955</v>
      </c>
      <c r="D1847" s="3">
        <v>1000</v>
      </c>
      <c r="E1847" s="3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s="7">
        <f t="shared" si="112"/>
        <v>42523.333310185189</v>
      </c>
      <c r="L1847" s="7">
        <f t="shared" si="113"/>
        <v>42538.204861111109</v>
      </c>
      <c r="M1847" t="b">
        <v>0</v>
      </c>
      <c r="N1847">
        <v>19</v>
      </c>
      <c r="O1847" s="22">
        <f>E1847/D1847*100</f>
        <v>100</v>
      </c>
      <c r="P1847" s="4">
        <f>E1847/N1847</f>
        <v>52.631578947368418</v>
      </c>
      <c r="Q1847" t="b">
        <v>1</v>
      </c>
      <c r="R1847" t="s">
        <v>8276</v>
      </c>
      <c r="S1847" t="str">
        <f t="shared" si="114"/>
        <v>music</v>
      </c>
      <c r="T1847" t="str">
        <f t="shared" si="115"/>
        <v>rock</v>
      </c>
    </row>
    <row r="1848" spans="1:20" ht="42.75" x14ac:dyDescent="0.45">
      <c r="A1848">
        <v>1846</v>
      </c>
      <c r="B1848" s="1" t="s">
        <v>1847</v>
      </c>
      <c r="C1848" s="1" t="s">
        <v>5956</v>
      </c>
      <c r="D1848" s="3">
        <v>15000</v>
      </c>
      <c r="E1848" s="3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s="7">
        <f t="shared" si="112"/>
        <v>41228.650196759263</v>
      </c>
      <c r="L1848" s="7">
        <f t="shared" si="113"/>
        <v>41258.650196759263</v>
      </c>
      <c r="M1848" t="b">
        <v>0</v>
      </c>
      <c r="N1848">
        <v>209</v>
      </c>
      <c r="O1848" s="22">
        <f>E1848/D1848*100</f>
        <v>137.92666666666668</v>
      </c>
      <c r="P1848" s="4">
        <f>E1848/N1848</f>
        <v>98.990430622009569</v>
      </c>
      <c r="Q1848" t="b">
        <v>1</v>
      </c>
      <c r="R1848" t="s">
        <v>8276</v>
      </c>
      <c r="S1848" t="str">
        <f t="shared" si="114"/>
        <v>music</v>
      </c>
      <c r="T1848" t="str">
        <f t="shared" si="115"/>
        <v>rock</v>
      </c>
    </row>
    <row r="1849" spans="1:20" ht="42.75" x14ac:dyDescent="0.45">
      <c r="A1849">
        <v>1847</v>
      </c>
      <c r="B1849" s="1" t="s">
        <v>1848</v>
      </c>
      <c r="C1849" s="1" t="s">
        <v>5957</v>
      </c>
      <c r="D1849" s="3">
        <v>2500</v>
      </c>
      <c r="E1849" s="3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s="7">
        <f t="shared" si="112"/>
        <v>42094.236481481479</v>
      </c>
      <c r="L1849" s="7">
        <f t="shared" si="113"/>
        <v>42115.236481481479</v>
      </c>
      <c r="M1849" t="b">
        <v>0</v>
      </c>
      <c r="N1849">
        <v>38</v>
      </c>
      <c r="O1849" s="22">
        <f>E1849/D1849*100</f>
        <v>120.88000000000001</v>
      </c>
      <c r="P1849" s="4">
        <f>E1849/N1849</f>
        <v>79.526315789473685</v>
      </c>
      <c r="Q1849" t="b">
        <v>1</v>
      </c>
      <c r="R1849" t="s">
        <v>8276</v>
      </c>
      <c r="S1849" t="str">
        <f t="shared" si="114"/>
        <v>music</v>
      </c>
      <c r="T1849" t="str">
        <f t="shared" si="115"/>
        <v>rock</v>
      </c>
    </row>
    <row r="1850" spans="1:20" ht="42.75" x14ac:dyDescent="0.45">
      <c r="A1850">
        <v>1848</v>
      </c>
      <c r="B1850" s="1" t="s">
        <v>1849</v>
      </c>
      <c r="C1850" s="1" t="s">
        <v>5958</v>
      </c>
      <c r="D1850" s="3">
        <v>3000</v>
      </c>
      <c r="E1850" s="3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s="7">
        <f t="shared" si="112"/>
        <v>40691.788055555553</v>
      </c>
      <c r="L1850" s="7">
        <f t="shared" si="113"/>
        <v>40755.290972222225</v>
      </c>
      <c r="M1850" t="b">
        <v>0</v>
      </c>
      <c r="N1850">
        <v>24</v>
      </c>
      <c r="O1850" s="22">
        <f>E1850/D1850*100</f>
        <v>107.36666666666667</v>
      </c>
      <c r="P1850" s="4">
        <f>E1850/N1850</f>
        <v>134.20833333333334</v>
      </c>
      <c r="Q1850" t="b">
        <v>1</v>
      </c>
      <c r="R1850" t="s">
        <v>8276</v>
      </c>
      <c r="S1850" t="str">
        <f t="shared" si="114"/>
        <v>music</v>
      </c>
      <c r="T1850" t="str">
        <f t="shared" si="115"/>
        <v>rock</v>
      </c>
    </row>
    <row r="1851" spans="1:20" ht="28.5" x14ac:dyDescent="0.45">
      <c r="A1851">
        <v>1849</v>
      </c>
      <c r="B1851" s="1" t="s">
        <v>1850</v>
      </c>
      <c r="C1851" s="1" t="s">
        <v>5959</v>
      </c>
      <c r="D1851" s="3">
        <v>300</v>
      </c>
      <c r="E1851" s="3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s="7">
        <f t="shared" si="112"/>
        <v>41169.845590277779</v>
      </c>
      <c r="L1851" s="7">
        <f t="shared" si="113"/>
        <v>41199.845590277779</v>
      </c>
      <c r="M1851" t="b">
        <v>0</v>
      </c>
      <c r="N1851">
        <v>8</v>
      </c>
      <c r="O1851" s="22">
        <f>E1851/D1851*100</f>
        <v>100.33333333333334</v>
      </c>
      <c r="P1851" s="4">
        <f>E1851/N1851</f>
        <v>37.625</v>
      </c>
      <c r="Q1851" t="b">
        <v>1</v>
      </c>
      <c r="R1851" t="s">
        <v>8276</v>
      </c>
      <c r="S1851" t="str">
        <f t="shared" si="114"/>
        <v>music</v>
      </c>
      <c r="T1851" t="str">
        <f t="shared" si="115"/>
        <v>rock</v>
      </c>
    </row>
    <row r="1852" spans="1:20" ht="42.75" x14ac:dyDescent="0.45">
      <c r="A1852">
        <v>1850</v>
      </c>
      <c r="B1852" s="1" t="s">
        <v>1851</v>
      </c>
      <c r="C1852" s="1" t="s">
        <v>5960</v>
      </c>
      <c r="D1852" s="3">
        <v>9000</v>
      </c>
      <c r="E1852" s="3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s="7">
        <f t="shared" si="112"/>
        <v>41800.959490740745</v>
      </c>
      <c r="L1852" s="7">
        <f t="shared" si="113"/>
        <v>41830.959490740745</v>
      </c>
      <c r="M1852" t="b">
        <v>0</v>
      </c>
      <c r="N1852">
        <v>179</v>
      </c>
      <c r="O1852" s="22">
        <f>E1852/D1852*100</f>
        <v>101.52222222222223</v>
      </c>
      <c r="P1852" s="4">
        <f>E1852/N1852</f>
        <v>51.044692737430168</v>
      </c>
      <c r="Q1852" t="b">
        <v>1</v>
      </c>
      <c r="R1852" t="s">
        <v>8276</v>
      </c>
      <c r="S1852" t="str">
        <f t="shared" si="114"/>
        <v>music</v>
      </c>
      <c r="T1852" t="str">
        <f t="shared" si="115"/>
        <v>rock</v>
      </c>
    </row>
    <row r="1853" spans="1:20" ht="42.75" x14ac:dyDescent="0.45">
      <c r="A1853">
        <v>1851</v>
      </c>
      <c r="B1853" s="1" t="s">
        <v>1852</v>
      </c>
      <c r="C1853" s="1" t="s">
        <v>5961</v>
      </c>
      <c r="D1853" s="3">
        <v>1300</v>
      </c>
      <c r="E1853" s="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s="7">
        <f t="shared" si="112"/>
        <v>41827.906689814816</v>
      </c>
      <c r="L1853" s="7">
        <f t="shared" si="113"/>
        <v>41848.041666666664</v>
      </c>
      <c r="M1853" t="b">
        <v>0</v>
      </c>
      <c r="N1853">
        <v>26</v>
      </c>
      <c r="O1853" s="22">
        <f>E1853/D1853*100</f>
        <v>100.07692307692308</v>
      </c>
      <c r="P1853" s="4">
        <f>E1853/N1853</f>
        <v>50.03846153846154</v>
      </c>
      <c r="Q1853" t="b">
        <v>1</v>
      </c>
      <c r="R1853" t="s">
        <v>8276</v>
      </c>
      <c r="S1853" t="str">
        <f t="shared" si="114"/>
        <v>music</v>
      </c>
      <c r="T1853" t="str">
        <f t="shared" si="115"/>
        <v>rock</v>
      </c>
    </row>
    <row r="1854" spans="1:20" ht="42.75" x14ac:dyDescent="0.45">
      <c r="A1854">
        <v>1852</v>
      </c>
      <c r="B1854" s="1" t="s">
        <v>1853</v>
      </c>
      <c r="C1854" s="1" t="s">
        <v>5962</v>
      </c>
      <c r="D1854" s="3">
        <v>15000</v>
      </c>
      <c r="E1854" s="3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s="7">
        <f t="shared" si="112"/>
        <v>42081.77143518519</v>
      </c>
      <c r="L1854" s="7">
        <f t="shared" si="113"/>
        <v>42119</v>
      </c>
      <c r="M1854" t="b">
        <v>0</v>
      </c>
      <c r="N1854">
        <v>131</v>
      </c>
      <c r="O1854" s="22">
        <f>E1854/D1854*100</f>
        <v>116.96666666666667</v>
      </c>
      <c r="P1854" s="4">
        <f>E1854/N1854</f>
        <v>133.93129770992365</v>
      </c>
      <c r="Q1854" t="b">
        <v>1</v>
      </c>
      <c r="R1854" t="s">
        <v>8276</v>
      </c>
      <c r="S1854" t="str">
        <f t="shared" si="114"/>
        <v>music</v>
      </c>
      <c r="T1854" t="str">
        <f t="shared" si="115"/>
        <v>rock</v>
      </c>
    </row>
    <row r="1855" spans="1:20" ht="42.75" x14ac:dyDescent="0.45">
      <c r="A1855">
        <v>1853</v>
      </c>
      <c r="B1855" s="1" t="s">
        <v>1854</v>
      </c>
      <c r="C1855" s="1" t="s">
        <v>5963</v>
      </c>
      <c r="D1855" s="3">
        <v>800</v>
      </c>
      <c r="E1855" s="3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s="7">
        <f t="shared" si="112"/>
        <v>41177.060381944444</v>
      </c>
      <c r="L1855" s="7">
        <f t="shared" si="113"/>
        <v>41227.102048611108</v>
      </c>
      <c r="M1855" t="b">
        <v>0</v>
      </c>
      <c r="N1855">
        <v>14</v>
      </c>
      <c r="O1855" s="22">
        <f>E1855/D1855*100</f>
        <v>101.875</v>
      </c>
      <c r="P1855" s="4">
        <f>E1855/N1855</f>
        <v>58.214285714285715</v>
      </c>
      <c r="Q1855" t="b">
        <v>1</v>
      </c>
      <c r="R1855" t="s">
        <v>8276</v>
      </c>
      <c r="S1855" t="str">
        <f t="shared" si="114"/>
        <v>music</v>
      </c>
      <c r="T1855" t="str">
        <f t="shared" si="115"/>
        <v>rock</v>
      </c>
    </row>
    <row r="1856" spans="1:20" ht="42.75" x14ac:dyDescent="0.45">
      <c r="A1856">
        <v>1854</v>
      </c>
      <c r="B1856" s="1" t="s">
        <v>1855</v>
      </c>
      <c r="C1856" s="1" t="s">
        <v>5964</v>
      </c>
      <c r="D1856" s="3">
        <v>15000</v>
      </c>
      <c r="E1856" s="3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s="7">
        <f t="shared" si="112"/>
        <v>41388.021261574075</v>
      </c>
      <c r="L1856" s="7">
        <f t="shared" si="113"/>
        <v>41418.021261574075</v>
      </c>
      <c r="M1856" t="b">
        <v>0</v>
      </c>
      <c r="N1856">
        <v>174</v>
      </c>
      <c r="O1856" s="22">
        <f>E1856/D1856*100</f>
        <v>102.12366666666665</v>
      </c>
      <c r="P1856" s="4">
        <f>E1856/N1856</f>
        <v>88.037643678160919</v>
      </c>
      <c r="Q1856" t="b">
        <v>1</v>
      </c>
      <c r="R1856" t="s">
        <v>8276</v>
      </c>
      <c r="S1856" t="str">
        <f t="shared" si="114"/>
        <v>music</v>
      </c>
      <c r="T1856" t="str">
        <f t="shared" si="115"/>
        <v>rock</v>
      </c>
    </row>
    <row r="1857" spans="1:20" ht="42.75" x14ac:dyDescent="0.45">
      <c r="A1857">
        <v>1855</v>
      </c>
      <c r="B1857" s="1" t="s">
        <v>1856</v>
      </c>
      <c r="C1857" s="1" t="s">
        <v>5965</v>
      </c>
      <c r="D1857" s="3">
        <v>8750</v>
      </c>
      <c r="E1857" s="3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s="7">
        <f t="shared" si="112"/>
        <v>41600.538657407407</v>
      </c>
      <c r="L1857" s="7">
        <f t="shared" si="113"/>
        <v>41645.538657407407</v>
      </c>
      <c r="M1857" t="b">
        <v>0</v>
      </c>
      <c r="N1857">
        <v>191</v>
      </c>
      <c r="O1857" s="22">
        <f>E1857/D1857*100</f>
        <v>154.05897142857143</v>
      </c>
      <c r="P1857" s="4">
        <f>E1857/N1857</f>
        <v>70.576753926701571</v>
      </c>
      <c r="Q1857" t="b">
        <v>1</v>
      </c>
      <c r="R1857" t="s">
        <v>8276</v>
      </c>
      <c r="S1857" t="str">
        <f t="shared" si="114"/>
        <v>music</v>
      </c>
      <c r="T1857" t="str">
        <f t="shared" si="115"/>
        <v>rock</v>
      </c>
    </row>
    <row r="1858" spans="1:20" ht="42.75" x14ac:dyDescent="0.45">
      <c r="A1858">
        <v>1856</v>
      </c>
      <c r="B1858" s="1" t="s">
        <v>1857</v>
      </c>
      <c r="C1858" s="1" t="s">
        <v>5966</v>
      </c>
      <c r="D1858" s="3">
        <v>2000</v>
      </c>
      <c r="E1858" s="3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s="7">
        <f t="shared" si="112"/>
        <v>41817.854999999996</v>
      </c>
      <c r="L1858" s="7">
        <f t="shared" si="113"/>
        <v>41838.854999999996</v>
      </c>
      <c r="M1858" t="b">
        <v>0</v>
      </c>
      <c r="N1858">
        <v>38</v>
      </c>
      <c r="O1858" s="22">
        <f>E1858/D1858*100</f>
        <v>101.25</v>
      </c>
      <c r="P1858" s="4">
        <f>E1858/N1858</f>
        <v>53.289473684210527</v>
      </c>
      <c r="Q1858" t="b">
        <v>1</v>
      </c>
      <c r="R1858" t="s">
        <v>8276</v>
      </c>
      <c r="S1858" t="str">
        <f t="shared" si="114"/>
        <v>music</v>
      </c>
      <c r="T1858" t="str">
        <f t="shared" si="115"/>
        <v>rock</v>
      </c>
    </row>
    <row r="1859" spans="1:20" ht="42.75" x14ac:dyDescent="0.45">
      <c r="A1859">
        <v>1857</v>
      </c>
      <c r="B1859" s="1" t="s">
        <v>1858</v>
      </c>
      <c r="C1859" s="1" t="s">
        <v>5967</v>
      </c>
      <c r="D1859" s="3">
        <v>3000</v>
      </c>
      <c r="E1859" s="3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s="7">
        <f t="shared" ref="K1859:K1922" si="116">(((J1859/60)/60)/24)+DATE(1970,1,1)</f>
        <v>41864.76866898148</v>
      </c>
      <c r="L1859" s="7">
        <f t="shared" ref="L1859:L1922" si="117">(((I1859/60)/60)/24)+DATE(1970,1,1)</f>
        <v>41894.76866898148</v>
      </c>
      <c r="M1859" t="b">
        <v>0</v>
      </c>
      <c r="N1859">
        <v>22</v>
      </c>
      <c r="O1859" s="22">
        <f>E1859/D1859*100</f>
        <v>100</v>
      </c>
      <c r="P1859" s="4">
        <f>E1859/N1859</f>
        <v>136.36363636363637</v>
      </c>
      <c r="Q1859" t="b">
        <v>1</v>
      </c>
      <c r="R1859" t="s">
        <v>8276</v>
      </c>
      <c r="S1859" t="str">
        <f t="shared" ref="S1859:S1922" si="118">LEFT(R1859,SEARCH("/",R1859,1)-1)</f>
        <v>music</v>
      </c>
      <c r="T1859" t="str">
        <f t="shared" ref="T1859:T1922" si="119">RIGHT(R1859,LEN(R1859) - FIND("/",R1859))</f>
        <v>rock</v>
      </c>
    </row>
    <row r="1860" spans="1:20" ht="42.75" x14ac:dyDescent="0.45">
      <c r="A1860">
        <v>1858</v>
      </c>
      <c r="B1860" s="1" t="s">
        <v>1859</v>
      </c>
      <c r="C1860" s="1" t="s">
        <v>5968</v>
      </c>
      <c r="D1860" s="3">
        <v>5555.55</v>
      </c>
      <c r="E1860" s="3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s="7">
        <f t="shared" si="116"/>
        <v>40833.200474537036</v>
      </c>
      <c r="L1860" s="7">
        <f t="shared" si="117"/>
        <v>40893.242141203707</v>
      </c>
      <c r="M1860" t="b">
        <v>0</v>
      </c>
      <c r="N1860">
        <v>149</v>
      </c>
      <c r="O1860" s="22">
        <f>E1860/D1860*100</f>
        <v>108.74800874800874</v>
      </c>
      <c r="P1860" s="4">
        <f>E1860/N1860</f>
        <v>40.547315436241611</v>
      </c>
      <c r="Q1860" t="b">
        <v>1</v>
      </c>
      <c r="R1860" t="s">
        <v>8276</v>
      </c>
      <c r="S1860" t="str">
        <f t="shared" si="118"/>
        <v>music</v>
      </c>
      <c r="T1860" t="str">
        <f t="shared" si="119"/>
        <v>rock</v>
      </c>
    </row>
    <row r="1861" spans="1:20" ht="28.5" x14ac:dyDescent="0.45">
      <c r="A1861">
        <v>1859</v>
      </c>
      <c r="B1861" s="1" t="s">
        <v>1860</v>
      </c>
      <c r="C1861" s="1" t="s">
        <v>5969</v>
      </c>
      <c r="D1861" s="3">
        <v>3000</v>
      </c>
      <c r="E1861" s="3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s="7">
        <f t="shared" si="116"/>
        <v>40778.770011574074</v>
      </c>
      <c r="L1861" s="7">
        <f t="shared" si="117"/>
        <v>40808.770011574074</v>
      </c>
      <c r="M1861" t="b">
        <v>0</v>
      </c>
      <c r="N1861">
        <v>56</v>
      </c>
      <c r="O1861" s="22">
        <f>E1861/D1861*100</f>
        <v>131.83333333333334</v>
      </c>
      <c r="P1861" s="4">
        <f>E1861/N1861</f>
        <v>70.625</v>
      </c>
      <c r="Q1861" t="b">
        <v>1</v>
      </c>
      <c r="R1861" t="s">
        <v>8276</v>
      </c>
      <c r="S1861" t="str">
        <f t="shared" si="118"/>
        <v>music</v>
      </c>
      <c r="T1861" t="str">
        <f t="shared" si="119"/>
        <v>rock</v>
      </c>
    </row>
    <row r="1862" spans="1:20" ht="42.75" x14ac:dyDescent="0.45">
      <c r="A1862">
        <v>1860</v>
      </c>
      <c r="B1862" s="1" t="s">
        <v>1861</v>
      </c>
      <c r="C1862" s="1" t="s">
        <v>5970</v>
      </c>
      <c r="D1862" s="3">
        <v>750</v>
      </c>
      <c r="E1862" s="3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s="7">
        <f t="shared" si="116"/>
        <v>41655.709305555552</v>
      </c>
      <c r="L1862" s="7">
        <f t="shared" si="117"/>
        <v>41676.709305555552</v>
      </c>
      <c r="M1862" t="b">
        <v>0</v>
      </c>
      <c r="N1862">
        <v>19</v>
      </c>
      <c r="O1862" s="22">
        <f>E1862/D1862*100</f>
        <v>133.46666666666667</v>
      </c>
      <c r="P1862" s="4">
        <f>E1862/N1862</f>
        <v>52.684210526315788</v>
      </c>
      <c r="Q1862" t="b">
        <v>1</v>
      </c>
      <c r="R1862" t="s">
        <v>8276</v>
      </c>
      <c r="S1862" t="str">
        <f t="shared" si="118"/>
        <v>music</v>
      </c>
      <c r="T1862" t="str">
        <f t="shared" si="119"/>
        <v>rock</v>
      </c>
    </row>
    <row r="1863" spans="1:20" ht="42.75" x14ac:dyDescent="0.45">
      <c r="A1863">
        <v>1861</v>
      </c>
      <c r="B1863" s="1" t="s">
        <v>1862</v>
      </c>
      <c r="C1863" s="1" t="s">
        <v>5971</v>
      </c>
      <c r="D1863" s="3">
        <v>250000</v>
      </c>
      <c r="E1863" s="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s="7">
        <f t="shared" si="116"/>
        <v>42000.300243055557</v>
      </c>
      <c r="L1863" s="7">
        <f t="shared" si="117"/>
        <v>42030.300243055557</v>
      </c>
      <c r="M1863" t="b">
        <v>0</v>
      </c>
      <c r="N1863">
        <v>0</v>
      </c>
      <c r="O1863" s="22">
        <f>E1863/D1863*100</f>
        <v>0</v>
      </c>
      <c r="P1863" s="4" t="e">
        <f>E1863/N1863</f>
        <v>#DIV/0!</v>
      </c>
      <c r="Q1863" t="b">
        <v>0</v>
      </c>
      <c r="R1863" t="s">
        <v>8283</v>
      </c>
      <c r="S1863" t="str">
        <f t="shared" si="118"/>
        <v>games</v>
      </c>
      <c r="T1863" t="str">
        <f t="shared" si="119"/>
        <v>mobile games</v>
      </c>
    </row>
    <row r="1864" spans="1:20" ht="42.75" x14ac:dyDescent="0.45">
      <c r="A1864">
        <v>1862</v>
      </c>
      <c r="B1864" s="1" t="s">
        <v>1863</v>
      </c>
      <c r="C1864" s="1" t="s">
        <v>5972</v>
      </c>
      <c r="D1864" s="3">
        <v>18000</v>
      </c>
      <c r="E1864" s="3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s="7">
        <f t="shared" si="116"/>
        <v>42755.492754629624</v>
      </c>
      <c r="L1864" s="7">
        <f t="shared" si="117"/>
        <v>42802.3125</v>
      </c>
      <c r="M1864" t="b">
        <v>0</v>
      </c>
      <c r="N1864">
        <v>16</v>
      </c>
      <c r="O1864" s="22">
        <f>E1864/D1864*100</f>
        <v>8.0833333333333321</v>
      </c>
      <c r="P1864" s="4">
        <f>E1864/N1864</f>
        <v>90.9375</v>
      </c>
      <c r="Q1864" t="b">
        <v>0</v>
      </c>
      <c r="R1864" t="s">
        <v>8283</v>
      </c>
      <c r="S1864" t="str">
        <f t="shared" si="118"/>
        <v>games</v>
      </c>
      <c r="T1864" t="str">
        <f t="shared" si="119"/>
        <v>mobile games</v>
      </c>
    </row>
    <row r="1865" spans="1:20" ht="42.75" x14ac:dyDescent="0.45">
      <c r="A1865">
        <v>1863</v>
      </c>
      <c r="B1865" s="1" t="s">
        <v>1864</v>
      </c>
      <c r="C1865" s="1" t="s">
        <v>5973</v>
      </c>
      <c r="D1865" s="3">
        <v>2500</v>
      </c>
      <c r="E1865" s="3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s="7">
        <f t="shared" si="116"/>
        <v>41772.797280092593</v>
      </c>
      <c r="L1865" s="7">
        <f t="shared" si="117"/>
        <v>41802.797280092593</v>
      </c>
      <c r="M1865" t="b">
        <v>0</v>
      </c>
      <c r="N1865">
        <v>2</v>
      </c>
      <c r="O1865" s="22">
        <f>E1865/D1865*100</f>
        <v>0.4</v>
      </c>
      <c r="P1865" s="4">
        <f>E1865/N1865</f>
        <v>5</v>
      </c>
      <c r="Q1865" t="b">
        <v>0</v>
      </c>
      <c r="R1865" t="s">
        <v>8283</v>
      </c>
      <c r="S1865" t="str">
        <f t="shared" si="118"/>
        <v>games</v>
      </c>
      <c r="T1865" t="str">
        <f t="shared" si="119"/>
        <v>mobile games</v>
      </c>
    </row>
    <row r="1866" spans="1:20" ht="42.75" x14ac:dyDescent="0.45">
      <c r="A1866">
        <v>1864</v>
      </c>
      <c r="B1866" s="1" t="s">
        <v>1865</v>
      </c>
      <c r="C1866" s="1" t="s">
        <v>5974</v>
      </c>
      <c r="D1866" s="3">
        <v>6500</v>
      </c>
      <c r="E1866" s="3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s="7">
        <f t="shared" si="116"/>
        <v>41733.716435185182</v>
      </c>
      <c r="L1866" s="7">
        <f t="shared" si="117"/>
        <v>41763.716435185182</v>
      </c>
      <c r="M1866" t="b">
        <v>0</v>
      </c>
      <c r="N1866">
        <v>48</v>
      </c>
      <c r="O1866" s="22">
        <f>E1866/D1866*100</f>
        <v>42.892307692307689</v>
      </c>
      <c r="P1866" s="4">
        <f>E1866/N1866</f>
        <v>58.083333333333336</v>
      </c>
      <c r="Q1866" t="b">
        <v>0</v>
      </c>
      <c r="R1866" t="s">
        <v>8283</v>
      </c>
      <c r="S1866" t="str">
        <f t="shared" si="118"/>
        <v>games</v>
      </c>
      <c r="T1866" t="str">
        <f t="shared" si="119"/>
        <v>mobile games</v>
      </c>
    </row>
    <row r="1867" spans="1:20" ht="42.75" x14ac:dyDescent="0.45">
      <c r="A1867">
        <v>1865</v>
      </c>
      <c r="B1867" s="1" t="s">
        <v>1866</v>
      </c>
      <c r="C1867" s="1" t="s">
        <v>5975</v>
      </c>
      <c r="D1867" s="3">
        <v>110000</v>
      </c>
      <c r="E1867" s="3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s="7">
        <f t="shared" si="116"/>
        <v>42645.367442129631</v>
      </c>
      <c r="L1867" s="7">
        <f t="shared" si="117"/>
        <v>42680.409108796302</v>
      </c>
      <c r="M1867" t="b">
        <v>0</v>
      </c>
      <c r="N1867">
        <v>2</v>
      </c>
      <c r="O1867" s="22">
        <f>E1867/D1867*100</f>
        <v>3.6363636363636364E-3</v>
      </c>
      <c r="P1867" s="4">
        <f>E1867/N1867</f>
        <v>2</v>
      </c>
      <c r="Q1867" t="b">
        <v>0</v>
      </c>
      <c r="R1867" t="s">
        <v>8283</v>
      </c>
      <c r="S1867" t="str">
        <f t="shared" si="118"/>
        <v>games</v>
      </c>
      <c r="T1867" t="str">
        <f t="shared" si="119"/>
        <v>mobile games</v>
      </c>
    </row>
    <row r="1868" spans="1:20" ht="42.75" x14ac:dyDescent="0.45">
      <c r="A1868">
        <v>1866</v>
      </c>
      <c r="B1868" s="1" t="s">
        <v>1867</v>
      </c>
      <c r="C1868" s="1" t="s">
        <v>5976</v>
      </c>
      <c r="D1868" s="3">
        <v>25000</v>
      </c>
      <c r="E1868" s="3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s="7">
        <f t="shared" si="116"/>
        <v>42742.246493055558</v>
      </c>
      <c r="L1868" s="7">
        <f t="shared" si="117"/>
        <v>42795.166666666672</v>
      </c>
      <c r="M1868" t="b">
        <v>0</v>
      </c>
      <c r="N1868">
        <v>2</v>
      </c>
      <c r="O1868" s="22">
        <f>E1868/D1868*100</f>
        <v>0.5</v>
      </c>
      <c r="P1868" s="4">
        <f>E1868/N1868</f>
        <v>62.5</v>
      </c>
      <c r="Q1868" t="b">
        <v>0</v>
      </c>
      <c r="R1868" t="s">
        <v>8283</v>
      </c>
      <c r="S1868" t="str">
        <f t="shared" si="118"/>
        <v>games</v>
      </c>
      <c r="T1868" t="str">
        <f t="shared" si="119"/>
        <v>mobile games</v>
      </c>
    </row>
    <row r="1869" spans="1:20" ht="42.75" x14ac:dyDescent="0.45">
      <c r="A1869">
        <v>1867</v>
      </c>
      <c r="B1869" s="1" t="s">
        <v>1868</v>
      </c>
      <c r="C1869" s="1" t="s">
        <v>5977</v>
      </c>
      <c r="D1869" s="3">
        <v>20000</v>
      </c>
      <c r="E1869" s="3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s="7">
        <f t="shared" si="116"/>
        <v>42649.924907407403</v>
      </c>
      <c r="L1869" s="7">
        <f t="shared" si="117"/>
        <v>42679.924907407403</v>
      </c>
      <c r="M1869" t="b">
        <v>0</v>
      </c>
      <c r="N1869">
        <v>1</v>
      </c>
      <c r="O1869" s="22">
        <f>E1869/D1869*100</f>
        <v>0.05</v>
      </c>
      <c r="P1869" s="4">
        <f>E1869/N1869</f>
        <v>10</v>
      </c>
      <c r="Q1869" t="b">
        <v>0</v>
      </c>
      <c r="R1869" t="s">
        <v>8283</v>
      </c>
      <c r="S1869" t="str">
        <f t="shared" si="118"/>
        <v>games</v>
      </c>
      <c r="T1869" t="str">
        <f t="shared" si="119"/>
        <v>mobile games</v>
      </c>
    </row>
    <row r="1870" spans="1:20" ht="42.75" x14ac:dyDescent="0.45">
      <c r="A1870">
        <v>1868</v>
      </c>
      <c r="B1870" s="1" t="s">
        <v>1869</v>
      </c>
      <c r="C1870" s="1" t="s">
        <v>5978</v>
      </c>
      <c r="D1870" s="3">
        <v>25000</v>
      </c>
      <c r="E1870" s="3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s="7">
        <f t="shared" si="116"/>
        <v>42328.779224537036</v>
      </c>
      <c r="L1870" s="7">
        <f t="shared" si="117"/>
        <v>42353.332638888889</v>
      </c>
      <c r="M1870" t="b">
        <v>0</v>
      </c>
      <c r="N1870">
        <v>17</v>
      </c>
      <c r="O1870" s="22">
        <f>E1870/D1870*100</f>
        <v>4.8680000000000003</v>
      </c>
      <c r="P1870" s="4">
        <f>E1870/N1870</f>
        <v>71.588235294117652</v>
      </c>
      <c r="Q1870" t="b">
        <v>0</v>
      </c>
      <c r="R1870" t="s">
        <v>8283</v>
      </c>
      <c r="S1870" t="str">
        <f t="shared" si="118"/>
        <v>games</v>
      </c>
      <c r="T1870" t="str">
        <f t="shared" si="119"/>
        <v>mobile games</v>
      </c>
    </row>
    <row r="1871" spans="1:20" ht="42.75" x14ac:dyDescent="0.45">
      <c r="A1871">
        <v>1869</v>
      </c>
      <c r="B1871" s="1" t="s">
        <v>1870</v>
      </c>
      <c r="C1871" s="1" t="s">
        <v>5979</v>
      </c>
      <c r="D1871" s="3">
        <v>10000</v>
      </c>
      <c r="E1871" s="3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s="7">
        <f t="shared" si="116"/>
        <v>42709.002881944441</v>
      </c>
      <c r="L1871" s="7">
        <f t="shared" si="117"/>
        <v>42739.002881944441</v>
      </c>
      <c r="M1871" t="b">
        <v>0</v>
      </c>
      <c r="N1871">
        <v>0</v>
      </c>
      <c r="O1871" s="22">
        <f>E1871/D1871*100</f>
        <v>0</v>
      </c>
      <c r="P1871" s="4" t="e">
        <f>E1871/N1871</f>
        <v>#DIV/0!</v>
      </c>
      <c r="Q1871" t="b">
        <v>0</v>
      </c>
      <c r="R1871" t="s">
        <v>8283</v>
      </c>
      <c r="S1871" t="str">
        <f t="shared" si="118"/>
        <v>games</v>
      </c>
      <c r="T1871" t="str">
        <f t="shared" si="119"/>
        <v>mobile games</v>
      </c>
    </row>
    <row r="1872" spans="1:20" ht="42.75" x14ac:dyDescent="0.45">
      <c r="A1872">
        <v>1870</v>
      </c>
      <c r="B1872" s="1" t="s">
        <v>1871</v>
      </c>
      <c r="C1872" s="1" t="s">
        <v>5980</v>
      </c>
      <c r="D1872" s="3">
        <v>3500</v>
      </c>
      <c r="E1872" s="3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s="7">
        <f t="shared" si="116"/>
        <v>42371.355729166666</v>
      </c>
      <c r="L1872" s="7">
        <f t="shared" si="117"/>
        <v>42400.178472222222</v>
      </c>
      <c r="M1872" t="b">
        <v>0</v>
      </c>
      <c r="N1872">
        <v>11</v>
      </c>
      <c r="O1872" s="22">
        <f>E1872/D1872*100</f>
        <v>10.314285714285715</v>
      </c>
      <c r="P1872" s="4">
        <f>E1872/N1872</f>
        <v>32.81818181818182</v>
      </c>
      <c r="Q1872" t="b">
        <v>0</v>
      </c>
      <c r="R1872" t="s">
        <v>8283</v>
      </c>
      <c r="S1872" t="str">
        <f t="shared" si="118"/>
        <v>games</v>
      </c>
      <c r="T1872" t="str">
        <f t="shared" si="119"/>
        <v>mobile games</v>
      </c>
    </row>
    <row r="1873" spans="1:20" ht="42.75" x14ac:dyDescent="0.45">
      <c r="A1873">
        <v>1871</v>
      </c>
      <c r="B1873" s="1" t="s">
        <v>1872</v>
      </c>
      <c r="C1873" s="1" t="s">
        <v>5981</v>
      </c>
      <c r="D1873" s="3">
        <v>6500</v>
      </c>
      <c r="E1873" s="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s="7">
        <f t="shared" si="116"/>
        <v>41923.783576388887</v>
      </c>
      <c r="L1873" s="7">
        <f t="shared" si="117"/>
        <v>41963.825243055559</v>
      </c>
      <c r="M1873" t="b">
        <v>0</v>
      </c>
      <c r="N1873">
        <v>95</v>
      </c>
      <c r="O1873" s="22">
        <f>E1873/D1873*100</f>
        <v>71.784615384615378</v>
      </c>
      <c r="P1873" s="4">
        <f>E1873/N1873</f>
        <v>49.11578947368421</v>
      </c>
      <c r="Q1873" t="b">
        <v>0</v>
      </c>
      <c r="R1873" t="s">
        <v>8283</v>
      </c>
      <c r="S1873" t="str">
        <f t="shared" si="118"/>
        <v>games</v>
      </c>
      <c r="T1873" t="str">
        <f t="shared" si="119"/>
        <v>mobile games</v>
      </c>
    </row>
    <row r="1874" spans="1:20" ht="42.75" x14ac:dyDescent="0.45">
      <c r="A1874">
        <v>1872</v>
      </c>
      <c r="B1874" s="1" t="s">
        <v>1873</v>
      </c>
      <c r="C1874" s="1" t="s">
        <v>5982</v>
      </c>
      <c r="D1874" s="3">
        <v>20000</v>
      </c>
      <c r="E1874" s="3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s="7">
        <f t="shared" si="116"/>
        <v>42155.129652777774</v>
      </c>
      <c r="L1874" s="7">
        <f t="shared" si="117"/>
        <v>42185.129652777774</v>
      </c>
      <c r="M1874" t="b">
        <v>0</v>
      </c>
      <c r="N1874">
        <v>13</v>
      </c>
      <c r="O1874" s="22">
        <f>E1874/D1874*100</f>
        <v>1.06</v>
      </c>
      <c r="P1874" s="4">
        <f>E1874/N1874</f>
        <v>16.307692307692307</v>
      </c>
      <c r="Q1874" t="b">
        <v>0</v>
      </c>
      <c r="R1874" t="s">
        <v>8283</v>
      </c>
      <c r="S1874" t="str">
        <f t="shared" si="118"/>
        <v>games</v>
      </c>
      <c r="T1874" t="str">
        <f t="shared" si="119"/>
        <v>mobile games</v>
      </c>
    </row>
    <row r="1875" spans="1:20" ht="42.75" x14ac:dyDescent="0.45">
      <c r="A1875">
        <v>1873</v>
      </c>
      <c r="B1875" s="1" t="s">
        <v>1874</v>
      </c>
      <c r="C1875" s="1" t="s">
        <v>5983</v>
      </c>
      <c r="D1875" s="3">
        <v>8000</v>
      </c>
      <c r="E1875" s="3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s="7">
        <f t="shared" si="116"/>
        <v>42164.615856481483</v>
      </c>
      <c r="L1875" s="7">
        <f t="shared" si="117"/>
        <v>42193.697916666672</v>
      </c>
      <c r="M1875" t="b">
        <v>0</v>
      </c>
      <c r="N1875">
        <v>2</v>
      </c>
      <c r="O1875" s="22">
        <f>E1875/D1875*100</f>
        <v>0.44999999999999996</v>
      </c>
      <c r="P1875" s="4">
        <f>E1875/N1875</f>
        <v>18</v>
      </c>
      <c r="Q1875" t="b">
        <v>0</v>
      </c>
      <c r="R1875" t="s">
        <v>8283</v>
      </c>
      <c r="S1875" t="str">
        <f t="shared" si="118"/>
        <v>games</v>
      </c>
      <c r="T1875" t="str">
        <f t="shared" si="119"/>
        <v>mobile games</v>
      </c>
    </row>
    <row r="1876" spans="1:20" ht="57" x14ac:dyDescent="0.45">
      <c r="A1876">
        <v>1874</v>
      </c>
      <c r="B1876" s="1" t="s">
        <v>1875</v>
      </c>
      <c r="C1876" s="1" t="s">
        <v>5984</v>
      </c>
      <c r="D1876" s="3">
        <v>160000</v>
      </c>
      <c r="E1876" s="3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s="7">
        <f t="shared" si="116"/>
        <v>42529.969131944439</v>
      </c>
      <c r="L1876" s="7">
        <f t="shared" si="117"/>
        <v>42549.969131944439</v>
      </c>
      <c r="M1876" t="b">
        <v>0</v>
      </c>
      <c r="N1876">
        <v>2</v>
      </c>
      <c r="O1876" s="22">
        <f>E1876/D1876*100</f>
        <v>1.6250000000000001E-2</v>
      </c>
      <c r="P1876" s="4">
        <f>E1876/N1876</f>
        <v>13</v>
      </c>
      <c r="Q1876" t="b">
        <v>0</v>
      </c>
      <c r="R1876" t="s">
        <v>8283</v>
      </c>
      <c r="S1876" t="str">
        <f t="shared" si="118"/>
        <v>games</v>
      </c>
      <c r="T1876" t="str">
        <f t="shared" si="119"/>
        <v>mobile games</v>
      </c>
    </row>
    <row r="1877" spans="1:20" ht="28.5" x14ac:dyDescent="0.45">
      <c r="A1877">
        <v>1875</v>
      </c>
      <c r="B1877" s="1" t="s">
        <v>1876</v>
      </c>
      <c r="C1877" s="1" t="s">
        <v>5985</v>
      </c>
      <c r="D1877" s="3">
        <v>10000</v>
      </c>
      <c r="E1877" s="3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s="7">
        <f t="shared" si="116"/>
        <v>42528.899398148147</v>
      </c>
      <c r="L1877" s="7">
        <f t="shared" si="117"/>
        <v>42588.899398148147</v>
      </c>
      <c r="M1877" t="b">
        <v>0</v>
      </c>
      <c r="N1877">
        <v>3</v>
      </c>
      <c r="O1877" s="22">
        <f>E1877/D1877*100</f>
        <v>0.51</v>
      </c>
      <c r="P1877" s="4">
        <f>E1877/N1877</f>
        <v>17</v>
      </c>
      <c r="Q1877" t="b">
        <v>0</v>
      </c>
      <c r="R1877" t="s">
        <v>8283</v>
      </c>
      <c r="S1877" t="str">
        <f t="shared" si="118"/>
        <v>games</v>
      </c>
      <c r="T1877" t="str">
        <f t="shared" si="119"/>
        <v>mobile games</v>
      </c>
    </row>
    <row r="1878" spans="1:20" ht="42.75" x14ac:dyDescent="0.45">
      <c r="A1878">
        <v>1876</v>
      </c>
      <c r="B1878" s="1" t="s">
        <v>1877</v>
      </c>
      <c r="C1878" s="1" t="s">
        <v>5986</v>
      </c>
      <c r="D1878" s="3">
        <v>280</v>
      </c>
      <c r="E1878" s="3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s="7">
        <f t="shared" si="116"/>
        <v>41776.284780092588</v>
      </c>
      <c r="L1878" s="7">
        <f t="shared" si="117"/>
        <v>41806.284780092588</v>
      </c>
      <c r="M1878" t="b">
        <v>0</v>
      </c>
      <c r="N1878">
        <v>0</v>
      </c>
      <c r="O1878" s="22">
        <f>E1878/D1878*100</f>
        <v>0</v>
      </c>
      <c r="P1878" s="4" t="e">
        <f>E1878/N1878</f>
        <v>#DIV/0!</v>
      </c>
      <c r="Q1878" t="b">
        <v>0</v>
      </c>
      <c r="R1878" t="s">
        <v>8283</v>
      </c>
      <c r="S1878" t="str">
        <f t="shared" si="118"/>
        <v>games</v>
      </c>
      <c r="T1878" t="str">
        <f t="shared" si="119"/>
        <v>mobile games</v>
      </c>
    </row>
    <row r="1879" spans="1:20" ht="28.5" x14ac:dyDescent="0.45">
      <c r="A1879">
        <v>1877</v>
      </c>
      <c r="B1879" s="1" t="s">
        <v>1878</v>
      </c>
      <c r="C1879" s="1" t="s">
        <v>5987</v>
      </c>
      <c r="D1879" s="3">
        <v>60</v>
      </c>
      <c r="E1879" s="3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s="7">
        <f t="shared" si="116"/>
        <v>42035.029224537036</v>
      </c>
      <c r="L1879" s="7">
        <f t="shared" si="117"/>
        <v>42064.029224537036</v>
      </c>
      <c r="M1879" t="b">
        <v>0</v>
      </c>
      <c r="N1879">
        <v>0</v>
      </c>
      <c r="O1879" s="22">
        <f>E1879/D1879*100</f>
        <v>0</v>
      </c>
      <c r="P1879" s="4" t="e">
        <f>E1879/N1879</f>
        <v>#DIV/0!</v>
      </c>
      <c r="Q1879" t="b">
        <v>0</v>
      </c>
      <c r="R1879" t="s">
        <v>8283</v>
      </c>
      <c r="S1879" t="str">
        <f t="shared" si="118"/>
        <v>games</v>
      </c>
      <c r="T1879" t="str">
        <f t="shared" si="119"/>
        <v>mobile games</v>
      </c>
    </row>
    <row r="1880" spans="1:20" ht="42.75" x14ac:dyDescent="0.45">
      <c r="A1880">
        <v>1878</v>
      </c>
      <c r="B1880" s="1" t="s">
        <v>1879</v>
      </c>
      <c r="C1880" s="1" t="s">
        <v>5988</v>
      </c>
      <c r="D1880" s="3">
        <v>8000</v>
      </c>
      <c r="E1880" s="3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s="7">
        <f t="shared" si="116"/>
        <v>41773.008738425924</v>
      </c>
      <c r="L1880" s="7">
        <f t="shared" si="117"/>
        <v>41803.008738425924</v>
      </c>
      <c r="M1880" t="b">
        <v>0</v>
      </c>
      <c r="N1880">
        <v>0</v>
      </c>
      <c r="O1880" s="22">
        <f>E1880/D1880*100</f>
        <v>0</v>
      </c>
      <c r="P1880" s="4" t="e">
        <f>E1880/N1880</f>
        <v>#DIV/0!</v>
      </c>
      <c r="Q1880" t="b">
        <v>0</v>
      </c>
      <c r="R1880" t="s">
        <v>8283</v>
      </c>
      <c r="S1880" t="str">
        <f t="shared" si="118"/>
        <v>games</v>
      </c>
      <c r="T1880" t="str">
        <f t="shared" si="119"/>
        <v>mobile games</v>
      </c>
    </row>
    <row r="1881" spans="1:20" ht="42.75" x14ac:dyDescent="0.45">
      <c r="A1881">
        <v>1879</v>
      </c>
      <c r="B1881" s="1" t="s">
        <v>1880</v>
      </c>
      <c r="C1881" s="1" t="s">
        <v>5989</v>
      </c>
      <c r="D1881" s="3">
        <v>5000</v>
      </c>
      <c r="E1881" s="3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s="7">
        <f t="shared" si="116"/>
        <v>42413.649641203709</v>
      </c>
      <c r="L1881" s="7">
        <f t="shared" si="117"/>
        <v>42443.607974537037</v>
      </c>
      <c r="M1881" t="b">
        <v>0</v>
      </c>
      <c r="N1881">
        <v>2</v>
      </c>
      <c r="O1881" s="22">
        <f>E1881/D1881*100</f>
        <v>0.12</v>
      </c>
      <c r="P1881" s="4">
        <f>E1881/N1881</f>
        <v>3</v>
      </c>
      <c r="Q1881" t="b">
        <v>0</v>
      </c>
      <c r="R1881" t="s">
        <v>8283</v>
      </c>
      <c r="S1881" t="str">
        <f t="shared" si="118"/>
        <v>games</v>
      </c>
      <c r="T1881" t="str">
        <f t="shared" si="119"/>
        <v>mobile games</v>
      </c>
    </row>
    <row r="1882" spans="1:20" ht="28.5" x14ac:dyDescent="0.45">
      <c r="A1882">
        <v>1880</v>
      </c>
      <c r="B1882" s="1" t="s">
        <v>1881</v>
      </c>
      <c r="C1882" s="1" t="s">
        <v>5990</v>
      </c>
      <c r="D1882" s="3">
        <v>5000</v>
      </c>
      <c r="E1882" s="3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s="7">
        <f t="shared" si="116"/>
        <v>42430.566898148143</v>
      </c>
      <c r="L1882" s="7">
        <f t="shared" si="117"/>
        <v>42459.525231481486</v>
      </c>
      <c r="M1882" t="b">
        <v>0</v>
      </c>
      <c r="N1882">
        <v>24</v>
      </c>
      <c r="O1882" s="22">
        <f>E1882/D1882*100</f>
        <v>20.080000000000002</v>
      </c>
      <c r="P1882" s="4">
        <f>E1882/N1882</f>
        <v>41.833333333333336</v>
      </c>
      <c r="Q1882" t="b">
        <v>0</v>
      </c>
      <c r="R1882" t="s">
        <v>8283</v>
      </c>
      <c r="S1882" t="str">
        <f t="shared" si="118"/>
        <v>games</v>
      </c>
      <c r="T1882" t="str">
        <f t="shared" si="119"/>
        <v>mobile games</v>
      </c>
    </row>
    <row r="1883" spans="1:20" ht="42.75" x14ac:dyDescent="0.45">
      <c r="A1883">
        <v>1881</v>
      </c>
      <c r="B1883" s="1" t="s">
        <v>1882</v>
      </c>
      <c r="C1883" s="1" t="s">
        <v>5991</v>
      </c>
      <c r="D1883" s="3">
        <v>2000</v>
      </c>
      <c r="E1883" s="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s="7">
        <f t="shared" si="116"/>
        <v>42043.152650462958</v>
      </c>
      <c r="L1883" s="7">
        <f t="shared" si="117"/>
        <v>42073.110983796301</v>
      </c>
      <c r="M1883" t="b">
        <v>0</v>
      </c>
      <c r="N1883">
        <v>70</v>
      </c>
      <c r="O1883" s="22">
        <f>E1883/D1883*100</f>
        <v>172.68449999999999</v>
      </c>
      <c r="P1883" s="4">
        <f>E1883/N1883</f>
        <v>49.338428571428572</v>
      </c>
      <c r="Q1883" t="b">
        <v>1</v>
      </c>
      <c r="R1883" t="s">
        <v>8279</v>
      </c>
      <c r="S1883" t="str">
        <f t="shared" si="118"/>
        <v>music</v>
      </c>
      <c r="T1883" t="str">
        <f t="shared" si="119"/>
        <v>indie rock</v>
      </c>
    </row>
    <row r="1884" spans="1:20" ht="42.75" x14ac:dyDescent="0.45">
      <c r="A1884">
        <v>1882</v>
      </c>
      <c r="B1884" s="1" t="s">
        <v>1883</v>
      </c>
      <c r="C1884" s="1" t="s">
        <v>5992</v>
      </c>
      <c r="D1884" s="3">
        <v>3350</v>
      </c>
      <c r="E1884" s="3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s="7">
        <f t="shared" si="116"/>
        <v>41067.949212962965</v>
      </c>
      <c r="L1884" s="7">
        <f t="shared" si="117"/>
        <v>41100.991666666669</v>
      </c>
      <c r="M1884" t="b">
        <v>0</v>
      </c>
      <c r="N1884">
        <v>81</v>
      </c>
      <c r="O1884" s="22">
        <f>E1884/D1884*100</f>
        <v>100.8955223880597</v>
      </c>
      <c r="P1884" s="4">
        <f>E1884/N1884</f>
        <v>41.728395061728392</v>
      </c>
      <c r="Q1884" t="b">
        <v>1</v>
      </c>
      <c r="R1884" t="s">
        <v>8279</v>
      </c>
      <c r="S1884" t="str">
        <f t="shared" si="118"/>
        <v>music</v>
      </c>
      <c r="T1884" t="str">
        <f t="shared" si="119"/>
        <v>indie rock</v>
      </c>
    </row>
    <row r="1885" spans="1:20" ht="42.75" x14ac:dyDescent="0.45">
      <c r="A1885">
        <v>1883</v>
      </c>
      <c r="B1885" s="1" t="s">
        <v>1884</v>
      </c>
      <c r="C1885" s="1" t="s">
        <v>5993</v>
      </c>
      <c r="D1885" s="3">
        <v>999</v>
      </c>
      <c r="E1885" s="3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s="7">
        <f t="shared" si="116"/>
        <v>40977.948009259257</v>
      </c>
      <c r="L1885" s="7">
        <f t="shared" si="117"/>
        <v>41007.906342592592</v>
      </c>
      <c r="M1885" t="b">
        <v>0</v>
      </c>
      <c r="N1885">
        <v>32</v>
      </c>
      <c r="O1885" s="22">
        <f>E1885/D1885*100</f>
        <v>104.8048048048048</v>
      </c>
      <c r="P1885" s="4">
        <f>E1885/N1885</f>
        <v>32.71875</v>
      </c>
      <c r="Q1885" t="b">
        <v>1</v>
      </c>
      <c r="R1885" t="s">
        <v>8279</v>
      </c>
      <c r="S1885" t="str">
        <f t="shared" si="118"/>
        <v>music</v>
      </c>
      <c r="T1885" t="str">
        <f t="shared" si="119"/>
        <v>indie rock</v>
      </c>
    </row>
    <row r="1886" spans="1:20" ht="42.75" x14ac:dyDescent="0.45">
      <c r="A1886">
        <v>1884</v>
      </c>
      <c r="B1886" s="1" t="s">
        <v>1885</v>
      </c>
      <c r="C1886" s="1" t="s">
        <v>5994</v>
      </c>
      <c r="D1886" s="3">
        <v>1000</v>
      </c>
      <c r="E1886" s="3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s="7">
        <f t="shared" si="116"/>
        <v>41205.198321759257</v>
      </c>
      <c r="L1886" s="7">
        <f t="shared" si="117"/>
        <v>41240.5</v>
      </c>
      <c r="M1886" t="b">
        <v>0</v>
      </c>
      <c r="N1886">
        <v>26</v>
      </c>
      <c r="O1886" s="22">
        <f>E1886/D1886*100</f>
        <v>135.1</v>
      </c>
      <c r="P1886" s="4">
        <f>E1886/N1886</f>
        <v>51.96153846153846</v>
      </c>
      <c r="Q1886" t="b">
        <v>1</v>
      </c>
      <c r="R1886" t="s">
        <v>8279</v>
      </c>
      <c r="S1886" t="str">
        <f t="shared" si="118"/>
        <v>music</v>
      </c>
      <c r="T1886" t="str">
        <f t="shared" si="119"/>
        <v>indie rock</v>
      </c>
    </row>
    <row r="1887" spans="1:20" ht="42.75" x14ac:dyDescent="0.45">
      <c r="A1887">
        <v>1885</v>
      </c>
      <c r="B1887" s="1" t="s">
        <v>1886</v>
      </c>
      <c r="C1887" s="1" t="s">
        <v>5995</v>
      </c>
      <c r="D1887" s="3">
        <v>4575</v>
      </c>
      <c r="E1887" s="3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s="7">
        <f t="shared" si="116"/>
        <v>41099.093865740739</v>
      </c>
      <c r="L1887" s="7">
        <f t="shared" si="117"/>
        <v>41131.916666666664</v>
      </c>
      <c r="M1887" t="b">
        <v>0</v>
      </c>
      <c r="N1887">
        <v>105</v>
      </c>
      <c r="O1887" s="22">
        <f>E1887/D1887*100</f>
        <v>116.32786885245903</v>
      </c>
      <c r="P1887" s="4">
        <f>E1887/N1887</f>
        <v>50.685714285714283</v>
      </c>
      <c r="Q1887" t="b">
        <v>1</v>
      </c>
      <c r="R1887" t="s">
        <v>8279</v>
      </c>
      <c r="S1887" t="str">
        <f t="shared" si="118"/>
        <v>music</v>
      </c>
      <c r="T1887" t="str">
        <f t="shared" si="119"/>
        <v>indie rock</v>
      </c>
    </row>
    <row r="1888" spans="1:20" ht="42.75" x14ac:dyDescent="0.45">
      <c r="A1888">
        <v>1886</v>
      </c>
      <c r="B1888" s="1" t="s">
        <v>1887</v>
      </c>
      <c r="C1888" s="1" t="s">
        <v>5996</v>
      </c>
      <c r="D1888" s="3">
        <v>1200</v>
      </c>
      <c r="E1888" s="3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s="7">
        <f t="shared" si="116"/>
        <v>41925.906689814816</v>
      </c>
      <c r="L1888" s="7">
        <f t="shared" si="117"/>
        <v>41955.94835648148</v>
      </c>
      <c r="M1888" t="b">
        <v>0</v>
      </c>
      <c r="N1888">
        <v>29</v>
      </c>
      <c r="O1888" s="22">
        <f>E1888/D1888*100</f>
        <v>102.08333333333333</v>
      </c>
      <c r="P1888" s="4">
        <f>E1888/N1888</f>
        <v>42.241379310344826</v>
      </c>
      <c r="Q1888" t="b">
        <v>1</v>
      </c>
      <c r="R1888" t="s">
        <v>8279</v>
      </c>
      <c r="S1888" t="str">
        <f t="shared" si="118"/>
        <v>music</v>
      </c>
      <c r="T1888" t="str">
        <f t="shared" si="119"/>
        <v>indie rock</v>
      </c>
    </row>
    <row r="1889" spans="1:20" ht="42.75" x14ac:dyDescent="0.45">
      <c r="A1889">
        <v>1887</v>
      </c>
      <c r="B1889" s="1" t="s">
        <v>1888</v>
      </c>
      <c r="C1889" s="1" t="s">
        <v>5997</v>
      </c>
      <c r="D1889" s="3">
        <v>3000</v>
      </c>
      <c r="E1889" s="3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s="7">
        <f t="shared" si="116"/>
        <v>42323.800138888888</v>
      </c>
      <c r="L1889" s="7">
        <f t="shared" si="117"/>
        <v>42341.895833333328</v>
      </c>
      <c r="M1889" t="b">
        <v>0</v>
      </c>
      <c r="N1889">
        <v>8</v>
      </c>
      <c r="O1889" s="22">
        <f>E1889/D1889*100</f>
        <v>111.16666666666666</v>
      </c>
      <c r="P1889" s="4">
        <f>E1889/N1889</f>
        <v>416.875</v>
      </c>
      <c r="Q1889" t="b">
        <v>1</v>
      </c>
      <c r="R1889" t="s">
        <v>8279</v>
      </c>
      <c r="S1889" t="str">
        <f t="shared" si="118"/>
        <v>music</v>
      </c>
      <c r="T1889" t="str">
        <f t="shared" si="119"/>
        <v>indie rock</v>
      </c>
    </row>
    <row r="1890" spans="1:20" ht="42.75" x14ac:dyDescent="0.45">
      <c r="A1890">
        <v>1888</v>
      </c>
      <c r="B1890" s="1" t="s">
        <v>1889</v>
      </c>
      <c r="C1890" s="1" t="s">
        <v>5998</v>
      </c>
      <c r="D1890" s="3">
        <v>2500</v>
      </c>
      <c r="E1890" s="3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s="7">
        <f t="shared" si="116"/>
        <v>40299.239953703705</v>
      </c>
      <c r="L1890" s="7">
        <f t="shared" si="117"/>
        <v>40330.207638888889</v>
      </c>
      <c r="M1890" t="b">
        <v>0</v>
      </c>
      <c r="N1890">
        <v>89</v>
      </c>
      <c r="O1890" s="22">
        <f>E1890/D1890*100</f>
        <v>166.08</v>
      </c>
      <c r="P1890" s="4">
        <f>E1890/N1890</f>
        <v>46.651685393258425</v>
      </c>
      <c r="Q1890" t="b">
        <v>1</v>
      </c>
      <c r="R1890" t="s">
        <v>8279</v>
      </c>
      <c r="S1890" t="str">
        <f t="shared" si="118"/>
        <v>music</v>
      </c>
      <c r="T1890" t="str">
        <f t="shared" si="119"/>
        <v>indie rock</v>
      </c>
    </row>
    <row r="1891" spans="1:20" ht="42.75" x14ac:dyDescent="0.45">
      <c r="A1891">
        <v>1889</v>
      </c>
      <c r="B1891" s="1" t="s">
        <v>1890</v>
      </c>
      <c r="C1891" s="1" t="s">
        <v>5999</v>
      </c>
      <c r="D1891" s="3">
        <v>2000</v>
      </c>
      <c r="E1891" s="3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s="7">
        <f t="shared" si="116"/>
        <v>41299.793356481481</v>
      </c>
      <c r="L1891" s="7">
        <f t="shared" si="117"/>
        <v>41344.751689814817</v>
      </c>
      <c r="M1891" t="b">
        <v>0</v>
      </c>
      <c r="N1891">
        <v>44</v>
      </c>
      <c r="O1891" s="22">
        <f>E1891/D1891*100</f>
        <v>106.60000000000001</v>
      </c>
      <c r="P1891" s="4">
        <f>E1891/N1891</f>
        <v>48.454545454545453</v>
      </c>
      <c r="Q1891" t="b">
        <v>1</v>
      </c>
      <c r="R1891" t="s">
        <v>8279</v>
      </c>
      <c r="S1891" t="str">
        <f t="shared" si="118"/>
        <v>music</v>
      </c>
      <c r="T1891" t="str">
        <f t="shared" si="119"/>
        <v>indie rock</v>
      </c>
    </row>
    <row r="1892" spans="1:20" ht="42.75" x14ac:dyDescent="0.45">
      <c r="A1892">
        <v>1890</v>
      </c>
      <c r="B1892" s="1" t="s">
        <v>1891</v>
      </c>
      <c r="C1892" s="1" t="s">
        <v>6000</v>
      </c>
      <c r="D1892" s="3">
        <v>12000</v>
      </c>
      <c r="E1892" s="3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s="7">
        <f t="shared" si="116"/>
        <v>41228.786203703705</v>
      </c>
      <c r="L1892" s="7">
        <f t="shared" si="117"/>
        <v>41258.786203703705</v>
      </c>
      <c r="M1892" t="b">
        <v>0</v>
      </c>
      <c r="N1892">
        <v>246</v>
      </c>
      <c r="O1892" s="22">
        <f>E1892/D1892*100</f>
        <v>144.58441666666667</v>
      </c>
      <c r="P1892" s="4">
        <f>E1892/N1892</f>
        <v>70.5289837398374</v>
      </c>
      <c r="Q1892" t="b">
        <v>1</v>
      </c>
      <c r="R1892" t="s">
        <v>8279</v>
      </c>
      <c r="S1892" t="str">
        <f t="shared" si="118"/>
        <v>music</v>
      </c>
      <c r="T1892" t="str">
        <f t="shared" si="119"/>
        <v>indie rock</v>
      </c>
    </row>
    <row r="1893" spans="1:20" ht="57" x14ac:dyDescent="0.45">
      <c r="A1893">
        <v>1891</v>
      </c>
      <c r="B1893" s="1" t="s">
        <v>1892</v>
      </c>
      <c r="C1893" s="1" t="s">
        <v>6001</v>
      </c>
      <c r="D1893" s="3">
        <v>10000</v>
      </c>
      <c r="E1893" s="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s="7">
        <f t="shared" si="116"/>
        <v>40335.798078703701</v>
      </c>
      <c r="L1893" s="7">
        <f t="shared" si="117"/>
        <v>40381.25</v>
      </c>
      <c r="M1893" t="b">
        <v>0</v>
      </c>
      <c r="N1893">
        <v>120</v>
      </c>
      <c r="O1893" s="22">
        <f>E1893/D1893*100</f>
        <v>105.55000000000001</v>
      </c>
      <c r="P1893" s="4">
        <f>E1893/N1893</f>
        <v>87.958333333333329</v>
      </c>
      <c r="Q1893" t="b">
        <v>1</v>
      </c>
      <c r="R1893" t="s">
        <v>8279</v>
      </c>
      <c r="S1893" t="str">
        <f t="shared" si="118"/>
        <v>music</v>
      </c>
      <c r="T1893" t="str">
        <f t="shared" si="119"/>
        <v>indie rock</v>
      </c>
    </row>
    <row r="1894" spans="1:20" ht="42.75" x14ac:dyDescent="0.45">
      <c r="A1894">
        <v>1892</v>
      </c>
      <c r="B1894" s="1" t="s">
        <v>1893</v>
      </c>
      <c r="C1894" s="1" t="s">
        <v>6002</v>
      </c>
      <c r="D1894" s="3">
        <v>500</v>
      </c>
      <c r="E1894" s="3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s="7">
        <f t="shared" si="116"/>
        <v>40671.637511574074</v>
      </c>
      <c r="L1894" s="7">
        <f t="shared" si="117"/>
        <v>40701.637511574074</v>
      </c>
      <c r="M1894" t="b">
        <v>0</v>
      </c>
      <c r="N1894">
        <v>26</v>
      </c>
      <c r="O1894" s="22">
        <f>E1894/D1894*100</f>
        <v>136.60000000000002</v>
      </c>
      <c r="P1894" s="4">
        <f>E1894/N1894</f>
        <v>26.26923076923077</v>
      </c>
      <c r="Q1894" t="b">
        <v>1</v>
      </c>
      <c r="R1894" t="s">
        <v>8279</v>
      </c>
      <c r="S1894" t="str">
        <f t="shared" si="118"/>
        <v>music</v>
      </c>
      <c r="T1894" t="str">
        <f t="shared" si="119"/>
        <v>indie rock</v>
      </c>
    </row>
    <row r="1895" spans="1:20" ht="42.75" x14ac:dyDescent="0.45">
      <c r="A1895">
        <v>1893</v>
      </c>
      <c r="B1895" s="1" t="s">
        <v>1894</v>
      </c>
      <c r="C1895" s="1" t="s">
        <v>6003</v>
      </c>
      <c r="D1895" s="3">
        <v>2500</v>
      </c>
      <c r="E1895" s="3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s="7">
        <f t="shared" si="116"/>
        <v>40632.94195601852</v>
      </c>
      <c r="L1895" s="7">
        <f t="shared" si="117"/>
        <v>40649.165972222225</v>
      </c>
      <c r="M1895" t="b">
        <v>0</v>
      </c>
      <c r="N1895">
        <v>45</v>
      </c>
      <c r="O1895" s="22">
        <f>E1895/D1895*100</f>
        <v>104</v>
      </c>
      <c r="P1895" s="4">
        <f>E1895/N1895</f>
        <v>57.777777777777779</v>
      </c>
      <c r="Q1895" t="b">
        <v>1</v>
      </c>
      <c r="R1895" t="s">
        <v>8279</v>
      </c>
      <c r="S1895" t="str">
        <f t="shared" si="118"/>
        <v>music</v>
      </c>
      <c r="T1895" t="str">
        <f t="shared" si="119"/>
        <v>indie rock</v>
      </c>
    </row>
    <row r="1896" spans="1:20" ht="28.5" x14ac:dyDescent="0.45">
      <c r="A1896">
        <v>1894</v>
      </c>
      <c r="B1896" s="1" t="s">
        <v>1895</v>
      </c>
      <c r="C1896" s="1" t="s">
        <v>6004</v>
      </c>
      <c r="D1896" s="3">
        <v>1000</v>
      </c>
      <c r="E1896" s="3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s="7">
        <f t="shared" si="116"/>
        <v>40920.904895833337</v>
      </c>
      <c r="L1896" s="7">
        <f t="shared" si="117"/>
        <v>40951.904895833337</v>
      </c>
      <c r="M1896" t="b">
        <v>0</v>
      </c>
      <c r="N1896">
        <v>20</v>
      </c>
      <c r="O1896" s="22">
        <f>E1896/D1896*100</f>
        <v>114.5</v>
      </c>
      <c r="P1896" s="4">
        <f>E1896/N1896</f>
        <v>57.25</v>
      </c>
      <c r="Q1896" t="b">
        <v>1</v>
      </c>
      <c r="R1896" t="s">
        <v>8279</v>
      </c>
      <c r="S1896" t="str">
        <f t="shared" si="118"/>
        <v>music</v>
      </c>
      <c r="T1896" t="str">
        <f t="shared" si="119"/>
        <v>indie rock</v>
      </c>
    </row>
    <row r="1897" spans="1:20" ht="57" x14ac:dyDescent="0.45">
      <c r="A1897">
        <v>1895</v>
      </c>
      <c r="B1897" s="1" t="s">
        <v>1896</v>
      </c>
      <c r="C1897" s="1" t="s">
        <v>6005</v>
      </c>
      <c r="D1897" s="3">
        <v>9072</v>
      </c>
      <c r="E1897" s="3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s="7">
        <f t="shared" si="116"/>
        <v>42267.746782407412</v>
      </c>
      <c r="L1897" s="7">
        <f t="shared" si="117"/>
        <v>42297.746782407412</v>
      </c>
      <c r="M1897" t="b">
        <v>0</v>
      </c>
      <c r="N1897">
        <v>47</v>
      </c>
      <c r="O1897" s="22">
        <f>E1897/D1897*100</f>
        <v>101.71957671957672</v>
      </c>
      <c r="P1897" s="4">
        <f>E1897/N1897</f>
        <v>196.34042553191489</v>
      </c>
      <c r="Q1897" t="b">
        <v>1</v>
      </c>
      <c r="R1897" t="s">
        <v>8279</v>
      </c>
      <c r="S1897" t="str">
        <f t="shared" si="118"/>
        <v>music</v>
      </c>
      <c r="T1897" t="str">
        <f t="shared" si="119"/>
        <v>indie rock</v>
      </c>
    </row>
    <row r="1898" spans="1:20" ht="42.75" x14ac:dyDescent="0.45">
      <c r="A1898">
        <v>1896</v>
      </c>
      <c r="B1898" s="1" t="s">
        <v>1897</v>
      </c>
      <c r="C1898" s="1" t="s">
        <v>6006</v>
      </c>
      <c r="D1898" s="3">
        <v>451</v>
      </c>
      <c r="E1898" s="3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s="7">
        <f t="shared" si="116"/>
        <v>40981.710243055553</v>
      </c>
      <c r="L1898" s="7">
        <f t="shared" si="117"/>
        <v>41011.710243055553</v>
      </c>
      <c r="M1898" t="b">
        <v>0</v>
      </c>
      <c r="N1898">
        <v>13</v>
      </c>
      <c r="O1898" s="22">
        <f>E1898/D1898*100</f>
        <v>123.94678492239468</v>
      </c>
      <c r="P1898" s="4">
        <f>E1898/N1898</f>
        <v>43</v>
      </c>
      <c r="Q1898" t="b">
        <v>1</v>
      </c>
      <c r="R1898" t="s">
        <v>8279</v>
      </c>
      <c r="S1898" t="str">
        <f t="shared" si="118"/>
        <v>music</v>
      </c>
      <c r="T1898" t="str">
        <f t="shared" si="119"/>
        <v>indie rock</v>
      </c>
    </row>
    <row r="1899" spans="1:20" ht="42.75" x14ac:dyDescent="0.45">
      <c r="A1899">
        <v>1897</v>
      </c>
      <c r="B1899" s="1" t="s">
        <v>1898</v>
      </c>
      <c r="C1899" s="1" t="s">
        <v>6007</v>
      </c>
      <c r="D1899" s="3">
        <v>6350</v>
      </c>
      <c r="E1899" s="3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s="7">
        <f t="shared" si="116"/>
        <v>41680.583402777782</v>
      </c>
      <c r="L1899" s="7">
        <f t="shared" si="117"/>
        <v>41702.875</v>
      </c>
      <c r="M1899" t="b">
        <v>0</v>
      </c>
      <c r="N1899">
        <v>183</v>
      </c>
      <c r="O1899" s="22">
        <f>E1899/D1899*100</f>
        <v>102.45669291338582</v>
      </c>
      <c r="P1899" s="4">
        <f>E1899/N1899</f>
        <v>35.551912568306008</v>
      </c>
      <c r="Q1899" t="b">
        <v>1</v>
      </c>
      <c r="R1899" t="s">
        <v>8279</v>
      </c>
      <c r="S1899" t="str">
        <f t="shared" si="118"/>
        <v>music</v>
      </c>
      <c r="T1899" t="str">
        <f t="shared" si="119"/>
        <v>indie rock</v>
      </c>
    </row>
    <row r="1900" spans="1:20" ht="42.75" x14ac:dyDescent="0.45">
      <c r="A1900">
        <v>1898</v>
      </c>
      <c r="B1900" s="1" t="s">
        <v>1899</v>
      </c>
      <c r="C1900" s="1" t="s">
        <v>6008</v>
      </c>
      <c r="D1900" s="3">
        <v>1000</v>
      </c>
      <c r="E1900" s="3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s="7">
        <f t="shared" si="116"/>
        <v>42366.192974537036</v>
      </c>
      <c r="L1900" s="7">
        <f t="shared" si="117"/>
        <v>42401.75</v>
      </c>
      <c r="M1900" t="b">
        <v>0</v>
      </c>
      <c r="N1900">
        <v>21</v>
      </c>
      <c r="O1900" s="22">
        <f>E1900/D1900*100</f>
        <v>144.5</v>
      </c>
      <c r="P1900" s="4">
        <f>E1900/N1900</f>
        <v>68.80952380952381</v>
      </c>
      <c r="Q1900" t="b">
        <v>1</v>
      </c>
      <c r="R1900" t="s">
        <v>8279</v>
      </c>
      <c r="S1900" t="str">
        <f t="shared" si="118"/>
        <v>music</v>
      </c>
      <c r="T1900" t="str">
        <f t="shared" si="119"/>
        <v>indie rock</v>
      </c>
    </row>
    <row r="1901" spans="1:20" ht="42.75" x14ac:dyDescent="0.45">
      <c r="A1901">
        <v>1899</v>
      </c>
      <c r="B1901" s="1" t="s">
        <v>1900</v>
      </c>
      <c r="C1901" s="1" t="s">
        <v>6009</v>
      </c>
      <c r="D1901" s="3">
        <v>900</v>
      </c>
      <c r="E1901" s="3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s="7">
        <f t="shared" si="116"/>
        <v>42058.941736111112</v>
      </c>
      <c r="L1901" s="7">
        <f t="shared" si="117"/>
        <v>42088.90006944444</v>
      </c>
      <c r="M1901" t="b">
        <v>0</v>
      </c>
      <c r="N1901">
        <v>42</v>
      </c>
      <c r="O1901" s="22">
        <f>E1901/D1901*100</f>
        <v>133.33333333333331</v>
      </c>
      <c r="P1901" s="4">
        <f>E1901/N1901</f>
        <v>28.571428571428573</v>
      </c>
      <c r="Q1901" t="b">
        <v>1</v>
      </c>
      <c r="R1901" t="s">
        <v>8279</v>
      </c>
      <c r="S1901" t="str">
        <f t="shared" si="118"/>
        <v>music</v>
      </c>
      <c r="T1901" t="str">
        <f t="shared" si="119"/>
        <v>indie rock</v>
      </c>
    </row>
    <row r="1902" spans="1:20" ht="42.75" x14ac:dyDescent="0.45">
      <c r="A1902">
        <v>1900</v>
      </c>
      <c r="B1902" s="1" t="s">
        <v>1901</v>
      </c>
      <c r="C1902" s="1" t="s">
        <v>6010</v>
      </c>
      <c r="D1902" s="3">
        <v>2500</v>
      </c>
      <c r="E1902" s="3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s="7">
        <f t="shared" si="116"/>
        <v>41160.871886574074</v>
      </c>
      <c r="L1902" s="7">
        <f t="shared" si="117"/>
        <v>41188.415972222225</v>
      </c>
      <c r="M1902" t="b">
        <v>0</v>
      </c>
      <c r="N1902">
        <v>54</v>
      </c>
      <c r="O1902" s="22">
        <f>E1902/D1902*100</f>
        <v>109.3644</v>
      </c>
      <c r="P1902" s="4">
        <f>E1902/N1902</f>
        <v>50.631666666666668</v>
      </c>
      <c r="Q1902" t="b">
        <v>1</v>
      </c>
      <c r="R1902" t="s">
        <v>8279</v>
      </c>
      <c r="S1902" t="str">
        <f t="shared" si="118"/>
        <v>music</v>
      </c>
      <c r="T1902" t="str">
        <f t="shared" si="119"/>
        <v>indie rock</v>
      </c>
    </row>
    <row r="1903" spans="1:20" ht="42.75" x14ac:dyDescent="0.45">
      <c r="A1903">
        <v>1901</v>
      </c>
      <c r="B1903" s="1" t="s">
        <v>1902</v>
      </c>
      <c r="C1903" s="1" t="s">
        <v>6011</v>
      </c>
      <c r="D1903" s="3">
        <v>99000</v>
      </c>
      <c r="E1903" s="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s="7">
        <f t="shared" si="116"/>
        <v>42116.54315972222</v>
      </c>
      <c r="L1903" s="7">
        <f t="shared" si="117"/>
        <v>42146.541666666672</v>
      </c>
      <c r="M1903" t="b">
        <v>0</v>
      </c>
      <c r="N1903">
        <v>25</v>
      </c>
      <c r="O1903" s="22">
        <f>E1903/D1903*100</f>
        <v>2.6969696969696968</v>
      </c>
      <c r="P1903" s="4">
        <f>E1903/N1903</f>
        <v>106.8</v>
      </c>
      <c r="Q1903" t="b">
        <v>0</v>
      </c>
      <c r="R1903" t="s">
        <v>8294</v>
      </c>
      <c r="S1903" t="str">
        <f t="shared" si="118"/>
        <v>technology</v>
      </c>
      <c r="T1903" t="str">
        <f t="shared" si="119"/>
        <v>gadgets</v>
      </c>
    </row>
    <row r="1904" spans="1:20" ht="42.75" x14ac:dyDescent="0.45">
      <c r="A1904">
        <v>1902</v>
      </c>
      <c r="B1904" s="1" t="s">
        <v>1903</v>
      </c>
      <c r="C1904" s="1" t="s">
        <v>6012</v>
      </c>
      <c r="D1904" s="3">
        <v>1000</v>
      </c>
      <c r="E1904" s="3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s="7">
        <f t="shared" si="116"/>
        <v>42037.789895833332</v>
      </c>
      <c r="L1904" s="7">
        <f t="shared" si="117"/>
        <v>42067.789895833332</v>
      </c>
      <c r="M1904" t="b">
        <v>0</v>
      </c>
      <c r="N1904">
        <v>3</v>
      </c>
      <c r="O1904" s="22">
        <f>E1904/D1904*100</f>
        <v>1.2</v>
      </c>
      <c r="P1904" s="4">
        <f>E1904/N1904</f>
        <v>4</v>
      </c>
      <c r="Q1904" t="b">
        <v>0</v>
      </c>
      <c r="R1904" t="s">
        <v>8294</v>
      </c>
      <c r="S1904" t="str">
        <f t="shared" si="118"/>
        <v>technology</v>
      </c>
      <c r="T1904" t="str">
        <f t="shared" si="119"/>
        <v>gadgets</v>
      </c>
    </row>
    <row r="1905" spans="1:20" ht="42.75" x14ac:dyDescent="0.45">
      <c r="A1905">
        <v>1903</v>
      </c>
      <c r="B1905" s="1" t="s">
        <v>1904</v>
      </c>
      <c r="C1905" s="1" t="s">
        <v>6013</v>
      </c>
      <c r="D1905" s="3">
        <v>3000</v>
      </c>
      <c r="E1905" s="3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s="7">
        <f t="shared" si="116"/>
        <v>42702.770729166667</v>
      </c>
      <c r="L1905" s="7">
        <f t="shared" si="117"/>
        <v>42762.770729166667</v>
      </c>
      <c r="M1905" t="b">
        <v>0</v>
      </c>
      <c r="N1905">
        <v>41</v>
      </c>
      <c r="O1905" s="22">
        <f>E1905/D1905*100</f>
        <v>46.6</v>
      </c>
      <c r="P1905" s="4">
        <f>E1905/N1905</f>
        <v>34.097560975609753</v>
      </c>
      <c r="Q1905" t="b">
        <v>0</v>
      </c>
      <c r="R1905" t="s">
        <v>8294</v>
      </c>
      <c r="S1905" t="str">
        <f t="shared" si="118"/>
        <v>technology</v>
      </c>
      <c r="T1905" t="str">
        <f t="shared" si="119"/>
        <v>gadgets</v>
      </c>
    </row>
    <row r="1906" spans="1:20" ht="42.75" x14ac:dyDescent="0.45">
      <c r="A1906">
        <v>1904</v>
      </c>
      <c r="B1906" s="1" t="s">
        <v>1905</v>
      </c>
      <c r="C1906" s="1" t="s">
        <v>6014</v>
      </c>
      <c r="D1906" s="3">
        <v>50000</v>
      </c>
      <c r="E1906" s="3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s="7">
        <f t="shared" si="116"/>
        <v>42326.685428240744</v>
      </c>
      <c r="L1906" s="7">
        <f t="shared" si="117"/>
        <v>42371.685428240744</v>
      </c>
      <c r="M1906" t="b">
        <v>0</v>
      </c>
      <c r="N1906">
        <v>2</v>
      </c>
      <c r="O1906" s="22">
        <f>E1906/D1906*100</f>
        <v>0.1</v>
      </c>
      <c r="P1906" s="4">
        <f>E1906/N1906</f>
        <v>25</v>
      </c>
      <c r="Q1906" t="b">
        <v>0</v>
      </c>
      <c r="R1906" t="s">
        <v>8294</v>
      </c>
      <c r="S1906" t="str">
        <f t="shared" si="118"/>
        <v>technology</v>
      </c>
      <c r="T1906" t="str">
        <f t="shared" si="119"/>
        <v>gadgets</v>
      </c>
    </row>
    <row r="1907" spans="1:20" ht="57" x14ac:dyDescent="0.45">
      <c r="A1907">
        <v>1905</v>
      </c>
      <c r="B1907" s="1" t="s">
        <v>1906</v>
      </c>
      <c r="C1907" s="1" t="s">
        <v>6015</v>
      </c>
      <c r="D1907" s="3">
        <v>25000</v>
      </c>
      <c r="E1907" s="3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s="7">
        <f t="shared" si="116"/>
        <v>41859.925856481481</v>
      </c>
      <c r="L1907" s="7">
        <f t="shared" si="117"/>
        <v>41889.925856481481</v>
      </c>
      <c r="M1907" t="b">
        <v>0</v>
      </c>
      <c r="N1907">
        <v>4</v>
      </c>
      <c r="O1907" s="22">
        <f>E1907/D1907*100</f>
        <v>0.16800000000000001</v>
      </c>
      <c r="P1907" s="4">
        <f>E1907/N1907</f>
        <v>10.5</v>
      </c>
      <c r="Q1907" t="b">
        <v>0</v>
      </c>
      <c r="R1907" t="s">
        <v>8294</v>
      </c>
      <c r="S1907" t="str">
        <f t="shared" si="118"/>
        <v>technology</v>
      </c>
      <c r="T1907" t="str">
        <f t="shared" si="119"/>
        <v>gadgets</v>
      </c>
    </row>
    <row r="1908" spans="1:20" ht="42.75" x14ac:dyDescent="0.45">
      <c r="A1908">
        <v>1906</v>
      </c>
      <c r="B1908" s="1" t="s">
        <v>1907</v>
      </c>
      <c r="C1908" s="1" t="s">
        <v>6016</v>
      </c>
      <c r="D1908" s="3">
        <v>50000</v>
      </c>
      <c r="E1908" s="3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s="7">
        <f t="shared" si="116"/>
        <v>42514.671099537038</v>
      </c>
      <c r="L1908" s="7">
        <f t="shared" si="117"/>
        <v>42544.671099537038</v>
      </c>
      <c r="M1908" t="b">
        <v>0</v>
      </c>
      <c r="N1908">
        <v>99</v>
      </c>
      <c r="O1908" s="22">
        <f>E1908/D1908*100</f>
        <v>42.76</v>
      </c>
      <c r="P1908" s="4">
        <f>E1908/N1908</f>
        <v>215.95959595959596</v>
      </c>
      <c r="Q1908" t="b">
        <v>0</v>
      </c>
      <c r="R1908" t="s">
        <v>8294</v>
      </c>
      <c r="S1908" t="str">
        <f t="shared" si="118"/>
        <v>technology</v>
      </c>
      <c r="T1908" t="str">
        <f t="shared" si="119"/>
        <v>gadgets</v>
      </c>
    </row>
    <row r="1909" spans="1:20" ht="42.75" x14ac:dyDescent="0.45">
      <c r="A1909">
        <v>1907</v>
      </c>
      <c r="B1909" s="1" t="s">
        <v>1908</v>
      </c>
      <c r="C1909" s="1" t="s">
        <v>6017</v>
      </c>
      <c r="D1909" s="3">
        <v>30000</v>
      </c>
      <c r="E1909" s="3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s="7">
        <f t="shared" si="116"/>
        <v>41767.587094907409</v>
      </c>
      <c r="L1909" s="7">
        <f t="shared" si="117"/>
        <v>41782.587094907409</v>
      </c>
      <c r="M1909" t="b">
        <v>0</v>
      </c>
      <c r="N1909">
        <v>4</v>
      </c>
      <c r="O1909" s="22">
        <f>E1909/D1909*100</f>
        <v>0.28333333333333333</v>
      </c>
      <c r="P1909" s="4">
        <f>E1909/N1909</f>
        <v>21.25</v>
      </c>
      <c r="Q1909" t="b">
        <v>0</v>
      </c>
      <c r="R1909" t="s">
        <v>8294</v>
      </c>
      <c r="S1909" t="str">
        <f t="shared" si="118"/>
        <v>technology</v>
      </c>
      <c r="T1909" t="str">
        <f t="shared" si="119"/>
        <v>gadgets</v>
      </c>
    </row>
    <row r="1910" spans="1:20" ht="42.75" x14ac:dyDescent="0.45">
      <c r="A1910">
        <v>1908</v>
      </c>
      <c r="B1910" s="1" t="s">
        <v>1909</v>
      </c>
      <c r="C1910" s="1" t="s">
        <v>6018</v>
      </c>
      <c r="D1910" s="3">
        <v>25000</v>
      </c>
      <c r="E1910" s="3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s="7">
        <f t="shared" si="116"/>
        <v>42703.917824074073</v>
      </c>
      <c r="L1910" s="7">
        <f t="shared" si="117"/>
        <v>42733.917824074073</v>
      </c>
      <c r="M1910" t="b">
        <v>0</v>
      </c>
      <c r="N1910">
        <v>4</v>
      </c>
      <c r="O1910" s="22">
        <f>E1910/D1910*100</f>
        <v>1.7319999999999998</v>
      </c>
      <c r="P1910" s="4">
        <f>E1910/N1910</f>
        <v>108.25</v>
      </c>
      <c r="Q1910" t="b">
        <v>0</v>
      </c>
      <c r="R1910" t="s">
        <v>8294</v>
      </c>
      <c r="S1910" t="str">
        <f t="shared" si="118"/>
        <v>technology</v>
      </c>
      <c r="T1910" t="str">
        <f t="shared" si="119"/>
        <v>gadgets</v>
      </c>
    </row>
    <row r="1911" spans="1:20" ht="42.75" x14ac:dyDescent="0.45">
      <c r="A1911">
        <v>1909</v>
      </c>
      <c r="B1911" s="1" t="s">
        <v>1910</v>
      </c>
      <c r="C1911" s="1" t="s">
        <v>6019</v>
      </c>
      <c r="D1911" s="3">
        <v>35000</v>
      </c>
      <c r="E1911" s="3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s="7">
        <f t="shared" si="116"/>
        <v>41905.429155092592</v>
      </c>
      <c r="L1911" s="7">
        <f t="shared" si="117"/>
        <v>41935.429155092592</v>
      </c>
      <c r="M1911" t="b">
        <v>0</v>
      </c>
      <c r="N1911">
        <v>38</v>
      </c>
      <c r="O1911" s="22">
        <f>E1911/D1911*100</f>
        <v>14.111428571428572</v>
      </c>
      <c r="P1911" s="4">
        <f>E1911/N1911</f>
        <v>129.97368421052633</v>
      </c>
      <c r="Q1911" t="b">
        <v>0</v>
      </c>
      <c r="R1911" t="s">
        <v>8294</v>
      </c>
      <c r="S1911" t="str">
        <f t="shared" si="118"/>
        <v>technology</v>
      </c>
      <c r="T1911" t="str">
        <f t="shared" si="119"/>
        <v>gadgets</v>
      </c>
    </row>
    <row r="1912" spans="1:20" ht="42.75" x14ac:dyDescent="0.45">
      <c r="A1912">
        <v>1910</v>
      </c>
      <c r="B1912" s="1" t="s">
        <v>1911</v>
      </c>
      <c r="C1912" s="1" t="s">
        <v>6020</v>
      </c>
      <c r="D1912" s="3">
        <v>85000</v>
      </c>
      <c r="E1912" s="3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s="7">
        <f t="shared" si="116"/>
        <v>42264.963159722218</v>
      </c>
      <c r="L1912" s="7">
        <f t="shared" si="117"/>
        <v>42308.947916666672</v>
      </c>
      <c r="M1912" t="b">
        <v>0</v>
      </c>
      <c r="N1912">
        <v>285</v>
      </c>
      <c r="O1912" s="22">
        <f>E1912/D1912*100</f>
        <v>39.395294117647055</v>
      </c>
      <c r="P1912" s="4">
        <f>E1912/N1912</f>
        <v>117.49473684210527</v>
      </c>
      <c r="Q1912" t="b">
        <v>0</v>
      </c>
      <c r="R1912" t="s">
        <v>8294</v>
      </c>
      <c r="S1912" t="str">
        <f t="shared" si="118"/>
        <v>technology</v>
      </c>
      <c r="T1912" t="str">
        <f t="shared" si="119"/>
        <v>gadgets</v>
      </c>
    </row>
    <row r="1913" spans="1:20" ht="42.75" x14ac:dyDescent="0.45">
      <c r="A1913">
        <v>1911</v>
      </c>
      <c r="B1913" s="1" t="s">
        <v>1912</v>
      </c>
      <c r="C1913" s="1" t="s">
        <v>6021</v>
      </c>
      <c r="D1913" s="3">
        <v>42500</v>
      </c>
      <c r="E1913" s="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s="7">
        <f t="shared" si="116"/>
        <v>41830.033958333333</v>
      </c>
      <c r="L1913" s="7">
        <f t="shared" si="117"/>
        <v>41860.033958333333</v>
      </c>
      <c r="M1913" t="b">
        <v>0</v>
      </c>
      <c r="N1913">
        <v>1</v>
      </c>
      <c r="O1913" s="22">
        <f>E1913/D1913*100</f>
        <v>2.3529411764705882E-2</v>
      </c>
      <c r="P1913" s="4">
        <f>E1913/N1913</f>
        <v>10</v>
      </c>
      <c r="Q1913" t="b">
        <v>0</v>
      </c>
      <c r="R1913" t="s">
        <v>8294</v>
      </c>
      <c r="S1913" t="str">
        <f t="shared" si="118"/>
        <v>technology</v>
      </c>
      <c r="T1913" t="str">
        <f t="shared" si="119"/>
        <v>gadgets</v>
      </c>
    </row>
    <row r="1914" spans="1:20" ht="42.75" x14ac:dyDescent="0.45">
      <c r="A1914">
        <v>1912</v>
      </c>
      <c r="B1914" s="1" t="s">
        <v>1913</v>
      </c>
      <c r="C1914" s="1" t="s">
        <v>6022</v>
      </c>
      <c r="D1914" s="3">
        <v>5000</v>
      </c>
      <c r="E1914" s="3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s="7">
        <f t="shared" si="116"/>
        <v>42129.226388888885</v>
      </c>
      <c r="L1914" s="7">
        <f t="shared" si="117"/>
        <v>42159.226388888885</v>
      </c>
      <c r="M1914" t="b">
        <v>0</v>
      </c>
      <c r="N1914">
        <v>42</v>
      </c>
      <c r="O1914" s="22">
        <f>E1914/D1914*100</f>
        <v>59.3</v>
      </c>
      <c r="P1914" s="4">
        <f>E1914/N1914</f>
        <v>70.595238095238102</v>
      </c>
      <c r="Q1914" t="b">
        <v>0</v>
      </c>
      <c r="R1914" t="s">
        <v>8294</v>
      </c>
      <c r="S1914" t="str">
        <f t="shared" si="118"/>
        <v>technology</v>
      </c>
      <c r="T1914" t="str">
        <f t="shared" si="119"/>
        <v>gadgets</v>
      </c>
    </row>
    <row r="1915" spans="1:20" ht="28.5" x14ac:dyDescent="0.45">
      <c r="A1915">
        <v>1913</v>
      </c>
      <c r="B1915" s="1" t="s">
        <v>1914</v>
      </c>
      <c r="C1915" s="1" t="s">
        <v>6023</v>
      </c>
      <c r="D1915" s="3">
        <v>48000</v>
      </c>
      <c r="E1915" s="3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s="7">
        <f t="shared" si="116"/>
        <v>41890.511319444442</v>
      </c>
      <c r="L1915" s="7">
        <f t="shared" si="117"/>
        <v>41920.511319444442</v>
      </c>
      <c r="M1915" t="b">
        <v>0</v>
      </c>
      <c r="N1915">
        <v>26</v>
      </c>
      <c r="O1915" s="22">
        <f>E1915/D1915*100</f>
        <v>1.3270833333333334</v>
      </c>
      <c r="P1915" s="4">
        <f>E1915/N1915</f>
        <v>24.5</v>
      </c>
      <c r="Q1915" t="b">
        <v>0</v>
      </c>
      <c r="R1915" t="s">
        <v>8294</v>
      </c>
      <c r="S1915" t="str">
        <f t="shared" si="118"/>
        <v>technology</v>
      </c>
      <c r="T1915" t="str">
        <f t="shared" si="119"/>
        <v>gadgets</v>
      </c>
    </row>
    <row r="1916" spans="1:20" ht="42.75" x14ac:dyDescent="0.45">
      <c r="A1916">
        <v>1914</v>
      </c>
      <c r="B1916" s="1" t="s">
        <v>1915</v>
      </c>
      <c r="C1916" s="1" t="s">
        <v>6024</v>
      </c>
      <c r="D1916" s="3">
        <v>666</v>
      </c>
      <c r="E1916" s="3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s="7">
        <f t="shared" si="116"/>
        <v>41929.174456018518</v>
      </c>
      <c r="L1916" s="7">
        <f t="shared" si="117"/>
        <v>41944.165972222225</v>
      </c>
      <c r="M1916" t="b">
        <v>0</v>
      </c>
      <c r="N1916">
        <v>2</v>
      </c>
      <c r="O1916" s="22">
        <f>E1916/D1916*100</f>
        <v>9.0090090090090094</v>
      </c>
      <c r="P1916" s="4">
        <f>E1916/N1916</f>
        <v>30</v>
      </c>
      <c r="Q1916" t="b">
        <v>0</v>
      </c>
      <c r="R1916" t="s">
        <v>8294</v>
      </c>
      <c r="S1916" t="str">
        <f t="shared" si="118"/>
        <v>technology</v>
      </c>
      <c r="T1916" t="str">
        <f t="shared" si="119"/>
        <v>gadgets</v>
      </c>
    </row>
    <row r="1917" spans="1:20" ht="42.75" x14ac:dyDescent="0.45">
      <c r="A1917">
        <v>1915</v>
      </c>
      <c r="B1917" s="1" t="s">
        <v>1916</v>
      </c>
      <c r="C1917" s="1" t="s">
        <v>6025</v>
      </c>
      <c r="D1917" s="3">
        <v>500</v>
      </c>
      <c r="E1917" s="3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s="7">
        <f t="shared" si="116"/>
        <v>41864.04886574074</v>
      </c>
      <c r="L1917" s="7">
        <f t="shared" si="117"/>
        <v>41884.04886574074</v>
      </c>
      <c r="M1917" t="b">
        <v>0</v>
      </c>
      <c r="N1917">
        <v>4</v>
      </c>
      <c r="O1917" s="22">
        <f>E1917/D1917*100</f>
        <v>1.6</v>
      </c>
      <c r="P1917" s="4">
        <f>E1917/N1917</f>
        <v>2</v>
      </c>
      <c r="Q1917" t="b">
        <v>0</v>
      </c>
      <c r="R1917" t="s">
        <v>8294</v>
      </c>
      <c r="S1917" t="str">
        <f t="shared" si="118"/>
        <v>technology</v>
      </c>
      <c r="T1917" t="str">
        <f t="shared" si="119"/>
        <v>gadgets</v>
      </c>
    </row>
    <row r="1918" spans="1:20" ht="28.5" x14ac:dyDescent="0.45">
      <c r="A1918">
        <v>1916</v>
      </c>
      <c r="B1918" s="1" t="s">
        <v>1917</v>
      </c>
      <c r="C1918" s="1" t="s">
        <v>6026</v>
      </c>
      <c r="D1918" s="3">
        <v>20000</v>
      </c>
      <c r="E1918" s="3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s="7">
        <f t="shared" si="116"/>
        <v>42656.717303240745</v>
      </c>
      <c r="L1918" s="7">
        <f t="shared" si="117"/>
        <v>42681.758969907409</v>
      </c>
      <c r="M1918" t="b">
        <v>0</v>
      </c>
      <c r="N1918">
        <v>6</v>
      </c>
      <c r="O1918" s="22">
        <f>E1918/D1918*100</f>
        <v>0.51</v>
      </c>
      <c r="P1918" s="4">
        <f>E1918/N1918</f>
        <v>17</v>
      </c>
      <c r="Q1918" t="b">
        <v>0</v>
      </c>
      <c r="R1918" t="s">
        <v>8294</v>
      </c>
      <c r="S1918" t="str">
        <f t="shared" si="118"/>
        <v>technology</v>
      </c>
      <c r="T1918" t="str">
        <f t="shared" si="119"/>
        <v>gadgets</v>
      </c>
    </row>
    <row r="1919" spans="1:20" ht="28.5" x14ac:dyDescent="0.45">
      <c r="A1919">
        <v>1917</v>
      </c>
      <c r="B1919" s="1" t="s">
        <v>1918</v>
      </c>
      <c r="C1919" s="1" t="s">
        <v>6027</v>
      </c>
      <c r="D1919" s="3">
        <v>390000</v>
      </c>
      <c r="E1919" s="3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s="7">
        <f t="shared" si="116"/>
        <v>42746.270057870366</v>
      </c>
      <c r="L1919" s="7">
        <f t="shared" si="117"/>
        <v>42776.270057870366</v>
      </c>
      <c r="M1919" t="b">
        <v>0</v>
      </c>
      <c r="N1919">
        <v>70</v>
      </c>
      <c r="O1919" s="22">
        <f>E1919/D1919*100</f>
        <v>52.570512820512818</v>
      </c>
      <c r="P1919" s="4">
        <f>E1919/N1919</f>
        <v>2928.9285714285716</v>
      </c>
      <c r="Q1919" t="b">
        <v>0</v>
      </c>
      <c r="R1919" t="s">
        <v>8294</v>
      </c>
      <c r="S1919" t="str">
        <f t="shared" si="118"/>
        <v>technology</v>
      </c>
      <c r="T1919" t="str">
        <f t="shared" si="119"/>
        <v>gadgets</v>
      </c>
    </row>
    <row r="1920" spans="1:20" ht="42.75" x14ac:dyDescent="0.45">
      <c r="A1920">
        <v>1918</v>
      </c>
      <c r="B1920" s="1" t="s">
        <v>1919</v>
      </c>
      <c r="C1920" s="1" t="s">
        <v>6028</v>
      </c>
      <c r="D1920" s="3">
        <v>25000</v>
      </c>
      <c r="E1920" s="3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s="7">
        <f t="shared" si="116"/>
        <v>41828.789942129632</v>
      </c>
      <c r="L1920" s="7">
        <f t="shared" si="117"/>
        <v>41863.789942129632</v>
      </c>
      <c r="M1920" t="b">
        <v>0</v>
      </c>
      <c r="N1920">
        <v>9</v>
      </c>
      <c r="O1920" s="22">
        <f>E1920/D1920*100</f>
        <v>1.04</v>
      </c>
      <c r="P1920" s="4">
        <f>E1920/N1920</f>
        <v>28.888888888888889</v>
      </c>
      <c r="Q1920" t="b">
        <v>0</v>
      </c>
      <c r="R1920" t="s">
        <v>8294</v>
      </c>
      <c r="S1920" t="str">
        <f t="shared" si="118"/>
        <v>technology</v>
      </c>
      <c r="T1920" t="str">
        <f t="shared" si="119"/>
        <v>gadgets</v>
      </c>
    </row>
    <row r="1921" spans="1:20" ht="42.75" x14ac:dyDescent="0.45">
      <c r="A1921">
        <v>1919</v>
      </c>
      <c r="B1921" s="1" t="s">
        <v>1920</v>
      </c>
      <c r="C1921" s="1" t="s">
        <v>6029</v>
      </c>
      <c r="D1921" s="3">
        <v>500</v>
      </c>
      <c r="E1921" s="3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s="7">
        <f t="shared" si="116"/>
        <v>42113.875567129624</v>
      </c>
      <c r="L1921" s="7">
        <f t="shared" si="117"/>
        <v>42143.875567129624</v>
      </c>
      <c r="M1921" t="b">
        <v>0</v>
      </c>
      <c r="N1921">
        <v>8</v>
      </c>
      <c r="O1921" s="22">
        <f>E1921/D1921*100</f>
        <v>47.4</v>
      </c>
      <c r="P1921" s="4">
        <f>E1921/N1921</f>
        <v>29.625</v>
      </c>
      <c r="Q1921" t="b">
        <v>0</v>
      </c>
      <c r="R1921" t="s">
        <v>8294</v>
      </c>
      <c r="S1921" t="str">
        <f t="shared" si="118"/>
        <v>technology</v>
      </c>
      <c r="T1921" t="str">
        <f t="shared" si="119"/>
        <v>gadgets</v>
      </c>
    </row>
    <row r="1922" spans="1:20" ht="42.75" x14ac:dyDescent="0.45">
      <c r="A1922">
        <v>1920</v>
      </c>
      <c r="B1922" s="1" t="s">
        <v>1921</v>
      </c>
      <c r="C1922" s="1" t="s">
        <v>6030</v>
      </c>
      <c r="D1922" s="3">
        <v>10000</v>
      </c>
      <c r="E1922" s="3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s="7">
        <f t="shared" si="116"/>
        <v>42270.875706018516</v>
      </c>
      <c r="L1922" s="7">
        <f t="shared" si="117"/>
        <v>42298.958333333328</v>
      </c>
      <c r="M1922" t="b">
        <v>0</v>
      </c>
      <c r="N1922">
        <v>105</v>
      </c>
      <c r="O1922" s="22">
        <f>E1922/D1922*100</f>
        <v>43.03</v>
      </c>
      <c r="P1922" s="4">
        <f>E1922/N1922</f>
        <v>40.980952380952381</v>
      </c>
      <c r="Q1922" t="b">
        <v>0</v>
      </c>
      <c r="R1922" t="s">
        <v>8294</v>
      </c>
      <c r="S1922" t="str">
        <f t="shared" si="118"/>
        <v>technology</v>
      </c>
      <c r="T1922" t="str">
        <f t="shared" si="119"/>
        <v>gadgets</v>
      </c>
    </row>
    <row r="1923" spans="1:20" ht="28.5" x14ac:dyDescent="0.45">
      <c r="A1923">
        <v>1921</v>
      </c>
      <c r="B1923" s="1" t="s">
        <v>1922</v>
      </c>
      <c r="C1923" s="1" t="s">
        <v>6031</v>
      </c>
      <c r="D1923" s="3">
        <v>1500</v>
      </c>
      <c r="E1923" s="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s="7">
        <f t="shared" ref="K1923:K1986" si="120">(((J1923/60)/60)/24)+DATE(1970,1,1)</f>
        <v>41074.221562500003</v>
      </c>
      <c r="L1923" s="7">
        <f t="shared" ref="L1923:L1986" si="121">(((I1923/60)/60)/24)+DATE(1970,1,1)</f>
        <v>41104.221562500003</v>
      </c>
      <c r="M1923" t="b">
        <v>0</v>
      </c>
      <c r="N1923">
        <v>38</v>
      </c>
      <c r="O1923" s="22">
        <f>E1923/D1923*100</f>
        <v>136.80000000000001</v>
      </c>
      <c r="P1923" s="4">
        <f>E1923/N1923</f>
        <v>54</v>
      </c>
      <c r="Q1923" t="b">
        <v>1</v>
      </c>
      <c r="R1923" t="s">
        <v>8279</v>
      </c>
      <c r="S1923" t="str">
        <f t="shared" ref="S1923:S1986" si="122">LEFT(R1923,SEARCH("/",R1923,1)-1)</f>
        <v>music</v>
      </c>
      <c r="T1923" t="str">
        <f t="shared" ref="T1923:T1986" si="123">RIGHT(R1923,LEN(R1923) - FIND("/",R1923))</f>
        <v>indie rock</v>
      </c>
    </row>
    <row r="1924" spans="1:20" ht="42.75" x14ac:dyDescent="0.45">
      <c r="A1924">
        <v>1922</v>
      </c>
      <c r="B1924" s="1" t="s">
        <v>1923</v>
      </c>
      <c r="C1924" s="1" t="s">
        <v>6032</v>
      </c>
      <c r="D1924" s="3">
        <v>2000</v>
      </c>
      <c r="E1924" s="3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s="7">
        <f t="shared" si="120"/>
        <v>41590.255868055552</v>
      </c>
      <c r="L1924" s="7">
        <f t="shared" si="121"/>
        <v>41620.255868055552</v>
      </c>
      <c r="M1924" t="b">
        <v>0</v>
      </c>
      <c r="N1924">
        <v>64</v>
      </c>
      <c r="O1924" s="22">
        <f>E1924/D1924*100</f>
        <v>115.55</v>
      </c>
      <c r="P1924" s="4">
        <f>E1924/N1924</f>
        <v>36.109375</v>
      </c>
      <c r="Q1924" t="b">
        <v>1</v>
      </c>
      <c r="R1924" t="s">
        <v>8279</v>
      </c>
      <c r="S1924" t="str">
        <f t="shared" si="122"/>
        <v>music</v>
      </c>
      <c r="T1924" t="str">
        <f t="shared" si="123"/>
        <v>indie rock</v>
      </c>
    </row>
    <row r="1925" spans="1:20" ht="42.75" x14ac:dyDescent="0.45">
      <c r="A1925">
        <v>1923</v>
      </c>
      <c r="B1925" s="1" t="s">
        <v>1924</v>
      </c>
      <c r="C1925" s="1" t="s">
        <v>6033</v>
      </c>
      <c r="D1925" s="3">
        <v>125</v>
      </c>
      <c r="E1925" s="3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s="7">
        <f t="shared" si="120"/>
        <v>40772.848749999997</v>
      </c>
      <c r="L1925" s="7">
        <f t="shared" si="121"/>
        <v>40813.207638888889</v>
      </c>
      <c r="M1925" t="b">
        <v>0</v>
      </c>
      <c r="N1925">
        <v>13</v>
      </c>
      <c r="O1925" s="22">
        <f>E1925/D1925*100</f>
        <v>240.79999999999998</v>
      </c>
      <c r="P1925" s="4">
        <f>E1925/N1925</f>
        <v>23.153846153846153</v>
      </c>
      <c r="Q1925" t="b">
        <v>1</v>
      </c>
      <c r="R1925" t="s">
        <v>8279</v>
      </c>
      <c r="S1925" t="str">
        <f t="shared" si="122"/>
        <v>music</v>
      </c>
      <c r="T1925" t="str">
        <f t="shared" si="123"/>
        <v>indie rock</v>
      </c>
    </row>
    <row r="1926" spans="1:20" ht="57" x14ac:dyDescent="0.45">
      <c r="A1926">
        <v>1924</v>
      </c>
      <c r="B1926" s="1" t="s">
        <v>1925</v>
      </c>
      <c r="C1926" s="1" t="s">
        <v>6034</v>
      </c>
      <c r="D1926" s="3">
        <v>3000</v>
      </c>
      <c r="E1926" s="3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s="7">
        <f t="shared" si="120"/>
        <v>41626.761053240742</v>
      </c>
      <c r="L1926" s="7">
        <f t="shared" si="121"/>
        <v>41654.814583333333</v>
      </c>
      <c r="M1926" t="b">
        <v>0</v>
      </c>
      <c r="N1926">
        <v>33</v>
      </c>
      <c r="O1926" s="22">
        <f>E1926/D1926*100</f>
        <v>114.39999999999999</v>
      </c>
      <c r="P1926" s="4">
        <f>E1926/N1926</f>
        <v>104</v>
      </c>
      <c r="Q1926" t="b">
        <v>1</v>
      </c>
      <c r="R1926" t="s">
        <v>8279</v>
      </c>
      <c r="S1926" t="str">
        <f t="shared" si="122"/>
        <v>music</v>
      </c>
      <c r="T1926" t="str">
        <f t="shared" si="123"/>
        <v>indie rock</v>
      </c>
    </row>
    <row r="1927" spans="1:20" ht="28.5" x14ac:dyDescent="0.45">
      <c r="A1927">
        <v>1925</v>
      </c>
      <c r="B1927" s="1" t="s">
        <v>1926</v>
      </c>
      <c r="C1927" s="1" t="s">
        <v>6035</v>
      </c>
      <c r="D1927" s="3">
        <v>1500</v>
      </c>
      <c r="E1927" s="3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s="7">
        <f t="shared" si="120"/>
        <v>41535.90148148148</v>
      </c>
      <c r="L1927" s="7">
        <f t="shared" si="121"/>
        <v>41558</v>
      </c>
      <c r="M1927" t="b">
        <v>0</v>
      </c>
      <c r="N1927">
        <v>52</v>
      </c>
      <c r="O1927" s="22">
        <f>E1927/D1927*100</f>
        <v>110.33333333333333</v>
      </c>
      <c r="P1927" s="4">
        <f>E1927/N1927</f>
        <v>31.826923076923077</v>
      </c>
      <c r="Q1927" t="b">
        <v>1</v>
      </c>
      <c r="R1927" t="s">
        <v>8279</v>
      </c>
      <c r="S1927" t="str">
        <f t="shared" si="122"/>
        <v>music</v>
      </c>
      <c r="T1927" t="str">
        <f t="shared" si="123"/>
        <v>indie rock</v>
      </c>
    </row>
    <row r="1928" spans="1:20" ht="57" x14ac:dyDescent="0.45">
      <c r="A1928">
        <v>1926</v>
      </c>
      <c r="B1928" s="1" t="s">
        <v>1927</v>
      </c>
      <c r="C1928" s="1" t="s">
        <v>6036</v>
      </c>
      <c r="D1928" s="3">
        <v>1500</v>
      </c>
      <c r="E1928" s="3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s="7">
        <f t="shared" si="120"/>
        <v>40456.954351851848</v>
      </c>
      <c r="L1928" s="7">
        <f t="shared" si="121"/>
        <v>40484.018055555556</v>
      </c>
      <c r="M1928" t="b">
        <v>0</v>
      </c>
      <c r="N1928">
        <v>107</v>
      </c>
      <c r="O1928" s="22">
        <f>E1928/D1928*100</f>
        <v>195.37933333333334</v>
      </c>
      <c r="P1928" s="4">
        <f>E1928/N1928</f>
        <v>27.3896261682243</v>
      </c>
      <c r="Q1928" t="b">
        <v>1</v>
      </c>
      <c r="R1928" t="s">
        <v>8279</v>
      </c>
      <c r="S1928" t="str">
        <f t="shared" si="122"/>
        <v>music</v>
      </c>
      <c r="T1928" t="str">
        <f t="shared" si="123"/>
        <v>indie rock</v>
      </c>
    </row>
    <row r="1929" spans="1:20" x14ac:dyDescent="0.45">
      <c r="A1929">
        <v>1927</v>
      </c>
      <c r="B1929" s="1" t="s">
        <v>1928</v>
      </c>
      <c r="C1929" s="1" t="s">
        <v>6037</v>
      </c>
      <c r="D1929" s="3">
        <v>600</v>
      </c>
      <c r="E1929" s="3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s="7">
        <f t="shared" si="120"/>
        <v>40960.861562500002</v>
      </c>
      <c r="L1929" s="7">
        <f t="shared" si="121"/>
        <v>40976.207638888889</v>
      </c>
      <c r="M1929" t="b">
        <v>0</v>
      </c>
      <c r="N1929">
        <v>11</v>
      </c>
      <c r="O1929" s="22">
        <f>E1929/D1929*100</f>
        <v>103.33333333333334</v>
      </c>
      <c r="P1929" s="4">
        <f>E1929/N1929</f>
        <v>56.363636363636367</v>
      </c>
      <c r="Q1929" t="b">
        <v>1</v>
      </c>
      <c r="R1929" t="s">
        <v>8279</v>
      </c>
      <c r="S1929" t="str">
        <f t="shared" si="122"/>
        <v>music</v>
      </c>
      <c r="T1929" t="str">
        <f t="shared" si="123"/>
        <v>indie rock</v>
      </c>
    </row>
    <row r="1930" spans="1:20" ht="28.5" x14ac:dyDescent="0.45">
      <c r="A1930">
        <v>1928</v>
      </c>
      <c r="B1930" s="1" t="s">
        <v>1929</v>
      </c>
      <c r="C1930" s="1" t="s">
        <v>6038</v>
      </c>
      <c r="D1930" s="3">
        <v>2550</v>
      </c>
      <c r="E1930" s="3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s="7">
        <f t="shared" si="120"/>
        <v>41371.648078703707</v>
      </c>
      <c r="L1930" s="7">
        <f t="shared" si="121"/>
        <v>41401.648078703707</v>
      </c>
      <c r="M1930" t="b">
        <v>0</v>
      </c>
      <c r="N1930">
        <v>34</v>
      </c>
      <c r="O1930" s="22">
        <f>E1930/D1930*100</f>
        <v>103.1372549019608</v>
      </c>
      <c r="P1930" s="4">
        <f>E1930/N1930</f>
        <v>77.352941176470594</v>
      </c>
      <c r="Q1930" t="b">
        <v>1</v>
      </c>
      <c r="R1930" t="s">
        <v>8279</v>
      </c>
      <c r="S1930" t="str">
        <f t="shared" si="122"/>
        <v>music</v>
      </c>
      <c r="T1930" t="str">
        <f t="shared" si="123"/>
        <v>indie rock</v>
      </c>
    </row>
    <row r="1931" spans="1:20" ht="42.75" x14ac:dyDescent="0.45">
      <c r="A1931">
        <v>1929</v>
      </c>
      <c r="B1931" s="1" t="s">
        <v>1930</v>
      </c>
      <c r="C1931" s="1" t="s">
        <v>6039</v>
      </c>
      <c r="D1931" s="3">
        <v>3200</v>
      </c>
      <c r="E1931" s="3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s="7">
        <f t="shared" si="120"/>
        <v>40687.021597222221</v>
      </c>
      <c r="L1931" s="7">
        <f t="shared" si="121"/>
        <v>40729.021597222221</v>
      </c>
      <c r="M1931" t="b">
        <v>0</v>
      </c>
      <c r="N1931">
        <v>75</v>
      </c>
      <c r="O1931" s="22">
        <f>E1931/D1931*100</f>
        <v>100.3125</v>
      </c>
      <c r="P1931" s="4">
        <f>E1931/N1931</f>
        <v>42.8</v>
      </c>
      <c r="Q1931" t="b">
        <v>1</v>
      </c>
      <c r="R1931" t="s">
        <v>8279</v>
      </c>
      <c r="S1931" t="str">
        <f t="shared" si="122"/>
        <v>music</v>
      </c>
      <c r="T1931" t="str">
        <f t="shared" si="123"/>
        <v>indie rock</v>
      </c>
    </row>
    <row r="1932" spans="1:20" ht="28.5" x14ac:dyDescent="0.45">
      <c r="A1932">
        <v>1930</v>
      </c>
      <c r="B1932" s="1" t="s">
        <v>1931</v>
      </c>
      <c r="C1932" s="1" t="s">
        <v>6040</v>
      </c>
      <c r="D1932" s="3">
        <v>1000</v>
      </c>
      <c r="E1932" s="3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s="7">
        <f t="shared" si="120"/>
        <v>41402.558819444443</v>
      </c>
      <c r="L1932" s="7">
        <f t="shared" si="121"/>
        <v>41462.558819444443</v>
      </c>
      <c r="M1932" t="b">
        <v>0</v>
      </c>
      <c r="N1932">
        <v>26</v>
      </c>
      <c r="O1932" s="22">
        <f>E1932/D1932*100</f>
        <v>127</v>
      </c>
      <c r="P1932" s="4">
        <f>E1932/N1932</f>
        <v>48.846153846153847</v>
      </c>
      <c r="Q1932" t="b">
        <v>1</v>
      </c>
      <c r="R1932" t="s">
        <v>8279</v>
      </c>
      <c r="S1932" t="str">
        <f t="shared" si="122"/>
        <v>music</v>
      </c>
      <c r="T1932" t="str">
        <f t="shared" si="123"/>
        <v>indie rock</v>
      </c>
    </row>
    <row r="1933" spans="1:20" ht="42.75" x14ac:dyDescent="0.45">
      <c r="A1933">
        <v>1931</v>
      </c>
      <c r="B1933" s="1" t="s">
        <v>1932</v>
      </c>
      <c r="C1933" s="1" t="s">
        <v>6041</v>
      </c>
      <c r="D1933" s="3">
        <v>2000</v>
      </c>
      <c r="E1933" s="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s="7">
        <f t="shared" si="120"/>
        <v>41037.892465277779</v>
      </c>
      <c r="L1933" s="7">
        <f t="shared" si="121"/>
        <v>41051.145833333336</v>
      </c>
      <c r="M1933" t="b">
        <v>0</v>
      </c>
      <c r="N1933">
        <v>50</v>
      </c>
      <c r="O1933" s="22">
        <f>E1933/D1933*100</f>
        <v>120.601</v>
      </c>
      <c r="P1933" s="4">
        <f>E1933/N1933</f>
        <v>48.240400000000001</v>
      </c>
      <c r="Q1933" t="b">
        <v>1</v>
      </c>
      <c r="R1933" t="s">
        <v>8279</v>
      </c>
      <c r="S1933" t="str">
        <f t="shared" si="122"/>
        <v>music</v>
      </c>
      <c r="T1933" t="str">
        <f t="shared" si="123"/>
        <v>indie rock</v>
      </c>
    </row>
    <row r="1934" spans="1:20" ht="42.75" x14ac:dyDescent="0.45">
      <c r="A1934">
        <v>1932</v>
      </c>
      <c r="B1934" s="1" t="s">
        <v>1933</v>
      </c>
      <c r="C1934" s="1" t="s">
        <v>6042</v>
      </c>
      <c r="D1934" s="3">
        <v>5250</v>
      </c>
      <c r="E1934" s="3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s="7">
        <f t="shared" si="120"/>
        <v>40911.809872685182</v>
      </c>
      <c r="L1934" s="7">
        <f t="shared" si="121"/>
        <v>40932.809872685182</v>
      </c>
      <c r="M1934" t="b">
        <v>0</v>
      </c>
      <c r="N1934">
        <v>80</v>
      </c>
      <c r="O1934" s="22">
        <f>E1934/D1934*100</f>
        <v>106.99047619047619</v>
      </c>
      <c r="P1934" s="4">
        <f>E1934/N1934</f>
        <v>70.212500000000006</v>
      </c>
      <c r="Q1934" t="b">
        <v>1</v>
      </c>
      <c r="R1934" t="s">
        <v>8279</v>
      </c>
      <c r="S1934" t="str">
        <f t="shared" si="122"/>
        <v>music</v>
      </c>
      <c r="T1934" t="str">
        <f t="shared" si="123"/>
        <v>indie rock</v>
      </c>
    </row>
    <row r="1935" spans="1:20" ht="42.75" x14ac:dyDescent="0.45">
      <c r="A1935">
        <v>1933</v>
      </c>
      <c r="B1935" s="1" t="s">
        <v>1934</v>
      </c>
      <c r="C1935" s="1" t="s">
        <v>6043</v>
      </c>
      <c r="D1935" s="3">
        <v>6000</v>
      </c>
      <c r="E1935" s="3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s="7">
        <f t="shared" si="120"/>
        <v>41879.130868055552</v>
      </c>
      <c r="L1935" s="7">
        <f t="shared" si="121"/>
        <v>41909.130868055552</v>
      </c>
      <c r="M1935" t="b">
        <v>0</v>
      </c>
      <c r="N1935">
        <v>110</v>
      </c>
      <c r="O1935" s="22">
        <f>E1935/D1935*100</f>
        <v>172.43333333333334</v>
      </c>
      <c r="P1935" s="4">
        <f>E1935/N1935</f>
        <v>94.054545454545448</v>
      </c>
      <c r="Q1935" t="b">
        <v>1</v>
      </c>
      <c r="R1935" t="s">
        <v>8279</v>
      </c>
      <c r="S1935" t="str">
        <f t="shared" si="122"/>
        <v>music</v>
      </c>
      <c r="T1935" t="str">
        <f t="shared" si="123"/>
        <v>indie rock</v>
      </c>
    </row>
    <row r="1936" spans="1:20" ht="42.75" x14ac:dyDescent="0.45">
      <c r="A1936">
        <v>1934</v>
      </c>
      <c r="B1936" s="1" t="s">
        <v>1935</v>
      </c>
      <c r="C1936" s="1" t="s">
        <v>6044</v>
      </c>
      <c r="D1936" s="3">
        <v>5000</v>
      </c>
      <c r="E1936" s="3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s="7">
        <f t="shared" si="120"/>
        <v>40865.867141203707</v>
      </c>
      <c r="L1936" s="7">
        <f t="shared" si="121"/>
        <v>40902.208333333336</v>
      </c>
      <c r="M1936" t="b">
        <v>0</v>
      </c>
      <c r="N1936">
        <v>77</v>
      </c>
      <c r="O1936" s="22">
        <f>E1936/D1936*100</f>
        <v>123.61999999999999</v>
      </c>
      <c r="P1936" s="4">
        <f>E1936/N1936</f>
        <v>80.272727272727266</v>
      </c>
      <c r="Q1936" t="b">
        <v>1</v>
      </c>
      <c r="R1936" t="s">
        <v>8279</v>
      </c>
      <c r="S1936" t="str">
        <f t="shared" si="122"/>
        <v>music</v>
      </c>
      <c r="T1936" t="str">
        <f t="shared" si="123"/>
        <v>indie rock</v>
      </c>
    </row>
    <row r="1937" spans="1:20" ht="42.75" x14ac:dyDescent="0.45">
      <c r="A1937">
        <v>1935</v>
      </c>
      <c r="B1937" s="1" t="s">
        <v>1936</v>
      </c>
      <c r="C1937" s="1" t="s">
        <v>6045</v>
      </c>
      <c r="D1937" s="3">
        <v>2500</v>
      </c>
      <c r="E1937" s="3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s="7">
        <f t="shared" si="120"/>
        <v>41773.932534722226</v>
      </c>
      <c r="L1937" s="7">
        <f t="shared" si="121"/>
        <v>41811.207638888889</v>
      </c>
      <c r="M1937" t="b">
        <v>0</v>
      </c>
      <c r="N1937">
        <v>50</v>
      </c>
      <c r="O1937" s="22">
        <f>E1937/D1937*100</f>
        <v>108.4</v>
      </c>
      <c r="P1937" s="4">
        <f>E1937/N1937</f>
        <v>54.2</v>
      </c>
      <c r="Q1937" t="b">
        <v>1</v>
      </c>
      <c r="R1937" t="s">
        <v>8279</v>
      </c>
      <c r="S1937" t="str">
        <f t="shared" si="122"/>
        <v>music</v>
      </c>
      <c r="T1937" t="str">
        <f t="shared" si="123"/>
        <v>indie rock</v>
      </c>
    </row>
    <row r="1938" spans="1:20" ht="42.75" x14ac:dyDescent="0.45">
      <c r="A1938">
        <v>1936</v>
      </c>
      <c r="B1938" s="1" t="s">
        <v>1937</v>
      </c>
      <c r="C1938" s="1" t="s">
        <v>6046</v>
      </c>
      <c r="D1938" s="3">
        <v>7500</v>
      </c>
      <c r="E1938" s="3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s="7">
        <f t="shared" si="120"/>
        <v>40852.889699074076</v>
      </c>
      <c r="L1938" s="7">
        <f t="shared" si="121"/>
        <v>40883.249305555553</v>
      </c>
      <c r="M1938" t="b">
        <v>0</v>
      </c>
      <c r="N1938">
        <v>145</v>
      </c>
      <c r="O1938" s="22">
        <f>E1938/D1938*100</f>
        <v>116.52013333333333</v>
      </c>
      <c r="P1938" s="4">
        <f>E1938/N1938</f>
        <v>60.26903448275862</v>
      </c>
      <c r="Q1938" t="b">
        <v>1</v>
      </c>
      <c r="R1938" t="s">
        <v>8279</v>
      </c>
      <c r="S1938" t="str">
        <f t="shared" si="122"/>
        <v>music</v>
      </c>
      <c r="T1938" t="str">
        <f t="shared" si="123"/>
        <v>indie rock</v>
      </c>
    </row>
    <row r="1939" spans="1:20" ht="42.75" x14ac:dyDescent="0.45">
      <c r="A1939">
        <v>1937</v>
      </c>
      <c r="B1939" s="1" t="s">
        <v>1938</v>
      </c>
      <c r="C1939" s="1" t="s">
        <v>6047</v>
      </c>
      <c r="D1939" s="3">
        <v>600</v>
      </c>
      <c r="E1939" s="3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s="7">
        <f t="shared" si="120"/>
        <v>41059.118993055556</v>
      </c>
      <c r="L1939" s="7">
        <f t="shared" si="121"/>
        <v>41075.165972222225</v>
      </c>
      <c r="M1939" t="b">
        <v>0</v>
      </c>
      <c r="N1939">
        <v>29</v>
      </c>
      <c r="O1939" s="22">
        <f>E1939/D1939*100</f>
        <v>187.245</v>
      </c>
      <c r="P1939" s="4">
        <f>E1939/N1939</f>
        <v>38.740344827586206</v>
      </c>
      <c r="Q1939" t="b">
        <v>1</v>
      </c>
      <c r="R1939" t="s">
        <v>8279</v>
      </c>
      <c r="S1939" t="str">
        <f t="shared" si="122"/>
        <v>music</v>
      </c>
      <c r="T1939" t="str">
        <f t="shared" si="123"/>
        <v>indie rock</v>
      </c>
    </row>
    <row r="1940" spans="1:20" ht="42.75" x14ac:dyDescent="0.45">
      <c r="A1940">
        <v>1938</v>
      </c>
      <c r="B1940" s="1" t="s">
        <v>1939</v>
      </c>
      <c r="C1940" s="1" t="s">
        <v>6048</v>
      </c>
      <c r="D1940" s="3">
        <v>15000</v>
      </c>
      <c r="E1940" s="3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s="7">
        <f t="shared" si="120"/>
        <v>41426.259618055556</v>
      </c>
      <c r="L1940" s="7">
        <f t="shared" si="121"/>
        <v>41457.208333333336</v>
      </c>
      <c r="M1940" t="b">
        <v>0</v>
      </c>
      <c r="N1940">
        <v>114</v>
      </c>
      <c r="O1940" s="22">
        <f>E1940/D1940*100</f>
        <v>115.93333333333334</v>
      </c>
      <c r="P1940" s="4">
        <f>E1940/N1940</f>
        <v>152.54385964912279</v>
      </c>
      <c r="Q1940" t="b">
        <v>1</v>
      </c>
      <c r="R1940" t="s">
        <v>8279</v>
      </c>
      <c r="S1940" t="str">
        <f t="shared" si="122"/>
        <v>music</v>
      </c>
      <c r="T1940" t="str">
        <f t="shared" si="123"/>
        <v>indie rock</v>
      </c>
    </row>
    <row r="1941" spans="1:20" ht="42.75" x14ac:dyDescent="0.45">
      <c r="A1941">
        <v>1939</v>
      </c>
      <c r="B1941" s="1" t="s">
        <v>1940</v>
      </c>
      <c r="C1941" s="1" t="s">
        <v>6049</v>
      </c>
      <c r="D1941" s="3">
        <v>10000</v>
      </c>
      <c r="E1941" s="3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s="7">
        <f t="shared" si="120"/>
        <v>41313.985046296293</v>
      </c>
      <c r="L1941" s="7">
        <f t="shared" si="121"/>
        <v>41343.943379629629</v>
      </c>
      <c r="M1941" t="b">
        <v>0</v>
      </c>
      <c r="N1941">
        <v>96</v>
      </c>
      <c r="O1941" s="22">
        <f>E1941/D1941*100</f>
        <v>110.7</v>
      </c>
      <c r="P1941" s="4">
        <f>E1941/N1941</f>
        <v>115.3125</v>
      </c>
      <c r="Q1941" t="b">
        <v>1</v>
      </c>
      <c r="R1941" t="s">
        <v>8279</v>
      </c>
      <c r="S1941" t="str">
        <f t="shared" si="122"/>
        <v>music</v>
      </c>
      <c r="T1941" t="str">
        <f t="shared" si="123"/>
        <v>indie rock</v>
      </c>
    </row>
    <row r="1942" spans="1:20" ht="42.75" x14ac:dyDescent="0.45">
      <c r="A1942">
        <v>1940</v>
      </c>
      <c r="B1942" s="1" t="s">
        <v>1941</v>
      </c>
      <c r="C1942" s="1" t="s">
        <v>6050</v>
      </c>
      <c r="D1942" s="3">
        <v>650</v>
      </c>
      <c r="E1942" s="3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s="7">
        <f t="shared" si="120"/>
        <v>40670.507326388892</v>
      </c>
      <c r="L1942" s="7">
        <f t="shared" si="121"/>
        <v>40709.165972222225</v>
      </c>
      <c r="M1942" t="b">
        <v>0</v>
      </c>
      <c r="N1942">
        <v>31</v>
      </c>
      <c r="O1942" s="22">
        <f>E1942/D1942*100</f>
        <v>170.92307692307693</v>
      </c>
      <c r="P1942" s="4">
        <f>E1942/N1942</f>
        <v>35.838709677419352</v>
      </c>
      <c r="Q1942" t="b">
        <v>1</v>
      </c>
      <c r="R1942" t="s">
        <v>8279</v>
      </c>
      <c r="S1942" t="str">
        <f t="shared" si="122"/>
        <v>music</v>
      </c>
      <c r="T1942" t="str">
        <f t="shared" si="123"/>
        <v>indie rock</v>
      </c>
    </row>
    <row r="1943" spans="1:20" ht="42.75" x14ac:dyDescent="0.45">
      <c r="A1943">
        <v>1941</v>
      </c>
      <c r="B1943" s="1" t="s">
        <v>1942</v>
      </c>
      <c r="C1943" s="1" t="s">
        <v>6051</v>
      </c>
      <c r="D1943" s="3">
        <v>250000</v>
      </c>
      <c r="E1943" s="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s="7">
        <f t="shared" si="120"/>
        <v>41744.290868055556</v>
      </c>
      <c r="L1943" s="7">
        <f t="shared" si="121"/>
        <v>41774.290868055556</v>
      </c>
      <c r="M1943" t="b">
        <v>1</v>
      </c>
      <c r="N1943">
        <v>4883</v>
      </c>
      <c r="O1943" s="22">
        <f>E1943/D1943*100</f>
        <v>126.11835600000001</v>
      </c>
      <c r="P1943" s="4">
        <f>E1943/N1943</f>
        <v>64.570118779438872</v>
      </c>
      <c r="Q1943" t="b">
        <v>1</v>
      </c>
      <c r="R1943" t="s">
        <v>8295</v>
      </c>
      <c r="S1943" t="str">
        <f t="shared" si="122"/>
        <v>technology</v>
      </c>
      <c r="T1943" t="str">
        <f t="shared" si="123"/>
        <v>hardware</v>
      </c>
    </row>
    <row r="1944" spans="1:20" ht="42.75" x14ac:dyDescent="0.45">
      <c r="A1944">
        <v>1942</v>
      </c>
      <c r="B1944" s="1" t="s">
        <v>1943</v>
      </c>
      <c r="C1944" s="1" t="s">
        <v>6052</v>
      </c>
      <c r="D1944" s="3">
        <v>6000</v>
      </c>
      <c r="E1944" s="3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s="7">
        <f t="shared" si="120"/>
        <v>40638.828009259261</v>
      </c>
      <c r="L1944" s="7">
        <f t="shared" si="121"/>
        <v>40728.828009259261</v>
      </c>
      <c r="M1944" t="b">
        <v>1</v>
      </c>
      <c r="N1944">
        <v>95</v>
      </c>
      <c r="O1944" s="22">
        <f>E1944/D1944*100</f>
        <v>138.44033333333334</v>
      </c>
      <c r="P1944" s="4">
        <f>E1944/N1944</f>
        <v>87.436000000000007</v>
      </c>
      <c r="Q1944" t="b">
        <v>1</v>
      </c>
      <c r="R1944" t="s">
        <v>8295</v>
      </c>
      <c r="S1944" t="str">
        <f t="shared" si="122"/>
        <v>technology</v>
      </c>
      <c r="T1944" t="str">
        <f t="shared" si="123"/>
        <v>hardware</v>
      </c>
    </row>
    <row r="1945" spans="1:20" ht="42.75" x14ac:dyDescent="0.45">
      <c r="A1945">
        <v>1943</v>
      </c>
      <c r="B1945" s="1" t="s">
        <v>1944</v>
      </c>
      <c r="C1945" s="1" t="s">
        <v>6053</v>
      </c>
      <c r="D1945" s="3">
        <v>10000</v>
      </c>
      <c r="E1945" s="3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s="7">
        <f t="shared" si="120"/>
        <v>42548.269861111112</v>
      </c>
      <c r="L1945" s="7">
        <f t="shared" si="121"/>
        <v>42593.269861111112</v>
      </c>
      <c r="M1945" t="b">
        <v>1</v>
      </c>
      <c r="N1945">
        <v>2478</v>
      </c>
      <c r="O1945" s="22">
        <f>E1945/D1945*100</f>
        <v>1705.2499999999998</v>
      </c>
      <c r="P1945" s="4">
        <f>E1945/N1945</f>
        <v>68.815577078288939</v>
      </c>
      <c r="Q1945" t="b">
        <v>1</v>
      </c>
      <c r="R1945" t="s">
        <v>8295</v>
      </c>
      <c r="S1945" t="str">
        <f t="shared" si="122"/>
        <v>technology</v>
      </c>
      <c r="T1945" t="str">
        <f t="shared" si="123"/>
        <v>hardware</v>
      </c>
    </row>
    <row r="1946" spans="1:20" ht="42.75" x14ac:dyDescent="0.45">
      <c r="A1946">
        <v>1944</v>
      </c>
      <c r="B1946" s="1" t="s">
        <v>1945</v>
      </c>
      <c r="C1946" s="1" t="s">
        <v>6054</v>
      </c>
      <c r="D1946" s="3">
        <v>40000</v>
      </c>
      <c r="E1946" s="3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s="7">
        <f t="shared" si="120"/>
        <v>41730.584374999999</v>
      </c>
      <c r="L1946" s="7">
        <f t="shared" si="121"/>
        <v>41760.584374999999</v>
      </c>
      <c r="M1946" t="b">
        <v>1</v>
      </c>
      <c r="N1946">
        <v>1789</v>
      </c>
      <c r="O1946" s="22">
        <f>E1946/D1946*100</f>
        <v>788.05550000000005</v>
      </c>
      <c r="P1946" s="4">
        <f>E1946/N1946</f>
        <v>176.200223588597</v>
      </c>
      <c r="Q1946" t="b">
        <v>1</v>
      </c>
      <c r="R1946" t="s">
        <v>8295</v>
      </c>
      <c r="S1946" t="str">
        <f t="shared" si="122"/>
        <v>technology</v>
      </c>
      <c r="T1946" t="str">
        <f t="shared" si="123"/>
        <v>hardware</v>
      </c>
    </row>
    <row r="1947" spans="1:20" ht="42.75" x14ac:dyDescent="0.45">
      <c r="A1947">
        <v>1945</v>
      </c>
      <c r="B1947" s="1" t="s">
        <v>1946</v>
      </c>
      <c r="C1947" s="1" t="s">
        <v>6055</v>
      </c>
      <c r="D1947" s="3">
        <v>100000</v>
      </c>
      <c r="E1947" s="3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s="7">
        <f t="shared" si="120"/>
        <v>42157.251828703709</v>
      </c>
      <c r="L1947" s="7">
        <f t="shared" si="121"/>
        <v>42197.251828703709</v>
      </c>
      <c r="M1947" t="b">
        <v>1</v>
      </c>
      <c r="N1947">
        <v>680</v>
      </c>
      <c r="O1947" s="22">
        <f>E1947/D1947*100</f>
        <v>348.01799999999997</v>
      </c>
      <c r="P1947" s="4">
        <f>E1947/N1947</f>
        <v>511.79117647058825</v>
      </c>
      <c r="Q1947" t="b">
        <v>1</v>
      </c>
      <c r="R1947" t="s">
        <v>8295</v>
      </c>
      <c r="S1947" t="str">
        <f t="shared" si="122"/>
        <v>technology</v>
      </c>
      <c r="T1947" t="str">
        <f t="shared" si="123"/>
        <v>hardware</v>
      </c>
    </row>
    <row r="1948" spans="1:20" ht="42.75" x14ac:dyDescent="0.45">
      <c r="A1948">
        <v>1946</v>
      </c>
      <c r="B1948" s="1" t="s">
        <v>1947</v>
      </c>
      <c r="C1948" s="1" t="s">
        <v>6056</v>
      </c>
      <c r="D1948" s="3">
        <v>7500</v>
      </c>
      <c r="E1948" s="3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s="7">
        <f t="shared" si="120"/>
        <v>41689.150011574071</v>
      </c>
      <c r="L1948" s="7">
        <f t="shared" si="121"/>
        <v>41749.108344907407</v>
      </c>
      <c r="M1948" t="b">
        <v>1</v>
      </c>
      <c r="N1948">
        <v>70</v>
      </c>
      <c r="O1948" s="22">
        <f>E1948/D1948*100</f>
        <v>149.74666666666667</v>
      </c>
      <c r="P1948" s="4">
        <f>E1948/N1948</f>
        <v>160.44285714285715</v>
      </c>
      <c r="Q1948" t="b">
        <v>1</v>
      </c>
      <c r="R1948" t="s">
        <v>8295</v>
      </c>
      <c r="S1948" t="str">
        <f t="shared" si="122"/>
        <v>technology</v>
      </c>
      <c r="T1948" t="str">
        <f t="shared" si="123"/>
        <v>hardware</v>
      </c>
    </row>
    <row r="1949" spans="1:20" ht="57" x14ac:dyDescent="0.45">
      <c r="A1949">
        <v>1947</v>
      </c>
      <c r="B1949" s="1" t="s">
        <v>1948</v>
      </c>
      <c r="C1949" s="1" t="s">
        <v>6057</v>
      </c>
      <c r="D1949" s="3">
        <v>800</v>
      </c>
      <c r="E1949" s="3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s="7">
        <f t="shared" si="120"/>
        <v>40102.918055555558</v>
      </c>
      <c r="L1949" s="7">
        <f t="shared" si="121"/>
        <v>40140.249305555553</v>
      </c>
      <c r="M1949" t="b">
        <v>1</v>
      </c>
      <c r="N1949">
        <v>23</v>
      </c>
      <c r="O1949" s="22">
        <f>E1949/D1949*100</f>
        <v>100.63375000000001</v>
      </c>
      <c r="P1949" s="4">
        <f>E1949/N1949</f>
        <v>35.003043478260871</v>
      </c>
      <c r="Q1949" t="b">
        <v>1</v>
      </c>
      <c r="R1949" t="s">
        <v>8295</v>
      </c>
      <c r="S1949" t="str">
        <f t="shared" si="122"/>
        <v>technology</v>
      </c>
      <c r="T1949" t="str">
        <f t="shared" si="123"/>
        <v>hardware</v>
      </c>
    </row>
    <row r="1950" spans="1:20" ht="28.5" x14ac:dyDescent="0.45">
      <c r="A1950">
        <v>1948</v>
      </c>
      <c r="B1950" s="1" t="s">
        <v>1949</v>
      </c>
      <c r="C1950" s="1" t="s">
        <v>6058</v>
      </c>
      <c r="D1950" s="3">
        <v>100000</v>
      </c>
      <c r="E1950" s="3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s="7">
        <f t="shared" si="120"/>
        <v>42473.604270833333</v>
      </c>
      <c r="L1950" s="7">
        <f t="shared" si="121"/>
        <v>42527.709722222222</v>
      </c>
      <c r="M1950" t="b">
        <v>1</v>
      </c>
      <c r="N1950">
        <v>4245</v>
      </c>
      <c r="O1950" s="22">
        <f>E1950/D1950*100</f>
        <v>800.21100000000001</v>
      </c>
      <c r="P1950" s="4">
        <f>E1950/N1950</f>
        <v>188.50671378091872</v>
      </c>
      <c r="Q1950" t="b">
        <v>1</v>
      </c>
      <c r="R1950" t="s">
        <v>8295</v>
      </c>
      <c r="S1950" t="str">
        <f t="shared" si="122"/>
        <v>technology</v>
      </c>
      <c r="T1950" t="str">
        <f t="shared" si="123"/>
        <v>hardware</v>
      </c>
    </row>
    <row r="1951" spans="1:20" ht="42.75" x14ac:dyDescent="0.45">
      <c r="A1951">
        <v>1949</v>
      </c>
      <c r="B1951" s="1" t="s">
        <v>1950</v>
      </c>
      <c r="C1951" s="1" t="s">
        <v>6059</v>
      </c>
      <c r="D1951" s="3">
        <v>50000</v>
      </c>
      <c r="E1951" s="3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s="7">
        <f t="shared" si="120"/>
        <v>41800.423043981478</v>
      </c>
      <c r="L1951" s="7">
        <f t="shared" si="121"/>
        <v>41830.423043981478</v>
      </c>
      <c r="M1951" t="b">
        <v>1</v>
      </c>
      <c r="N1951">
        <v>943</v>
      </c>
      <c r="O1951" s="22">
        <f>E1951/D1951*100</f>
        <v>106.00260000000002</v>
      </c>
      <c r="P1951" s="4">
        <f>E1951/N1951</f>
        <v>56.204984093319197</v>
      </c>
      <c r="Q1951" t="b">
        <v>1</v>
      </c>
      <c r="R1951" t="s">
        <v>8295</v>
      </c>
      <c r="S1951" t="str">
        <f t="shared" si="122"/>
        <v>technology</v>
      </c>
      <c r="T1951" t="str">
        <f t="shared" si="123"/>
        <v>hardware</v>
      </c>
    </row>
    <row r="1952" spans="1:20" ht="42.75" x14ac:dyDescent="0.45">
      <c r="A1952">
        <v>1950</v>
      </c>
      <c r="B1952" s="1" t="s">
        <v>1951</v>
      </c>
      <c r="C1952" s="1" t="s">
        <v>6060</v>
      </c>
      <c r="D1952" s="3">
        <v>48000</v>
      </c>
      <c r="E1952" s="3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s="7">
        <f t="shared" si="120"/>
        <v>40624.181400462963</v>
      </c>
      <c r="L1952" s="7">
        <f t="shared" si="121"/>
        <v>40655.181400462963</v>
      </c>
      <c r="M1952" t="b">
        <v>1</v>
      </c>
      <c r="N1952">
        <v>1876</v>
      </c>
      <c r="O1952" s="22">
        <f>E1952/D1952*100</f>
        <v>200.51866666666669</v>
      </c>
      <c r="P1952" s="4">
        <f>E1952/N1952</f>
        <v>51.3054157782516</v>
      </c>
      <c r="Q1952" t="b">
        <v>1</v>
      </c>
      <c r="R1952" t="s">
        <v>8295</v>
      </c>
      <c r="S1952" t="str">
        <f t="shared" si="122"/>
        <v>technology</v>
      </c>
      <c r="T1952" t="str">
        <f t="shared" si="123"/>
        <v>hardware</v>
      </c>
    </row>
    <row r="1953" spans="1:20" ht="42.75" x14ac:dyDescent="0.45">
      <c r="A1953">
        <v>1951</v>
      </c>
      <c r="B1953" s="1" t="s">
        <v>1952</v>
      </c>
      <c r="C1953" s="1" t="s">
        <v>6061</v>
      </c>
      <c r="D1953" s="3">
        <v>50000</v>
      </c>
      <c r="E1953" s="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s="7">
        <f t="shared" si="120"/>
        <v>42651.420567129629</v>
      </c>
      <c r="L1953" s="7">
        <f t="shared" si="121"/>
        <v>42681.462233796294</v>
      </c>
      <c r="M1953" t="b">
        <v>1</v>
      </c>
      <c r="N1953">
        <v>834</v>
      </c>
      <c r="O1953" s="22">
        <f>E1953/D1953*100</f>
        <v>212.44399999999999</v>
      </c>
      <c r="P1953" s="4">
        <f>E1953/N1953</f>
        <v>127.36450839328538</v>
      </c>
      <c r="Q1953" t="b">
        <v>1</v>
      </c>
      <c r="R1953" t="s">
        <v>8295</v>
      </c>
      <c r="S1953" t="str">
        <f t="shared" si="122"/>
        <v>technology</v>
      </c>
      <c r="T1953" t="str">
        <f t="shared" si="123"/>
        <v>hardware</v>
      </c>
    </row>
    <row r="1954" spans="1:20" ht="42.75" x14ac:dyDescent="0.45">
      <c r="A1954">
        <v>1952</v>
      </c>
      <c r="B1954" s="1" t="s">
        <v>1953</v>
      </c>
      <c r="C1954" s="1" t="s">
        <v>6062</v>
      </c>
      <c r="D1954" s="3">
        <v>35000</v>
      </c>
      <c r="E1954" s="3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s="7">
        <f t="shared" si="120"/>
        <v>41526.60665509259</v>
      </c>
      <c r="L1954" s="7">
        <f t="shared" si="121"/>
        <v>41563.60665509259</v>
      </c>
      <c r="M1954" t="b">
        <v>1</v>
      </c>
      <c r="N1954">
        <v>682</v>
      </c>
      <c r="O1954" s="22">
        <f>E1954/D1954*100</f>
        <v>198.47237142857145</v>
      </c>
      <c r="P1954" s="4">
        <f>E1954/N1954</f>
        <v>101.85532258064516</v>
      </c>
      <c r="Q1954" t="b">
        <v>1</v>
      </c>
      <c r="R1954" t="s">
        <v>8295</v>
      </c>
      <c r="S1954" t="str">
        <f t="shared" si="122"/>
        <v>technology</v>
      </c>
      <c r="T1954" t="str">
        <f t="shared" si="123"/>
        <v>hardware</v>
      </c>
    </row>
    <row r="1955" spans="1:20" ht="42.75" x14ac:dyDescent="0.45">
      <c r="A1955">
        <v>1953</v>
      </c>
      <c r="B1955" s="1" t="s">
        <v>1954</v>
      </c>
      <c r="C1955" s="1" t="s">
        <v>6063</v>
      </c>
      <c r="D1955" s="3">
        <v>15000</v>
      </c>
      <c r="E1955" s="3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s="7">
        <f t="shared" si="120"/>
        <v>40941.199826388889</v>
      </c>
      <c r="L1955" s="7">
        <f t="shared" si="121"/>
        <v>40970.125</v>
      </c>
      <c r="M1955" t="b">
        <v>1</v>
      </c>
      <c r="N1955">
        <v>147</v>
      </c>
      <c r="O1955" s="22">
        <f>E1955/D1955*100</f>
        <v>225.94666666666666</v>
      </c>
      <c r="P1955" s="4">
        <f>E1955/N1955</f>
        <v>230.55782312925169</v>
      </c>
      <c r="Q1955" t="b">
        <v>1</v>
      </c>
      <c r="R1955" t="s">
        <v>8295</v>
      </c>
      <c r="S1955" t="str">
        <f t="shared" si="122"/>
        <v>technology</v>
      </c>
      <c r="T1955" t="str">
        <f t="shared" si="123"/>
        <v>hardware</v>
      </c>
    </row>
    <row r="1956" spans="1:20" ht="28.5" x14ac:dyDescent="0.45">
      <c r="A1956">
        <v>1954</v>
      </c>
      <c r="B1956" s="1" t="s">
        <v>1955</v>
      </c>
      <c r="C1956" s="1" t="s">
        <v>6064</v>
      </c>
      <c r="D1956" s="3">
        <v>50000</v>
      </c>
      <c r="E1956" s="3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s="7">
        <f t="shared" si="120"/>
        <v>42394.580740740741</v>
      </c>
      <c r="L1956" s="7">
        <f t="shared" si="121"/>
        <v>42441.208333333328</v>
      </c>
      <c r="M1956" t="b">
        <v>1</v>
      </c>
      <c r="N1956">
        <v>415</v>
      </c>
      <c r="O1956" s="22">
        <f>E1956/D1956*100</f>
        <v>698.94800000000009</v>
      </c>
      <c r="P1956" s="4">
        <f>E1956/N1956</f>
        <v>842.10602409638557</v>
      </c>
      <c r="Q1956" t="b">
        <v>1</v>
      </c>
      <c r="R1956" t="s">
        <v>8295</v>
      </c>
      <c r="S1956" t="str">
        <f t="shared" si="122"/>
        <v>technology</v>
      </c>
      <c r="T1956" t="str">
        <f t="shared" si="123"/>
        <v>hardware</v>
      </c>
    </row>
    <row r="1957" spans="1:20" ht="42.75" x14ac:dyDescent="0.45">
      <c r="A1957">
        <v>1955</v>
      </c>
      <c r="B1957" s="1" t="s">
        <v>1956</v>
      </c>
      <c r="C1957" s="1" t="s">
        <v>6065</v>
      </c>
      <c r="D1957" s="3">
        <v>42000</v>
      </c>
      <c r="E1957" s="3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s="7">
        <f t="shared" si="120"/>
        <v>41020.271770833337</v>
      </c>
      <c r="L1957" s="7">
        <f t="shared" si="121"/>
        <v>41052.791666666664</v>
      </c>
      <c r="M1957" t="b">
        <v>1</v>
      </c>
      <c r="N1957">
        <v>290</v>
      </c>
      <c r="O1957" s="22">
        <f>E1957/D1957*100</f>
        <v>398.59528571428569</v>
      </c>
      <c r="P1957" s="4">
        <f>E1957/N1957</f>
        <v>577.27593103448271</v>
      </c>
      <c r="Q1957" t="b">
        <v>1</v>
      </c>
      <c r="R1957" t="s">
        <v>8295</v>
      </c>
      <c r="S1957" t="str">
        <f t="shared" si="122"/>
        <v>technology</v>
      </c>
      <c r="T1957" t="str">
        <f t="shared" si="123"/>
        <v>hardware</v>
      </c>
    </row>
    <row r="1958" spans="1:20" ht="42.75" x14ac:dyDescent="0.45">
      <c r="A1958">
        <v>1956</v>
      </c>
      <c r="B1958" s="1" t="s">
        <v>1957</v>
      </c>
      <c r="C1958" s="1" t="s">
        <v>6066</v>
      </c>
      <c r="D1958" s="3">
        <v>60000</v>
      </c>
      <c r="E1958" s="3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s="7">
        <f t="shared" si="120"/>
        <v>42067.923668981486</v>
      </c>
      <c r="L1958" s="7">
        <f t="shared" si="121"/>
        <v>42112.882002314815</v>
      </c>
      <c r="M1958" t="b">
        <v>1</v>
      </c>
      <c r="N1958">
        <v>365</v>
      </c>
      <c r="O1958" s="22">
        <f>E1958/D1958*100</f>
        <v>294.0333333333333</v>
      </c>
      <c r="P1958" s="4">
        <f>E1958/N1958</f>
        <v>483.34246575342468</v>
      </c>
      <c r="Q1958" t="b">
        <v>1</v>
      </c>
      <c r="R1958" t="s">
        <v>8295</v>
      </c>
      <c r="S1958" t="str">
        <f t="shared" si="122"/>
        <v>technology</v>
      </c>
      <c r="T1958" t="str">
        <f t="shared" si="123"/>
        <v>hardware</v>
      </c>
    </row>
    <row r="1959" spans="1:20" ht="28.5" x14ac:dyDescent="0.45">
      <c r="A1959">
        <v>1957</v>
      </c>
      <c r="B1959" s="1" t="s">
        <v>1958</v>
      </c>
      <c r="C1959" s="1" t="s">
        <v>6067</v>
      </c>
      <c r="D1959" s="3">
        <v>30000</v>
      </c>
      <c r="E1959" s="3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s="7">
        <f t="shared" si="120"/>
        <v>41179.098530092589</v>
      </c>
      <c r="L1959" s="7">
        <f t="shared" si="121"/>
        <v>41209.098530092589</v>
      </c>
      <c r="M1959" t="b">
        <v>1</v>
      </c>
      <c r="N1959">
        <v>660</v>
      </c>
      <c r="O1959" s="22">
        <f>E1959/D1959*100</f>
        <v>167.50470000000001</v>
      </c>
      <c r="P1959" s="4">
        <f>E1959/N1959</f>
        <v>76.138500000000008</v>
      </c>
      <c r="Q1959" t="b">
        <v>1</v>
      </c>
      <c r="R1959" t="s">
        <v>8295</v>
      </c>
      <c r="S1959" t="str">
        <f t="shared" si="122"/>
        <v>technology</v>
      </c>
      <c r="T1959" t="str">
        <f t="shared" si="123"/>
        <v>hardware</v>
      </c>
    </row>
    <row r="1960" spans="1:20" ht="42.75" x14ac:dyDescent="0.45">
      <c r="A1960">
        <v>1958</v>
      </c>
      <c r="B1960" s="1" t="s">
        <v>1959</v>
      </c>
      <c r="C1960" s="1" t="s">
        <v>6068</v>
      </c>
      <c r="D1960" s="3">
        <v>7000</v>
      </c>
      <c r="E1960" s="3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s="7">
        <f t="shared" si="120"/>
        <v>41326.987974537034</v>
      </c>
      <c r="L1960" s="7">
        <f t="shared" si="121"/>
        <v>41356.94630787037</v>
      </c>
      <c r="M1960" t="b">
        <v>1</v>
      </c>
      <c r="N1960">
        <v>1356</v>
      </c>
      <c r="O1960" s="22">
        <f>E1960/D1960*100</f>
        <v>1435.5717142857143</v>
      </c>
      <c r="P1960" s="4">
        <f>E1960/N1960</f>
        <v>74.107684365781708</v>
      </c>
      <c r="Q1960" t="b">
        <v>1</v>
      </c>
      <c r="R1960" t="s">
        <v>8295</v>
      </c>
      <c r="S1960" t="str">
        <f t="shared" si="122"/>
        <v>technology</v>
      </c>
      <c r="T1960" t="str">
        <f t="shared" si="123"/>
        <v>hardware</v>
      </c>
    </row>
    <row r="1961" spans="1:20" ht="42.75" x14ac:dyDescent="0.45">
      <c r="A1961">
        <v>1959</v>
      </c>
      <c r="B1961" s="1" t="s">
        <v>1960</v>
      </c>
      <c r="C1961" s="1" t="s">
        <v>6069</v>
      </c>
      <c r="D1961" s="3">
        <v>10000</v>
      </c>
      <c r="E1961" s="3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s="7">
        <f t="shared" si="120"/>
        <v>41871.845601851855</v>
      </c>
      <c r="L1961" s="7">
        <f t="shared" si="121"/>
        <v>41913</v>
      </c>
      <c r="M1961" t="b">
        <v>1</v>
      </c>
      <c r="N1961">
        <v>424</v>
      </c>
      <c r="O1961" s="22">
        <f>E1961/D1961*100</f>
        <v>156.73439999999999</v>
      </c>
      <c r="P1961" s="4">
        <f>E1961/N1961</f>
        <v>36.965660377358489</v>
      </c>
      <c r="Q1961" t="b">
        <v>1</v>
      </c>
      <c r="R1961" t="s">
        <v>8295</v>
      </c>
      <c r="S1961" t="str">
        <f t="shared" si="122"/>
        <v>technology</v>
      </c>
      <c r="T1961" t="str">
        <f t="shared" si="123"/>
        <v>hardware</v>
      </c>
    </row>
    <row r="1962" spans="1:20" ht="42.75" x14ac:dyDescent="0.45">
      <c r="A1962">
        <v>1960</v>
      </c>
      <c r="B1962" s="1" t="s">
        <v>1961</v>
      </c>
      <c r="C1962" s="1" t="s">
        <v>6070</v>
      </c>
      <c r="D1962" s="3">
        <v>70000</v>
      </c>
      <c r="E1962" s="3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s="7">
        <f t="shared" si="120"/>
        <v>41964.362743055557</v>
      </c>
      <c r="L1962" s="7">
        <f t="shared" si="121"/>
        <v>41994.362743055557</v>
      </c>
      <c r="M1962" t="b">
        <v>1</v>
      </c>
      <c r="N1962">
        <v>33</v>
      </c>
      <c r="O1962" s="22">
        <f>E1962/D1962*100</f>
        <v>117.90285714285716</v>
      </c>
      <c r="P1962" s="4">
        <f>E1962/N1962</f>
        <v>2500.969696969697</v>
      </c>
      <c r="Q1962" t="b">
        <v>1</v>
      </c>
      <c r="R1962" t="s">
        <v>8295</v>
      </c>
      <c r="S1962" t="str">
        <f t="shared" si="122"/>
        <v>technology</v>
      </c>
      <c r="T1962" t="str">
        <f t="shared" si="123"/>
        <v>hardware</v>
      </c>
    </row>
    <row r="1963" spans="1:20" ht="42.75" x14ac:dyDescent="0.45">
      <c r="A1963">
        <v>1961</v>
      </c>
      <c r="B1963" s="1" t="s">
        <v>1962</v>
      </c>
      <c r="C1963" s="1" t="s">
        <v>6071</v>
      </c>
      <c r="D1963" s="3">
        <v>10000</v>
      </c>
      <c r="E1963" s="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s="7">
        <f t="shared" si="120"/>
        <v>41148.194641203707</v>
      </c>
      <c r="L1963" s="7">
        <f t="shared" si="121"/>
        <v>41188.165972222225</v>
      </c>
      <c r="M1963" t="b">
        <v>1</v>
      </c>
      <c r="N1963">
        <v>1633</v>
      </c>
      <c r="O1963" s="22">
        <f>E1963/D1963*100</f>
        <v>1105.3811999999998</v>
      </c>
      <c r="P1963" s="4">
        <f>E1963/N1963</f>
        <v>67.690214329454989</v>
      </c>
      <c r="Q1963" t="b">
        <v>1</v>
      </c>
      <c r="R1963" t="s">
        <v>8295</v>
      </c>
      <c r="S1963" t="str">
        <f t="shared" si="122"/>
        <v>technology</v>
      </c>
      <c r="T1963" t="str">
        <f t="shared" si="123"/>
        <v>hardware</v>
      </c>
    </row>
    <row r="1964" spans="1:20" ht="42.75" x14ac:dyDescent="0.45">
      <c r="A1964">
        <v>1962</v>
      </c>
      <c r="B1964" s="1" t="s">
        <v>1963</v>
      </c>
      <c r="C1964" s="1" t="s">
        <v>6072</v>
      </c>
      <c r="D1964" s="3">
        <v>10000</v>
      </c>
      <c r="E1964" s="3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s="7">
        <f t="shared" si="120"/>
        <v>41742.780509259261</v>
      </c>
      <c r="L1964" s="7">
        <f t="shared" si="121"/>
        <v>41772.780509259261</v>
      </c>
      <c r="M1964" t="b">
        <v>1</v>
      </c>
      <c r="N1964">
        <v>306</v>
      </c>
      <c r="O1964" s="22">
        <f>E1964/D1964*100</f>
        <v>192.92499999999998</v>
      </c>
      <c r="P1964" s="4">
        <f>E1964/N1964</f>
        <v>63.04738562091503</v>
      </c>
      <c r="Q1964" t="b">
        <v>1</v>
      </c>
      <c r="R1964" t="s">
        <v>8295</v>
      </c>
      <c r="S1964" t="str">
        <f t="shared" si="122"/>
        <v>technology</v>
      </c>
      <c r="T1964" t="str">
        <f t="shared" si="123"/>
        <v>hardware</v>
      </c>
    </row>
    <row r="1965" spans="1:20" ht="42.75" x14ac:dyDescent="0.45">
      <c r="A1965">
        <v>1963</v>
      </c>
      <c r="B1965" s="1" t="s">
        <v>1964</v>
      </c>
      <c r="C1965" s="1" t="s">
        <v>6073</v>
      </c>
      <c r="D1965" s="3">
        <v>19000</v>
      </c>
      <c r="E1965" s="3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s="7">
        <f t="shared" si="120"/>
        <v>41863.429791666669</v>
      </c>
      <c r="L1965" s="7">
        <f t="shared" si="121"/>
        <v>41898.429791666669</v>
      </c>
      <c r="M1965" t="b">
        <v>1</v>
      </c>
      <c r="N1965">
        <v>205</v>
      </c>
      <c r="O1965" s="22">
        <f>E1965/D1965*100</f>
        <v>126.8842105263158</v>
      </c>
      <c r="P1965" s="4">
        <f>E1965/N1965</f>
        <v>117.6</v>
      </c>
      <c r="Q1965" t="b">
        <v>1</v>
      </c>
      <c r="R1965" t="s">
        <v>8295</v>
      </c>
      <c r="S1965" t="str">
        <f t="shared" si="122"/>
        <v>technology</v>
      </c>
      <c r="T1965" t="str">
        <f t="shared" si="123"/>
        <v>hardware</v>
      </c>
    </row>
    <row r="1966" spans="1:20" ht="42.75" x14ac:dyDescent="0.45">
      <c r="A1966">
        <v>1964</v>
      </c>
      <c r="B1966" s="1" t="s">
        <v>1965</v>
      </c>
      <c r="C1966" s="1" t="s">
        <v>6074</v>
      </c>
      <c r="D1966" s="3">
        <v>89200</v>
      </c>
      <c r="E1966" s="3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s="7">
        <f t="shared" si="120"/>
        <v>42452.272824074069</v>
      </c>
      <c r="L1966" s="7">
        <f t="shared" si="121"/>
        <v>42482.272824074069</v>
      </c>
      <c r="M1966" t="b">
        <v>1</v>
      </c>
      <c r="N1966">
        <v>1281</v>
      </c>
      <c r="O1966" s="22">
        <f>E1966/D1966*100</f>
        <v>259.57748878923763</v>
      </c>
      <c r="P1966" s="4">
        <f>E1966/N1966</f>
        <v>180.75185011709601</v>
      </c>
      <c r="Q1966" t="b">
        <v>1</v>
      </c>
      <c r="R1966" t="s">
        <v>8295</v>
      </c>
      <c r="S1966" t="str">
        <f t="shared" si="122"/>
        <v>technology</v>
      </c>
      <c r="T1966" t="str">
        <f t="shared" si="123"/>
        <v>hardware</v>
      </c>
    </row>
    <row r="1967" spans="1:20" ht="42.75" x14ac:dyDescent="0.45">
      <c r="A1967">
        <v>1965</v>
      </c>
      <c r="B1967" s="1" t="s">
        <v>1966</v>
      </c>
      <c r="C1967" s="1" t="s">
        <v>6075</v>
      </c>
      <c r="D1967" s="3">
        <v>5000</v>
      </c>
      <c r="E1967" s="3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s="7">
        <f t="shared" si="120"/>
        <v>40898.089236111111</v>
      </c>
      <c r="L1967" s="7">
        <f t="shared" si="121"/>
        <v>40920.041666666664</v>
      </c>
      <c r="M1967" t="b">
        <v>1</v>
      </c>
      <c r="N1967">
        <v>103</v>
      </c>
      <c r="O1967" s="22">
        <f>E1967/D1967*100</f>
        <v>262.27999999999997</v>
      </c>
      <c r="P1967" s="4">
        <f>E1967/N1967</f>
        <v>127.32038834951456</v>
      </c>
      <c r="Q1967" t="b">
        <v>1</v>
      </c>
      <c r="R1967" t="s">
        <v>8295</v>
      </c>
      <c r="S1967" t="str">
        <f t="shared" si="122"/>
        <v>technology</v>
      </c>
      <c r="T1967" t="str">
        <f t="shared" si="123"/>
        <v>hardware</v>
      </c>
    </row>
    <row r="1968" spans="1:20" ht="42.75" x14ac:dyDescent="0.45">
      <c r="A1968">
        <v>1966</v>
      </c>
      <c r="B1968" s="1" t="s">
        <v>1967</v>
      </c>
      <c r="C1968" s="1" t="s">
        <v>6076</v>
      </c>
      <c r="D1968" s="3">
        <v>100000</v>
      </c>
      <c r="E1968" s="3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s="7">
        <f t="shared" si="120"/>
        <v>41835.540486111109</v>
      </c>
      <c r="L1968" s="7">
        <f t="shared" si="121"/>
        <v>41865.540486111109</v>
      </c>
      <c r="M1968" t="b">
        <v>1</v>
      </c>
      <c r="N1968">
        <v>1513</v>
      </c>
      <c r="O1968" s="22">
        <f>E1968/D1968*100</f>
        <v>206.74309000000002</v>
      </c>
      <c r="P1968" s="4">
        <f>E1968/N1968</f>
        <v>136.6444745538665</v>
      </c>
      <c r="Q1968" t="b">
        <v>1</v>
      </c>
      <c r="R1968" t="s">
        <v>8295</v>
      </c>
      <c r="S1968" t="str">
        <f t="shared" si="122"/>
        <v>technology</v>
      </c>
      <c r="T1968" t="str">
        <f t="shared" si="123"/>
        <v>hardware</v>
      </c>
    </row>
    <row r="1969" spans="1:20" ht="42.75" x14ac:dyDescent="0.45">
      <c r="A1969">
        <v>1967</v>
      </c>
      <c r="B1969" s="1" t="s">
        <v>1968</v>
      </c>
      <c r="C1969" s="1" t="s">
        <v>6077</v>
      </c>
      <c r="D1969" s="3">
        <v>20000</v>
      </c>
      <c r="E1969" s="3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s="7">
        <f t="shared" si="120"/>
        <v>41730.663530092592</v>
      </c>
      <c r="L1969" s="7">
        <f t="shared" si="121"/>
        <v>41760.663530092592</v>
      </c>
      <c r="M1969" t="b">
        <v>1</v>
      </c>
      <c r="N1969">
        <v>405</v>
      </c>
      <c r="O1969" s="22">
        <f>E1969/D1969*100</f>
        <v>370.13</v>
      </c>
      <c r="P1969" s="4">
        <f>E1969/N1969</f>
        <v>182.78024691358024</v>
      </c>
      <c r="Q1969" t="b">
        <v>1</v>
      </c>
      <c r="R1969" t="s">
        <v>8295</v>
      </c>
      <c r="S1969" t="str">
        <f t="shared" si="122"/>
        <v>technology</v>
      </c>
      <c r="T1969" t="str">
        <f t="shared" si="123"/>
        <v>hardware</v>
      </c>
    </row>
    <row r="1970" spans="1:20" ht="28.5" x14ac:dyDescent="0.45">
      <c r="A1970">
        <v>1968</v>
      </c>
      <c r="B1970" s="1" t="s">
        <v>1969</v>
      </c>
      <c r="C1970" s="1" t="s">
        <v>6078</v>
      </c>
      <c r="D1970" s="3">
        <v>50000</v>
      </c>
      <c r="E1970" s="3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s="7">
        <f t="shared" si="120"/>
        <v>42676.586979166663</v>
      </c>
      <c r="L1970" s="7">
        <f t="shared" si="121"/>
        <v>42707.628645833334</v>
      </c>
      <c r="M1970" t="b">
        <v>1</v>
      </c>
      <c r="N1970">
        <v>510</v>
      </c>
      <c r="O1970" s="22">
        <f>E1970/D1970*100</f>
        <v>284.96600000000001</v>
      </c>
      <c r="P1970" s="4">
        <f>E1970/N1970</f>
        <v>279.37843137254902</v>
      </c>
      <c r="Q1970" t="b">
        <v>1</v>
      </c>
      <c r="R1970" t="s">
        <v>8295</v>
      </c>
      <c r="S1970" t="str">
        <f t="shared" si="122"/>
        <v>technology</v>
      </c>
      <c r="T1970" t="str">
        <f t="shared" si="123"/>
        <v>hardware</v>
      </c>
    </row>
    <row r="1971" spans="1:20" ht="42.75" x14ac:dyDescent="0.45">
      <c r="A1971">
        <v>1969</v>
      </c>
      <c r="B1971" s="1" t="s">
        <v>1970</v>
      </c>
      <c r="C1971" s="1" t="s">
        <v>6079</v>
      </c>
      <c r="D1971" s="3">
        <v>20000</v>
      </c>
      <c r="E1971" s="3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s="7">
        <f t="shared" si="120"/>
        <v>42557.792453703703</v>
      </c>
      <c r="L1971" s="7">
        <f t="shared" si="121"/>
        <v>42587.792453703703</v>
      </c>
      <c r="M1971" t="b">
        <v>1</v>
      </c>
      <c r="N1971">
        <v>1887</v>
      </c>
      <c r="O1971" s="22">
        <f>E1971/D1971*100</f>
        <v>579.08000000000004</v>
      </c>
      <c r="P1971" s="4">
        <f>E1971/N1971</f>
        <v>61.375728669846318</v>
      </c>
      <c r="Q1971" t="b">
        <v>1</v>
      </c>
      <c r="R1971" t="s">
        <v>8295</v>
      </c>
      <c r="S1971" t="str">
        <f t="shared" si="122"/>
        <v>technology</v>
      </c>
      <c r="T1971" t="str">
        <f t="shared" si="123"/>
        <v>hardware</v>
      </c>
    </row>
    <row r="1972" spans="1:20" ht="42.75" x14ac:dyDescent="0.45">
      <c r="A1972">
        <v>1970</v>
      </c>
      <c r="B1972" s="1" t="s">
        <v>1971</v>
      </c>
      <c r="C1972" s="1" t="s">
        <v>6080</v>
      </c>
      <c r="D1972" s="3">
        <v>5000</v>
      </c>
      <c r="E1972" s="3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s="7">
        <f t="shared" si="120"/>
        <v>41324.193298611113</v>
      </c>
      <c r="L1972" s="7">
        <f t="shared" si="121"/>
        <v>41384.151631944449</v>
      </c>
      <c r="M1972" t="b">
        <v>1</v>
      </c>
      <c r="N1972">
        <v>701</v>
      </c>
      <c r="O1972" s="22">
        <f>E1972/D1972*100</f>
        <v>1131.8</v>
      </c>
      <c r="P1972" s="4">
        <f>E1972/N1972</f>
        <v>80.727532097004286</v>
      </c>
      <c r="Q1972" t="b">
        <v>1</v>
      </c>
      <c r="R1972" t="s">
        <v>8295</v>
      </c>
      <c r="S1972" t="str">
        <f t="shared" si="122"/>
        <v>technology</v>
      </c>
      <c r="T1972" t="str">
        <f t="shared" si="123"/>
        <v>hardware</v>
      </c>
    </row>
    <row r="1973" spans="1:20" ht="42.75" x14ac:dyDescent="0.45">
      <c r="A1973">
        <v>1971</v>
      </c>
      <c r="B1973" s="1" t="s">
        <v>1972</v>
      </c>
      <c r="C1973" s="1" t="s">
        <v>6081</v>
      </c>
      <c r="D1973" s="3">
        <v>400000</v>
      </c>
      <c r="E1973" s="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s="7">
        <f t="shared" si="120"/>
        <v>41561.500706018516</v>
      </c>
      <c r="L1973" s="7">
        <f t="shared" si="121"/>
        <v>41593.166666666664</v>
      </c>
      <c r="M1973" t="b">
        <v>1</v>
      </c>
      <c r="N1973">
        <v>3863</v>
      </c>
      <c r="O1973" s="22">
        <f>E1973/D1973*100</f>
        <v>263.02771750000005</v>
      </c>
      <c r="P1973" s="4">
        <f>E1973/N1973</f>
        <v>272.35590732591254</v>
      </c>
      <c r="Q1973" t="b">
        <v>1</v>
      </c>
      <c r="R1973" t="s">
        <v>8295</v>
      </c>
      <c r="S1973" t="str">
        <f t="shared" si="122"/>
        <v>technology</v>
      </c>
      <c r="T1973" t="str">
        <f t="shared" si="123"/>
        <v>hardware</v>
      </c>
    </row>
    <row r="1974" spans="1:20" ht="42.75" x14ac:dyDescent="0.45">
      <c r="A1974">
        <v>1972</v>
      </c>
      <c r="B1974" s="1" t="s">
        <v>1973</v>
      </c>
      <c r="C1974" s="1" t="s">
        <v>6082</v>
      </c>
      <c r="D1974" s="3">
        <v>2500</v>
      </c>
      <c r="E1974" s="3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s="7">
        <f t="shared" si="120"/>
        <v>41201.012083333335</v>
      </c>
      <c r="L1974" s="7">
        <f t="shared" si="121"/>
        <v>41231.053749999999</v>
      </c>
      <c r="M1974" t="b">
        <v>1</v>
      </c>
      <c r="N1974">
        <v>238</v>
      </c>
      <c r="O1974" s="22">
        <f>E1974/D1974*100</f>
        <v>674.48</v>
      </c>
      <c r="P1974" s="4">
        <f>E1974/N1974</f>
        <v>70.848739495798313</v>
      </c>
      <c r="Q1974" t="b">
        <v>1</v>
      </c>
      <c r="R1974" t="s">
        <v>8295</v>
      </c>
      <c r="S1974" t="str">
        <f t="shared" si="122"/>
        <v>technology</v>
      </c>
      <c r="T1974" t="str">
        <f t="shared" si="123"/>
        <v>hardware</v>
      </c>
    </row>
    <row r="1975" spans="1:20" ht="42.75" x14ac:dyDescent="0.45">
      <c r="A1975">
        <v>1973</v>
      </c>
      <c r="B1975" s="1" t="s">
        <v>1974</v>
      </c>
      <c r="C1975" s="1" t="s">
        <v>6083</v>
      </c>
      <c r="D1975" s="3">
        <v>198000</v>
      </c>
      <c r="E1975" s="3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s="7">
        <f t="shared" si="120"/>
        <v>42549.722962962958</v>
      </c>
      <c r="L1975" s="7">
        <f t="shared" si="121"/>
        <v>42588.291666666672</v>
      </c>
      <c r="M1975" t="b">
        <v>1</v>
      </c>
      <c r="N1975">
        <v>2051</v>
      </c>
      <c r="O1975" s="22">
        <f>E1975/D1975*100</f>
        <v>256.83081313131316</v>
      </c>
      <c r="P1975" s="4">
        <f>E1975/N1975</f>
        <v>247.94003412969283</v>
      </c>
      <c r="Q1975" t="b">
        <v>1</v>
      </c>
      <c r="R1975" t="s">
        <v>8295</v>
      </c>
      <c r="S1975" t="str">
        <f t="shared" si="122"/>
        <v>technology</v>
      </c>
      <c r="T1975" t="str">
        <f t="shared" si="123"/>
        <v>hardware</v>
      </c>
    </row>
    <row r="1976" spans="1:20" ht="42.75" x14ac:dyDescent="0.45">
      <c r="A1976">
        <v>1974</v>
      </c>
      <c r="B1976" s="1" t="s">
        <v>1975</v>
      </c>
      <c r="C1976" s="1" t="s">
        <v>6084</v>
      </c>
      <c r="D1976" s="3">
        <v>20000</v>
      </c>
      <c r="E1976" s="3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s="7">
        <f t="shared" si="120"/>
        <v>41445.334131944444</v>
      </c>
      <c r="L1976" s="7">
        <f t="shared" si="121"/>
        <v>41505.334131944444</v>
      </c>
      <c r="M1976" t="b">
        <v>1</v>
      </c>
      <c r="N1976">
        <v>402</v>
      </c>
      <c r="O1976" s="22">
        <f>E1976/D1976*100</f>
        <v>375.49599999999998</v>
      </c>
      <c r="P1976" s="4">
        <f>E1976/N1976</f>
        <v>186.81393034825871</v>
      </c>
      <c r="Q1976" t="b">
        <v>1</v>
      </c>
      <c r="R1976" t="s">
        <v>8295</v>
      </c>
      <c r="S1976" t="str">
        <f t="shared" si="122"/>
        <v>technology</v>
      </c>
      <c r="T1976" t="str">
        <f t="shared" si="123"/>
        <v>hardware</v>
      </c>
    </row>
    <row r="1977" spans="1:20" ht="28.5" x14ac:dyDescent="0.45">
      <c r="A1977">
        <v>1975</v>
      </c>
      <c r="B1977" s="1" t="s">
        <v>1976</v>
      </c>
      <c r="C1977" s="1" t="s">
        <v>6085</v>
      </c>
      <c r="D1977" s="3">
        <v>16000</v>
      </c>
      <c r="E1977" s="3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s="7">
        <f t="shared" si="120"/>
        <v>41313.755219907405</v>
      </c>
      <c r="L1977" s="7">
        <f t="shared" si="121"/>
        <v>41343.755219907405</v>
      </c>
      <c r="M1977" t="b">
        <v>1</v>
      </c>
      <c r="N1977">
        <v>253</v>
      </c>
      <c r="O1977" s="22">
        <f>E1977/D1977*100</f>
        <v>208.70837499999996</v>
      </c>
      <c r="P1977" s="4">
        <f>E1977/N1977</f>
        <v>131.98948616600788</v>
      </c>
      <c r="Q1977" t="b">
        <v>1</v>
      </c>
      <c r="R1977" t="s">
        <v>8295</v>
      </c>
      <c r="S1977" t="str">
        <f t="shared" si="122"/>
        <v>technology</v>
      </c>
      <c r="T1977" t="str">
        <f t="shared" si="123"/>
        <v>hardware</v>
      </c>
    </row>
    <row r="1978" spans="1:20" ht="28.5" x14ac:dyDescent="0.45">
      <c r="A1978">
        <v>1976</v>
      </c>
      <c r="B1978" s="1" t="s">
        <v>1977</v>
      </c>
      <c r="C1978" s="1" t="s">
        <v>6086</v>
      </c>
      <c r="D1978" s="3">
        <v>4000</v>
      </c>
      <c r="E1978" s="3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s="7">
        <f t="shared" si="120"/>
        <v>41438.899594907409</v>
      </c>
      <c r="L1978" s="7">
        <f t="shared" si="121"/>
        <v>41468.899594907409</v>
      </c>
      <c r="M1978" t="b">
        <v>1</v>
      </c>
      <c r="N1978">
        <v>473</v>
      </c>
      <c r="O1978" s="22">
        <f>E1978/D1978*100</f>
        <v>346.6</v>
      </c>
      <c r="P1978" s="4">
        <f>E1978/N1978</f>
        <v>29.310782241014799</v>
      </c>
      <c r="Q1978" t="b">
        <v>1</v>
      </c>
      <c r="R1978" t="s">
        <v>8295</v>
      </c>
      <c r="S1978" t="str">
        <f t="shared" si="122"/>
        <v>technology</v>
      </c>
      <c r="T1978" t="str">
        <f t="shared" si="123"/>
        <v>hardware</v>
      </c>
    </row>
    <row r="1979" spans="1:20" ht="42.75" x14ac:dyDescent="0.45">
      <c r="A1979">
        <v>1977</v>
      </c>
      <c r="B1979" s="1" t="s">
        <v>1978</v>
      </c>
      <c r="C1979" s="1" t="s">
        <v>6087</v>
      </c>
      <c r="D1979" s="3">
        <v>50000</v>
      </c>
      <c r="E1979" s="3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s="7">
        <f t="shared" si="120"/>
        <v>42311.216898148152</v>
      </c>
      <c r="L1979" s="7">
        <f t="shared" si="121"/>
        <v>42357.332638888889</v>
      </c>
      <c r="M1979" t="b">
        <v>1</v>
      </c>
      <c r="N1979">
        <v>821</v>
      </c>
      <c r="O1979" s="22">
        <f>E1979/D1979*100</f>
        <v>402.33</v>
      </c>
      <c r="P1979" s="4">
        <f>E1979/N1979</f>
        <v>245.02436053593178</v>
      </c>
      <c r="Q1979" t="b">
        <v>1</v>
      </c>
      <c r="R1979" t="s">
        <v>8295</v>
      </c>
      <c r="S1979" t="str">
        <f t="shared" si="122"/>
        <v>technology</v>
      </c>
      <c r="T1979" t="str">
        <f t="shared" si="123"/>
        <v>hardware</v>
      </c>
    </row>
    <row r="1980" spans="1:20" ht="42.75" x14ac:dyDescent="0.45">
      <c r="A1980">
        <v>1978</v>
      </c>
      <c r="B1980" s="1" t="s">
        <v>1979</v>
      </c>
      <c r="C1980" s="1" t="s">
        <v>6088</v>
      </c>
      <c r="D1980" s="3">
        <v>50000</v>
      </c>
      <c r="E1980" s="3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s="7">
        <f t="shared" si="120"/>
        <v>41039.225601851853</v>
      </c>
      <c r="L1980" s="7">
        <f t="shared" si="121"/>
        <v>41072.291666666664</v>
      </c>
      <c r="M1980" t="b">
        <v>1</v>
      </c>
      <c r="N1980">
        <v>388</v>
      </c>
      <c r="O1980" s="22">
        <f>E1980/D1980*100</f>
        <v>1026.8451399999999</v>
      </c>
      <c r="P1980" s="4">
        <f>E1980/N1980</f>
        <v>1323.2540463917526</v>
      </c>
      <c r="Q1980" t="b">
        <v>1</v>
      </c>
      <c r="R1980" t="s">
        <v>8295</v>
      </c>
      <c r="S1980" t="str">
        <f t="shared" si="122"/>
        <v>technology</v>
      </c>
      <c r="T1980" t="str">
        <f t="shared" si="123"/>
        <v>hardware</v>
      </c>
    </row>
    <row r="1981" spans="1:20" ht="42.75" x14ac:dyDescent="0.45">
      <c r="A1981">
        <v>1979</v>
      </c>
      <c r="B1981" s="1" t="s">
        <v>1980</v>
      </c>
      <c r="C1981" s="1" t="s">
        <v>6089</v>
      </c>
      <c r="D1981" s="3">
        <v>200000</v>
      </c>
      <c r="E1981" s="3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s="7">
        <f t="shared" si="120"/>
        <v>42290.460023148145</v>
      </c>
      <c r="L1981" s="7">
        <f t="shared" si="121"/>
        <v>42327.207638888889</v>
      </c>
      <c r="M1981" t="b">
        <v>1</v>
      </c>
      <c r="N1981">
        <v>813</v>
      </c>
      <c r="O1981" s="22">
        <f>E1981/D1981*100</f>
        <v>114.901155</v>
      </c>
      <c r="P1981" s="4">
        <f>E1981/N1981</f>
        <v>282.65966789667897</v>
      </c>
      <c r="Q1981" t="b">
        <v>1</v>
      </c>
      <c r="R1981" t="s">
        <v>8295</v>
      </c>
      <c r="S1981" t="str">
        <f t="shared" si="122"/>
        <v>technology</v>
      </c>
      <c r="T1981" t="str">
        <f t="shared" si="123"/>
        <v>hardware</v>
      </c>
    </row>
    <row r="1982" spans="1:20" ht="28.5" x14ac:dyDescent="0.45">
      <c r="A1982">
        <v>1980</v>
      </c>
      <c r="B1982" s="1" t="s">
        <v>1981</v>
      </c>
      <c r="C1982" s="1" t="s">
        <v>6090</v>
      </c>
      <c r="D1982" s="3">
        <v>50000</v>
      </c>
      <c r="E1982" s="3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s="7">
        <f t="shared" si="120"/>
        <v>42423.542384259257</v>
      </c>
      <c r="L1982" s="7">
        <f t="shared" si="121"/>
        <v>42463.500717592593</v>
      </c>
      <c r="M1982" t="b">
        <v>1</v>
      </c>
      <c r="N1982">
        <v>1945</v>
      </c>
      <c r="O1982" s="22">
        <f>E1982/D1982*100</f>
        <v>354.82402000000002</v>
      </c>
      <c r="P1982" s="4">
        <f>E1982/N1982</f>
        <v>91.214401028277635</v>
      </c>
      <c r="Q1982" t="b">
        <v>1</v>
      </c>
      <c r="R1982" t="s">
        <v>8295</v>
      </c>
      <c r="S1982" t="str">
        <f t="shared" si="122"/>
        <v>technology</v>
      </c>
      <c r="T1982" t="str">
        <f t="shared" si="123"/>
        <v>hardware</v>
      </c>
    </row>
    <row r="1983" spans="1:20" ht="42.75" x14ac:dyDescent="0.45">
      <c r="A1983">
        <v>1981</v>
      </c>
      <c r="B1983" s="1" t="s">
        <v>1982</v>
      </c>
      <c r="C1983" s="1" t="s">
        <v>6091</v>
      </c>
      <c r="D1983" s="3">
        <v>7500</v>
      </c>
      <c r="E1983" s="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s="7">
        <f t="shared" si="120"/>
        <v>41799.725289351853</v>
      </c>
      <c r="L1983" s="7">
        <f t="shared" si="121"/>
        <v>41829.725289351853</v>
      </c>
      <c r="M1983" t="b">
        <v>0</v>
      </c>
      <c r="N1983">
        <v>12</v>
      </c>
      <c r="O1983" s="22">
        <f>E1983/D1983*100</f>
        <v>5.08</v>
      </c>
      <c r="P1983" s="4">
        <f>E1983/N1983</f>
        <v>31.75</v>
      </c>
      <c r="Q1983" t="b">
        <v>0</v>
      </c>
      <c r="R1983" t="s">
        <v>8296</v>
      </c>
      <c r="S1983" t="str">
        <f t="shared" si="122"/>
        <v>photography</v>
      </c>
      <c r="T1983" t="str">
        <f t="shared" si="123"/>
        <v>people</v>
      </c>
    </row>
    <row r="1984" spans="1:20" ht="42.75" x14ac:dyDescent="0.45">
      <c r="A1984">
        <v>1982</v>
      </c>
      <c r="B1984" s="1" t="s">
        <v>1983</v>
      </c>
      <c r="C1984" s="1" t="s">
        <v>6092</v>
      </c>
      <c r="D1984" s="3">
        <v>180000</v>
      </c>
      <c r="E1984" s="3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s="7">
        <f t="shared" si="120"/>
        <v>42678.586655092593</v>
      </c>
      <c r="L1984" s="7">
        <f t="shared" si="121"/>
        <v>42708.628321759257</v>
      </c>
      <c r="M1984" t="b">
        <v>0</v>
      </c>
      <c r="N1984">
        <v>0</v>
      </c>
      <c r="O1984" s="22">
        <f>E1984/D1984*100</f>
        <v>0</v>
      </c>
      <c r="P1984" s="4" t="e">
        <f>E1984/N1984</f>
        <v>#DIV/0!</v>
      </c>
      <c r="Q1984" t="b">
        <v>0</v>
      </c>
      <c r="R1984" t="s">
        <v>8296</v>
      </c>
      <c r="S1984" t="str">
        <f t="shared" si="122"/>
        <v>photography</v>
      </c>
      <c r="T1984" t="str">
        <f t="shared" si="123"/>
        <v>people</v>
      </c>
    </row>
    <row r="1985" spans="1:20" ht="42.75" x14ac:dyDescent="0.45">
      <c r="A1985">
        <v>1983</v>
      </c>
      <c r="B1985" s="1" t="s">
        <v>1984</v>
      </c>
      <c r="C1985" s="1" t="s">
        <v>6093</v>
      </c>
      <c r="D1985" s="3">
        <v>33000</v>
      </c>
      <c r="E1985" s="3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s="7">
        <f t="shared" si="120"/>
        <v>42593.011782407411</v>
      </c>
      <c r="L1985" s="7">
        <f t="shared" si="121"/>
        <v>42615.291666666672</v>
      </c>
      <c r="M1985" t="b">
        <v>0</v>
      </c>
      <c r="N1985">
        <v>16</v>
      </c>
      <c r="O1985" s="22">
        <f>E1985/D1985*100</f>
        <v>4.3</v>
      </c>
      <c r="P1985" s="4">
        <f>E1985/N1985</f>
        <v>88.6875</v>
      </c>
      <c r="Q1985" t="b">
        <v>0</v>
      </c>
      <c r="R1985" t="s">
        <v>8296</v>
      </c>
      <c r="S1985" t="str">
        <f t="shared" si="122"/>
        <v>photography</v>
      </c>
      <c r="T1985" t="str">
        <f t="shared" si="123"/>
        <v>people</v>
      </c>
    </row>
    <row r="1986" spans="1:20" ht="57" x14ac:dyDescent="0.45">
      <c r="A1986">
        <v>1984</v>
      </c>
      <c r="B1986" s="1" t="s">
        <v>1985</v>
      </c>
      <c r="C1986" s="1" t="s">
        <v>6094</v>
      </c>
      <c r="D1986" s="3">
        <v>15000</v>
      </c>
      <c r="E1986" s="3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s="7">
        <f t="shared" si="120"/>
        <v>41913.790289351848</v>
      </c>
      <c r="L1986" s="7">
        <f t="shared" si="121"/>
        <v>41973.831956018519</v>
      </c>
      <c r="M1986" t="b">
        <v>0</v>
      </c>
      <c r="N1986">
        <v>7</v>
      </c>
      <c r="O1986" s="22">
        <f>E1986/D1986*100</f>
        <v>21.146666666666665</v>
      </c>
      <c r="P1986" s="4">
        <f>E1986/N1986</f>
        <v>453.14285714285717</v>
      </c>
      <c r="Q1986" t="b">
        <v>0</v>
      </c>
      <c r="R1986" t="s">
        <v>8296</v>
      </c>
      <c r="S1986" t="str">
        <f t="shared" si="122"/>
        <v>photography</v>
      </c>
      <c r="T1986" t="str">
        <f t="shared" si="123"/>
        <v>people</v>
      </c>
    </row>
    <row r="1987" spans="1:20" ht="42.75" x14ac:dyDescent="0.45">
      <c r="A1987">
        <v>1985</v>
      </c>
      <c r="B1987" s="1" t="s">
        <v>1986</v>
      </c>
      <c r="C1987" s="1" t="s">
        <v>6095</v>
      </c>
      <c r="D1987" s="3">
        <v>1600</v>
      </c>
      <c r="E1987" s="3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s="7">
        <f t="shared" ref="K1987:K2050" si="124">(((J1987/60)/60)/24)+DATE(1970,1,1)</f>
        <v>42555.698738425926</v>
      </c>
      <c r="L1987" s="7">
        <f t="shared" ref="L1987:L2050" si="125">(((I1987/60)/60)/24)+DATE(1970,1,1)</f>
        <v>42584.958333333328</v>
      </c>
      <c r="M1987" t="b">
        <v>0</v>
      </c>
      <c r="N1987">
        <v>4</v>
      </c>
      <c r="O1987" s="22">
        <f>E1987/D1987*100</f>
        <v>3.1875</v>
      </c>
      <c r="P1987" s="4">
        <f>E1987/N1987</f>
        <v>12.75</v>
      </c>
      <c r="Q1987" t="b">
        <v>0</v>
      </c>
      <c r="R1987" t="s">
        <v>8296</v>
      </c>
      <c r="S1987" t="str">
        <f t="shared" ref="S1987:S2050" si="126">LEFT(R1987,SEARCH("/",R1987,1)-1)</f>
        <v>photography</v>
      </c>
      <c r="T1987" t="str">
        <f t="shared" ref="T1987:T2050" si="127">RIGHT(R1987,LEN(R1987) - FIND("/",R1987))</f>
        <v>people</v>
      </c>
    </row>
    <row r="1988" spans="1:20" ht="42.75" x14ac:dyDescent="0.45">
      <c r="A1988">
        <v>1986</v>
      </c>
      <c r="B1988" s="1" t="s">
        <v>1987</v>
      </c>
      <c r="C1988" s="1" t="s">
        <v>6096</v>
      </c>
      <c r="D1988" s="3">
        <v>2000</v>
      </c>
      <c r="E1988" s="3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s="7">
        <f t="shared" si="124"/>
        <v>42413.433831018512</v>
      </c>
      <c r="L1988" s="7">
        <f t="shared" si="125"/>
        <v>42443.392164351855</v>
      </c>
      <c r="M1988" t="b">
        <v>0</v>
      </c>
      <c r="N1988">
        <v>1</v>
      </c>
      <c r="O1988" s="22">
        <f>E1988/D1988*100</f>
        <v>0.05</v>
      </c>
      <c r="P1988" s="4">
        <f>E1988/N1988</f>
        <v>1</v>
      </c>
      <c r="Q1988" t="b">
        <v>0</v>
      </c>
      <c r="R1988" t="s">
        <v>8296</v>
      </c>
      <c r="S1988" t="str">
        <f t="shared" si="126"/>
        <v>photography</v>
      </c>
      <c r="T1988" t="str">
        <f t="shared" si="127"/>
        <v>people</v>
      </c>
    </row>
    <row r="1989" spans="1:20" ht="28.5" x14ac:dyDescent="0.45">
      <c r="A1989">
        <v>1987</v>
      </c>
      <c r="B1989" s="1" t="s">
        <v>1988</v>
      </c>
      <c r="C1989" s="1" t="s">
        <v>6097</v>
      </c>
      <c r="D1989" s="3">
        <v>5500</v>
      </c>
      <c r="E1989" s="3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s="7">
        <f t="shared" si="124"/>
        <v>42034.639768518522</v>
      </c>
      <c r="L1989" s="7">
        <f t="shared" si="125"/>
        <v>42064.639768518522</v>
      </c>
      <c r="M1989" t="b">
        <v>0</v>
      </c>
      <c r="N1989">
        <v>28</v>
      </c>
      <c r="O1989" s="22">
        <f>E1989/D1989*100</f>
        <v>42.472727272727276</v>
      </c>
      <c r="P1989" s="4">
        <f>E1989/N1989</f>
        <v>83.428571428571431</v>
      </c>
      <c r="Q1989" t="b">
        <v>0</v>
      </c>
      <c r="R1989" t="s">
        <v>8296</v>
      </c>
      <c r="S1989" t="str">
        <f t="shared" si="126"/>
        <v>photography</v>
      </c>
      <c r="T1989" t="str">
        <f t="shared" si="127"/>
        <v>people</v>
      </c>
    </row>
    <row r="1990" spans="1:20" x14ac:dyDescent="0.45">
      <c r="A1990">
        <v>1988</v>
      </c>
      <c r="B1990" s="1" t="s">
        <v>1989</v>
      </c>
      <c r="C1990" s="1" t="s">
        <v>6098</v>
      </c>
      <c r="D1990" s="3">
        <v>6000</v>
      </c>
      <c r="E1990" s="3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s="7">
        <f t="shared" si="124"/>
        <v>42206.763217592597</v>
      </c>
      <c r="L1990" s="7">
        <f t="shared" si="125"/>
        <v>42236.763217592597</v>
      </c>
      <c r="M1990" t="b">
        <v>0</v>
      </c>
      <c r="N1990">
        <v>1</v>
      </c>
      <c r="O1990" s="22">
        <f>E1990/D1990*100</f>
        <v>0.41666666666666669</v>
      </c>
      <c r="P1990" s="4">
        <f>E1990/N1990</f>
        <v>25</v>
      </c>
      <c r="Q1990" t="b">
        <v>0</v>
      </c>
      <c r="R1990" t="s">
        <v>8296</v>
      </c>
      <c r="S1990" t="str">
        <f t="shared" si="126"/>
        <v>photography</v>
      </c>
      <c r="T1990" t="str">
        <f t="shared" si="127"/>
        <v>people</v>
      </c>
    </row>
    <row r="1991" spans="1:20" ht="42.75" x14ac:dyDescent="0.45">
      <c r="A1991">
        <v>1989</v>
      </c>
      <c r="B1991" s="1" t="s">
        <v>1990</v>
      </c>
      <c r="C1991" s="1" t="s">
        <v>6099</v>
      </c>
      <c r="D1991" s="3">
        <v>5000</v>
      </c>
      <c r="E1991" s="3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s="7">
        <f t="shared" si="124"/>
        <v>42685.680648148147</v>
      </c>
      <c r="L1991" s="7">
        <f t="shared" si="125"/>
        <v>42715.680648148147</v>
      </c>
      <c r="M1991" t="b">
        <v>0</v>
      </c>
      <c r="N1991">
        <v>1</v>
      </c>
      <c r="O1991" s="22">
        <f>E1991/D1991*100</f>
        <v>1</v>
      </c>
      <c r="P1991" s="4">
        <f>E1991/N1991</f>
        <v>50</v>
      </c>
      <c r="Q1991" t="b">
        <v>0</v>
      </c>
      <c r="R1991" t="s">
        <v>8296</v>
      </c>
      <c r="S1991" t="str">
        <f t="shared" si="126"/>
        <v>photography</v>
      </c>
      <c r="T1991" t="str">
        <f t="shared" si="127"/>
        <v>people</v>
      </c>
    </row>
    <row r="1992" spans="1:20" ht="42.75" x14ac:dyDescent="0.45">
      <c r="A1992">
        <v>1990</v>
      </c>
      <c r="B1992" s="1" t="s">
        <v>1991</v>
      </c>
      <c r="C1992" s="1" t="s">
        <v>6100</v>
      </c>
      <c r="D1992" s="3">
        <v>3000</v>
      </c>
      <c r="E1992" s="3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s="7">
        <f t="shared" si="124"/>
        <v>42398.195972222224</v>
      </c>
      <c r="L1992" s="7">
        <f t="shared" si="125"/>
        <v>42413.195972222224</v>
      </c>
      <c r="M1992" t="b">
        <v>0</v>
      </c>
      <c r="N1992">
        <v>5</v>
      </c>
      <c r="O1992" s="22">
        <f>E1992/D1992*100</f>
        <v>16.966666666666665</v>
      </c>
      <c r="P1992" s="4">
        <f>E1992/N1992</f>
        <v>101.8</v>
      </c>
      <c r="Q1992" t="b">
        <v>0</v>
      </c>
      <c r="R1992" t="s">
        <v>8296</v>
      </c>
      <c r="S1992" t="str">
        <f t="shared" si="126"/>
        <v>photography</v>
      </c>
      <c r="T1992" t="str">
        <f t="shared" si="127"/>
        <v>people</v>
      </c>
    </row>
    <row r="1993" spans="1:20" ht="28.5" x14ac:dyDescent="0.45">
      <c r="A1993">
        <v>1991</v>
      </c>
      <c r="B1993" s="1" t="s">
        <v>1992</v>
      </c>
      <c r="C1993" s="1" t="s">
        <v>6101</v>
      </c>
      <c r="D1993" s="3">
        <v>2000</v>
      </c>
      <c r="E1993" s="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s="7">
        <f t="shared" si="124"/>
        <v>42167.89335648148</v>
      </c>
      <c r="L1993" s="7">
        <f t="shared" si="125"/>
        <v>42188.89335648148</v>
      </c>
      <c r="M1993" t="b">
        <v>0</v>
      </c>
      <c r="N1993">
        <v>3</v>
      </c>
      <c r="O1993" s="22">
        <f>E1993/D1993*100</f>
        <v>7.0000000000000009</v>
      </c>
      <c r="P1993" s="4">
        <f>E1993/N1993</f>
        <v>46.666666666666664</v>
      </c>
      <c r="Q1993" t="b">
        <v>0</v>
      </c>
      <c r="R1993" t="s">
        <v>8296</v>
      </c>
      <c r="S1993" t="str">
        <f t="shared" si="126"/>
        <v>photography</v>
      </c>
      <c r="T1993" t="str">
        <f t="shared" si="127"/>
        <v>people</v>
      </c>
    </row>
    <row r="1994" spans="1:20" ht="28.5" x14ac:dyDescent="0.45">
      <c r="A1994">
        <v>1992</v>
      </c>
      <c r="B1994" s="1" t="s">
        <v>1993</v>
      </c>
      <c r="C1994" s="1" t="s">
        <v>6102</v>
      </c>
      <c r="D1994" s="3">
        <v>1500</v>
      </c>
      <c r="E1994" s="3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s="7">
        <f t="shared" si="124"/>
        <v>42023.143414351856</v>
      </c>
      <c r="L1994" s="7">
        <f t="shared" si="125"/>
        <v>42053.143414351856</v>
      </c>
      <c r="M1994" t="b">
        <v>0</v>
      </c>
      <c r="N1994">
        <v>2</v>
      </c>
      <c r="O1994" s="22">
        <f>E1994/D1994*100</f>
        <v>0.13333333333333333</v>
      </c>
      <c r="P1994" s="4">
        <f>E1994/N1994</f>
        <v>1</v>
      </c>
      <c r="Q1994" t="b">
        <v>0</v>
      </c>
      <c r="R1994" t="s">
        <v>8296</v>
      </c>
      <c r="S1994" t="str">
        <f t="shared" si="126"/>
        <v>photography</v>
      </c>
      <c r="T1994" t="str">
        <f t="shared" si="127"/>
        <v>people</v>
      </c>
    </row>
    <row r="1995" spans="1:20" ht="42.75" x14ac:dyDescent="0.45">
      <c r="A1995">
        <v>1993</v>
      </c>
      <c r="B1995" s="1" t="s">
        <v>1994</v>
      </c>
      <c r="C1995" s="1" t="s">
        <v>6103</v>
      </c>
      <c r="D1995" s="3">
        <v>2000</v>
      </c>
      <c r="E1995" s="3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s="7">
        <f t="shared" si="124"/>
        <v>42329.58839120371</v>
      </c>
      <c r="L1995" s="7">
        <f t="shared" si="125"/>
        <v>42359.58839120371</v>
      </c>
      <c r="M1995" t="b">
        <v>0</v>
      </c>
      <c r="N1995">
        <v>0</v>
      </c>
      <c r="O1995" s="22">
        <f>E1995/D1995*100</f>
        <v>0</v>
      </c>
      <c r="P1995" s="4" t="e">
        <f>E1995/N1995</f>
        <v>#DIV/0!</v>
      </c>
      <c r="Q1995" t="b">
        <v>0</v>
      </c>
      <c r="R1995" t="s">
        <v>8296</v>
      </c>
      <c r="S1995" t="str">
        <f t="shared" si="126"/>
        <v>photography</v>
      </c>
      <c r="T1995" t="str">
        <f t="shared" si="127"/>
        <v>people</v>
      </c>
    </row>
    <row r="1996" spans="1:20" ht="57" x14ac:dyDescent="0.45">
      <c r="A1996">
        <v>1994</v>
      </c>
      <c r="B1996" s="1" t="s">
        <v>1995</v>
      </c>
      <c r="C1996" s="1" t="s">
        <v>6104</v>
      </c>
      <c r="D1996" s="3">
        <v>3200</v>
      </c>
      <c r="E1996" s="3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s="7">
        <f t="shared" si="124"/>
        <v>42651.006273148145</v>
      </c>
      <c r="L1996" s="7">
        <f t="shared" si="125"/>
        <v>42711.047939814816</v>
      </c>
      <c r="M1996" t="b">
        <v>0</v>
      </c>
      <c r="N1996">
        <v>0</v>
      </c>
      <c r="O1996" s="22">
        <f>E1996/D1996*100</f>
        <v>0</v>
      </c>
      <c r="P1996" s="4" t="e">
        <f>E1996/N1996</f>
        <v>#DIV/0!</v>
      </c>
      <c r="Q1996" t="b">
        <v>0</v>
      </c>
      <c r="R1996" t="s">
        <v>8296</v>
      </c>
      <c r="S1996" t="str">
        <f t="shared" si="126"/>
        <v>photography</v>
      </c>
      <c r="T1996" t="str">
        <f t="shared" si="127"/>
        <v>people</v>
      </c>
    </row>
    <row r="1997" spans="1:20" ht="42.75" x14ac:dyDescent="0.45">
      <c r="A1997">
        <v>1995</v>
      </c>
      <c r="B1997" s="1" t="s">
        <v>1996</v>
      </c>
      <c r="C1997" s="1" t="s">
        <v>6105</v>
      </c>
      <c r="D1997" s="3">
        <v>1000</v>
      </c>
      <c r="E1997" s="3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s="7">
        <f t="shared" si="124"/>
        <v>42181.902037037042</v>
      </c>
      <c r="L1997" s="7">
        <f t="shared" si="125"/>
        <v>42201.902037037042</v>
      </c>
      <c r="M1997" t="b">
        <v>0</v>
      </c>
      <c r="N1997">
        <v>3</v>
      </c>
      <c r="O1997" s="22">
        <f>E1997/D1997*100</f>
        <v>7.8</v>
      </c>
      <c r="P1997" s="4">
        <f>E1997/N1997</f>
        <v>26</v>
      </c>
      <c r="Q1997" t="b">
        <v>0</v>
      </c>
      <c r="R1997" t="s">
        <v>8296</v>
      </c>
      <c r="S1997" t="str">
        <f t="shared" si="126"/>
        <v>photography</v>
      </c>
      <c r="T1997" t="str">
        <f t="shared" si="127"/>
        <v>people</v>
      </c>
    </row>
    <row r="1998" spans="1:20" ht="42.75" x14ac:dyDescent="0.45">
      <c r="A1998">
        <v>1996</v>
      </c>
      <c r="B1998" s="1" t="s">
        <v>1997</v>
      </c>
      <c r="C1998" s="1" t="s">
        <v>6106</v>
      </c>
      <c r="D1998" s="3">
        <v>133800</v>
      </c>
      <c r="E1998" s="3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s="7">
        <f t="shared" si="124"/>
        <v>41800.819571759261</v>
      </c>
      <c r="L1998" s="7">
        <f t="shared" si="125"/>
        <v>41830.819571759261</v>
      </c>
      <c r="M1998" t="b">
        <v>0</v>
      </c>
      <c r="N1998">
        <v>0</v>
      </c>
      <c r="O1998" s="22">
        <f>E1998/D1998*100</f>
        <v>0</v>
      </c>
      <c r="P1998" s="4" t="e">
        <f>E1998/N1998</f>
        <v>#DIV/0!</v>
      </c>
      <c r="Q1998" t="b">
        <v>0</v>
      </c>
      <c r="R1998" t="s">
        <v>8296</v>
      </c>
      <c r="S1998" t="str">
        <f t="shared" si="126"/>
        <v>photography</v>
      </c>
      <c r="T1998" t="str">
        <f t="shared" si="127"/>
        <v>people</v>
      </c>
    </row>
    <row r="1999" spans="1:20" ht="42.75" x14ac:dyDescent="0.45">
      <c r="A1999">
        <v>1997</v>
      </c>
      <c r="B1999" s="1" t="s">
        <v>1998</v>
      </c>
      <c r="C1999" s="1" t="s">
        <v>6107</v>
      </c>
      <c r="D1999" s="3">
        <v>6500</v>
      </c>
      <c r="E1999" s="3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s="7">
        <f t="shared" si="124"/>
        <v>41847.930694444447</v>
      </c>
      <c r="L1999" s="7">
        <f t="shared" si="125"/>
        <v>41877.930694444447</v>
      </c>
      <c r="M1999" t="b">
        <v>0</v>
      </c>
      <c r="N1999">
        <v>0</v>
      </c>
      <c r="O1999" s="22">
        <f>E1999/D1999*100</f>
        <v>0</v>
      </c>
      <c r="P1999" s="4" t="e">
        <f>E1999/N1999</f>
        <v>#DIV/0!</v>
      </c>
      <c r="Q1999" t="b">
        <v>0</v>
      </c>
      <c r="R1999" t="s">
        <v>8296</v>
      </c>
      <c r="S1999" t="str">
        <f t="shared" si="126"/>
        <v>photography</v>
      </c>
      <c r="T1999" t="str">
        <f t="shared" si="127"/>
        <v>people</v>
      </c>
    </row>
    <row r="2000" spans="1:20" ht="42.75" x14ac:dyDescent="0.45">
      <c r="A2000">
        <v>1998</v>
      </c>
      <c r="B2000" s="1" t="s">
        <v>1999</v>
      </c>
      <c r="C2000" s="1" t="s">
        <v>6108</v>
      </c>
      <c r="D2000" s="3">
        <v>2500</v>
      </c>
      <c r="E2000" s="3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s="7">
        <f t="shared" si="124"/>
        <v>41807.118495370371</v>
      </c>
      <c r="L2000" s="7">
        <f t="shared" si="125"/>
        <v>41852.118495370371</v>
      </c>
      <c r="M2000" t="b">
        <v>0</v>
      </c>
      <c r="N2000">
        <v>3</v>
      </c>
      <c r="O2000" s="22">
        <f>E2000/D2000*100</f>
        <v>26.200000000000003</v>
      </c>
      <c r="P2000" s="4">
        <f>E2000/N2000</f>
        <v>218.33333333333334</v>
      </c>
      <c r="Q2000" t="b">
        <v>0</v>
      </c>
      <c r="R2000" t="s">
        <v>8296</v>
      </c>
      <c r="S2000" t="str">
        <f t="shared" si="126"/>
        <v>photography</v>
      </c>
      <c r="T2000" t="str">
        <f t="shared" si="127"/>
        <v>people</v>
      </c>
    </row>
    <row r="2001" spans="1:20" ht="42.75" x14ac:dyDescent="0.45">
      <c r="A2001">
        <v>1999</v>
      </c>
      <c r="B2001" s="1" t="s">
        <v>2000</v>
      </c>
      <c r="C2001" s="1" t="s">
        <v>6109</v>
      </c>
      <c r="D2001" s="3">
        <v>31000</v>
      </c>
      <c r="E2001" s="3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s="7">
        <f t="shared" si="124"/>
        <v>41926.482731481483</v>
      </c>
      <c r="L2001" s="7">
        <f t="shared" si="125"/>
        <v>41956.524398148147</v>
      </c>
      <c r="M2001" t="b">
        <v>0</v>
      </c>
      <c r="N2001">
        <v>7</v>
      </c>
      <c r="O2001" s="22">
        <f>E2001/D2001*100</f>
        <v>0.76129032258064511</v>
      </c>
      <c r="P2001" s="4">
        <f>E2001/N2001</f>
        <v>33.714285714285715</v>
      </c>
      <c r="Q2001" t="b">
        <v>0</v>
      </c>
      <c r="R2001" t="s">
        <v>8296</v>
      </c>
      <c r="S2001" t="str">
        <f t="shared" si="126"/>
        <v>photography</v>
      </c>
      <c r="T2001" t="str">
        <f t="shared" si="127"/>
        <v>people</v>
      </c>
    </row>
    <row r="2002" spans="1:20" ht="42.75" x14ac:dyDescent="0.45">
      <c r="A2002">
        <v>2000</v>
      </c>
      <c r="B2002" s="1" t="s">
        <v>2001</v>
      </c>
      <c r="C2002" s="1" t="s">
        <v>6110</v>
      </c>
      <c r="D2002" s="3">
        <v>5000</v>
      </c>
      <c r="E2002" s="3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s="7">
        <f t="shared" si="124"/>
        <v>42345.951539351852</v>
      </c>
      <c r="L2002" s="7">
        <f t="shared" si="125"/>
        <v>42375.951539351852</v>
      </c>
      <c r="M2002" t="b">
        <v>0</v>
      </c>
      <c r="N2002">
        <v>25</v>
      </c>
      <c r="O2002" s="22">
        <f>E2002/D2002*100</f>
        <v>12.5</v>
      </c>
      <c r="P2002" s="4">
        <f>E2002/N2002</f>
        <v>25</v>
      </c>
      <c r="Q2002" t="b">
        <v>0</v>
      </c>
      <c r="R2002" t="s">
        <v>8296</v>
      </c>
      <c r="S2002" t="str">
        <f t="shared" si="126"/>
        <v>photography</v>
      </c>
      <c r="T2002" t="str">
        <f t="shared" si="127"/>
        <v>people</v>
      </c>
    </row>
    <row r="2003" spans="1:20" ht="28.5" x14ac:dyDescent="0.45">
      <c r="A2003">
        <v>2001</v>
      </c>
      <c r="B2003" s="1" t="s">
        <v>2002</v>
      </c>
      <c r="C2003" s="1" t="s">
        <v>6111</v>
      </c>
      <c r="D2003" s="3">
        <v>55000</v>
      </c>
      <c r="E2003" s="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s="7">
        <f t="shared" si="124"/>
        <v>42136.209675925929</v>
      </c>
      <c r="L2003" s="7">
        <f t="shared" si="125"/>
        <v>42167.833333333328</v>
      </c>
      <c r="M2003" t="b">
        <v>1</v>
      </c>
      <c r="N2003">
        <v>1637</v>
      </c>
      <c r="O2003" s="22">
        <f>E2003/D2003*100</f>
        <v>382.12909090909091</v>
      </c>
      <c r="P2003" s="4">
        <f>E2003/N2003</f>
        <v>128.38790470372632</v>
      </c>
      <c r="Q2003" t="b">
        <v>1</v>
      </c>
      <c r="R2003" t="s">
        <v>8295</v>
      </c>
      <c r="S2003" t="str">
        <f t="shared" si="126"/>
        <v>technology</v>
      </c>
      <c r="T2003" t="str">
        <f t="shared" si="127"/>
        <v>hardware</v>
      </c>
    </row>
    <row r="2004" spans="1:20" ht="42.75" x14ac:dyDescent="0.45">
      <c r="A2004">
        <v>2002</v>
      </c>
      <c r="B2004" s="1" t="s">
        <v>2003</v>
      </c>
      <c r="C2004" s="1" t="s">
        <v>6112</v>
      </c>
      <c r="D2004" s="3">
        <v>50000</v>
      </c>
      <c r="E2004" s="3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s="7">
        <f t="shared" si="124"/>
        <v>42728.71230324074</v>
      </c>
      <c r="L2004" s="7">
        <f t="shared" si="125"/>
        <v>42758.71230324074</v>
      </c>
      <c r="M2004" t="b">
        <v>1</v>
      </c>
      <c r="N2004">
        <v>1375</v>
      </c>
      <c r="O2004" s="22">
        <f>E2004/D2004*100</f>
        <v>216.79422000000002</v>
      </c>
      <c r="P2004" s="4">
        <f>E2004/N2004</f>
        <v>78.834261818181815</v>
      </c>
      <c r="Q2004" t="b">
        <v>1</v>
      </c>
      <c r="R2004" t="s">
        <v>8295</v>
      </c>
      <c r="S2004" t="str">
        <f t="shared" si="126"/>
        <v>technology</v>
      </c>
      <c r="T2004" t="str">
        <f t="shared" si="127"/>
        <v>hardware</v>
      </c>
    </row>
    <row r="2005" spans="1:20" ht="57" x14ac:dyDescent="0.45">
      <c r="A2005">
        <v>2003</v>
      </c>
      <c r="B2005" s="1" t="s">
        <v>2004</v>
      </c>
      <c r="C2005" s="1" t="s">
        <v>6113</v>
      </c>
      <c r="D2005" s="3">
        <v>500</v>
      </c>
      <c r="E2005" s="3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s="7">
        <f t="shared" si="124"/>
        <v>40347.125601851854</v>
      </c>
      <c r="L2005" s="7">
        <f t="shared" si="125"/>
        <v>40361.958333333336</v>
      </c>
      <c r="M2005" t="b">
        <v>1</v>
      </c>
      <c r="N2005">
        <v>17</v>
      </c>
      <c r="O2005" s="22">
        <f>E2005/D2005*100</f>
        <v>312</v>
      </c>
      <c r="P2005" s="4">
        <f>E2005/N2005</f>
        <v>91.764705882352942</v>
      </c>
      <c r="Q2005" t="b">
        <v>1</v>
      </c>
      <c r="R2005" t="s">
        <v>8295</v>
      </c>
      <c r="S2005" t="str">
        <f t="shared" si="126"/>
        <v>technology</v>
      </c>
      <c r="T2005" t="str">
        <f t="shared" si="127"/>
        <v>hardware</v>
      </c>
    </row>
    <row r="2006" spans="1:20" ht="42.75" x14ac:dyDescent="0.45">
      <c r="A2006">
        <v>2004</v>
      </c>
      <c r="B2006" s="1" t="s">
        <v>2005</v>
      </c>
      <c r="C2006" s="1" t="s">
        <v>6114</v>
      </c>
      <c r="D2006" s="3">
        <v>50000</v>
      </c>
      <c r="E2006" s="3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s="7">
        <f t="shared" si="124"/>
        <v>41800.604895833334</v>
      </c>
      <c r="L2006" s="7">
        <f t="shared" si="125"/>
        <v>41830.604895833334</v>
      </c>
      <c r="M2006" t="b">
        <v>1</v>
      </c>
      <c r="N2006">
        <v>354</v>
      </c>
      <c r="O2006" s="22">
        <f>E2006/D2006*100</f>
        <v>234.42048</v>
      </c>
      <c r="P2006" s="4">
        <f>E2006/N2006</f>
        <v>331.10237288135596</v>
      </c>
      <c r="Q2006" t="b">
        <v>1</v>
      </c>
      <c r="R2006" t="s">
        <v>8295</v>
      </c>
      <c r="S2006" t="str">
        <f t="shared" si="126"/>
        <v>technology</v>
      </c>
      <c r="T2006" t="str">
        <f t="shared" si="127"/>
        <v>hardware</v>
      </c>
    </row>
    <row r="2007" spans="1:20" ht="42.75" x14ac:dyDescent="0.45">
      <c r="A2007">
        <v>2005</v>
      </c>
      <c r="B2007" s="1" t="s">
        <v>2006</v>
      </c>
      <c r="C2007" s="1" t="s">
        <v>6115</v>
      </c>
      <c r="D2007" s="3">
        <v>30000</v>
      </c>
      <c r="E2007" s="3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s="7">
        <f t="shared" si="124"/>
        <v>41535.812708333331</v>
      </c>
      <c r="L2007" s="7">
        <f t="shared" si="125"/>
        <v>41563.165972222225</v>
      </c>
      <c r="M2007" t="b">
        <v>1</v>
      </c>
      <c r="N2007">
        <v>191</v>
      </c>
      <c r="O2007" s="22">
        <f>E2007/D2007*100</f>
        <v>123.68010000000001</v>
      </c>
      <c r="P2007" s="4">
        <f>E2007/N2007</f>
        <v>194.26193717277485</v>
      </c>
      <c r="Q2007" t="b">
        <v>1</v>
      </c>
      <c r="R2007" t="s">
        <v>8295</v>
      </c>
      <c r="S2007" t="str">
        <f t="shared" si="126"/>
        <v>technology</v>
      </c>
      <c r="T2007" t="str">
        <f t="shared" si="127"/>
        <v>hardware</v>
      </c>
    </row>
    <row r="2008" spans="1:20" ht="57" x14ac:dyDescent="0.45">
      <c r="A2008">
        <v>2006</v>
      </c>
      <c r="B2008" s="1" t="s">
        <v>2007</v>
      </c>
      <c r="C2008" s="1" t="s">
        <v>6116</v>
      </c>
      <c r="D2008" s="3">
        <v>50000</v>
      </c>
      <c r="E2008" s="3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s="7">
        <f t="shared" si="124"/>
        <v>41941.500520833331</v>
      </c>
      <c r="L2008" s="7">
        <f t="shared" si="125"/>
        <v>41976.542187500003</v>
      </c>
      <c r="M2008" t="b">
        <v>1</v>
      </c>
      <c r="N2008">
        <v>303</v>
      </c>
      <c r="O2008" s="22">
        <f>E2008/D2008*100</f>
        <v>247.84</v>
      </c>
      <c r="P2008" s="4">
        <f>E2008/N2008</f>
        <v>408.97689768976898</v>
      </c>
      <c r="Q2008" t="b">
        <v>1</v>
      </c>
      <c r="R2008" t="s">
        <v>8295</v>
      </c>
      <c r="S2008" t="str">
        <f t="shared" si="126"/>
        <v>technology</v>
      </c>
      <c r="T2008" t="str">
        <f t="shared" si="127"/>
        <v>hardware</v>
      </c>
    </row>
    <row r="2009" spans="1:20" ht="57" x14ac:dyDescent="0.45">
      <c r="A2009">
        <v>2007</v>
      </c>
      <c r="B2009" s="1" t="s">
        <v>2008</v>
      </c>
      <c r="C2009" s="1" t="s">
        <v>6117</v>
      </c>
      <c r="D2009" s="3">
        <v>10000</v>
      </c>
      <c r="E2009" s="3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s="7">
        <f t="shared" si="124"/>
        <v>40347.837800925925</v>
      </c>
      <c r="L2009" s="7">
        <f t="shared" si="125"/>
        <v>40414.166666666664</v>
      </c>
      <c r="M2009" t="b">
        <v>1</v>
      </c>
      <c r="N2009">
        <v>137</v>
      </c>
      <c r="O2009" s="22">
        <f>E2009/D2009*100</f>
        <v>115.7092</v>
      </c>
      <c r="P2009" s="4">
        <f>E2009/N2009</f>
        <v>84.459270072992695</v>
      </c>
      <c r="Q2009" t="b">
        <v>1</v>
      </c>
      <c r="R2009" t="s">
        <v>8295</v>
      </c>
      <c r="S2009" t="str">
        <f t="shared" si="126"/>
        <v>technology</v>
      </c>
      <c r="T2009" t="str">
        <f t="shared" si="127"/>
        <v>hardware</v>
      </c>
    </row>
    <row r="2010" spans="1:20" ht="42.75" x14ac:dyDescent="0.45">
      <c r="A2010">
        <v>2008</v>
      </c>
      <c r="B2010" s="1" t="s">
        <v>2009</v>
      </c>
      <c r="C2010" s="1" t="s">
        <v>6118</v>
      </c>
      <c r="D2010" s="3">
        <v>1570.79</v>
      </c>
      <c r="E2010" s="3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s="7">
        <f t="shared" si="124"/>
        <v>40761.604421296295</v>
      </c>
      <c r="L2010" s="7">
        <f t="shared" si="125"/>
        <v>40805.604421296295</v>
      </c>
      <c r="M2010" t="b">
        <v>1</v>
      </c>
      <c r="N2010">
        <v>41</v>
      </c>
      <c r="O2010" s="22">
        <f>E2010/D2010*100</f>
        <v>117.07484768810599</v>
      </c>
      <c r="P2010" s="4">
        <f>E2010/N2010</f>
        <v>44.853658536585364</v>
      </c>
      <c r="Q2010" t="b">
        <v>1</v>
      </c>
      <c r="R2010" t="s">
        <v>8295</v>
      </c>
      <c r="S2010" t="str">
        <f t="shared" si="126"/>
        <v>technology</v>
      </c>
      <c r="T2010" t="str">
        <f t="shared" si="127"/>
        <v>hardware</v>
      </c>
    </row>
    <row r="2011" spans="1:20" ht="42.75" x14ac:dyDescent="0.45">
      <c r="A2011">
        <v>2009</v>
      </c>
      <c r="B2011" s="1" t="s">
        <v>2010</v>
      </c>
      <c r="C2011" s="1" t="s">
        <v>6119</v>
      </c>
      <c r="D2011" s="3">
        <v>50000</v>
      </c>
      <c r="E2011" s="3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s="7">
        <f t="shared" si="124"/>
        <v>42661.323414351849</v>
      </c>
      <c r="L2011" s="7">
        <f t="shared" si="125"/>
        <v>42697.365081018521</v>
      </c>
      <c r="M2011" t="b">
        <v>1</v>
      </c>
      <c r="N2011">
        <v>398</v>
      </c>
      <c r="O2011" s="22">
        <f>E2011/D2011*100</f>
        <v>305.15800000000002</v>
      </c>
      <c r="P2011" s="4">
        <f>E2011/N2011</f>
        <v>383.3643216080402</v>
      </c>
      <c r="Q2011" t="b">
        <v>1</v>
      </c>
      <c r="R2011" t="s">
        <v>8295</v>
      </c>
      <c r="S2011" t="str">
        <f t="shared" si="126"/>
        <v>technology</v>
      </c>
      <c r="T2011" t="str">
        <f t="shared" si="127"/>
        <v>hardware</v>
      </c>
    </row>
    <row r="2012" spans="1:20" ht="28.5" x14ac:dyDescent="0.45">
      <c r="A2012">
        <v>2010</v>
      </c>
      <c r="B2012" s="1" t="s">
        <v>2011</v>
      </c>
      <c r="C2012" s="1" t="s">
        <v>6120</v>
      </c>
      <c r="D2012" s="3">
        <v>30000</v>
      </c>
      <c r="E2012" s="3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s="7">
        <f t="shared" si="124"/>
        <v>42570.996423611112</v>
      </c>
      <c r="L2012" s="7">
        <f t="shared" si="125"/>
        <v>42600.996423611112</v>
      </c>
      <c r="M2012" t="b">
        <v>1</v>
      </c>
      <c r="N2012">
        <v>1737</v>
      </c>
      <c r="O2012" s="22">
        <f>E2012/D2012*100</f>
        <v>320.05299999999994</v>
      </c>
      <c r="P2012" s="4">
        <f>E2012/N2012</f>
        <v>55.276856649395505</v>
      </c>
      <c r="Q2012" t="b">
        <v>1</v>
      </c>
      <c r="R2012" t="s">
        <v>8295</v>
      </c>
      <c r="S2012" t="str">
        <f t="shared" si="126"/>
        <v>technology</v>
      </c>
      <c r="T2012" t="str">
        <f t="shared" si="127"/>
        <v>hardware</v>
      </c>
    </row>
    <row r="2013" spans="1:20" ht="42.75" x14ac:dyDescent="0.45">
      <c r="A2013">
        <v>2011</v>
      </c>
      <c r="B2013" s="1" t="s">
        <v>2012</v>
      </c>
      <c r="C2013" s="1" t="s">
        <v>6121</v>
      </c>
      <c r="D2013" s="3">
        <v>50000</v>
      </c>
      <c r="E2013" s="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s="7">
        <f t="shared" si="124"/>
        <v>42347.358483796299</v>
      </c>
      <c r="L2013" s="7">
        <f t="shared" si="125"/>
        <v>42380.958333333328</v>
      </c>
      <c r="M2013" t="b">
        <v>1</v>
      </c>
      <c r="N2013">
        <v>971</v>
      </c>
      <c r="O2013" s="22">
        <f>E2013/D2013*100</f>
        <v>819.56399999999996</v>
      </c>
      <c r="P2013" s="4">
        <f>E2013/N2013</f>
        <v>422.02059732234807</v>
      </c>
      <c r="Q2013" t="b">
        <v>1</v>
      </c>
      <c r="R2013" t="s">
        <v>8295</v>
      </c>
      <c r="S2013" t="str">
        <f t="shared" si="126"/>
        <v>technology</v>
      </c>
      <c r="T2013" t="str">
        <f t="shared" si="127"/>
        <v>hardware</v>
      </c>
    </row>
    <row r="2014" spans="1:20" ht="42.75" x14ac:dyDescent="0.45">
      <c r="A2014">
        <v>2012</v>
      </c>
      <c r="B2014" s="1" t="s">
        <v>2013</v>
      </c>
      <c r="C2014" s="1" t="s">
        <v>6122</v>
      </c>
      <c r="D2014" s="3">
        <v>5000</v>
      </c>
      <c r="E2014" s="3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s="7">
        <f t="shared" si="124"/>
        <v>42010.822233796294</v>
      </c>
      <c r="L2014" s="7">
        <f t="shared" si="125"/>
        <v>42040.822233796294</v>
      </c>
      <c r="M2014" t="b">
        <v>1</v>
      </c>
      <c r="N2014">
        <v>183</v>
      </c>
      <c r="O2014" s="22">
        <f>E2014/D2014*100</f>
        <v>234.90000000000003</v>
      </c>
      <c r="P2014" s="4">
        <f>E2014/N2014</f>
        <v>64.180327868852459</v>
      </c>
      <c r="Q2014" t="b">
        <v>1</v>
      </c>
      <c r="R2014" t="s">
        <v>8295</v>
      </c>
      <c r="S2014" t="str">
        <f t="shared" si="126"/>
        <v>technology</v>
      </c>
      <c r="T2014" t="str">
        <f t="shared" si="127"/>
        <v>hardware</v>
      </c>
    </row>
    <row r="2015" spans="1:20" ht="42.75" x14ac:dyDescent="0.45">
      <c r="A2015">
        <v>2013</v>
      </c>
      <c r="B2015" s="1" t="s">
        <v>2014</v>
      </c>
      <c r="C2015" s="1" t="s">
        <v>6123</v>
      </c>
      <c r="D2015" s="3">
        <v>160000</v>
      </c>
      <c r="E2015" s="3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s="7">
        <f t="shared" si="124"/>
        <v>42499.960810185185</v>
      </c>
      <c r="L2015" s="7">
        <f t="shared" si="125"/>
        <v>42559.960810185185</v>
      </c>
      <c r="M2015" t="b">
        <v>1</v>
      </c>
      <c r="N2015">
        <v>4562</v>
      </c>
      <c r="O2015" s="22">
        <f>E2015/D2015*100</f>
        <v>494.91374999999999</v>
      </c>
      <c r="P2015" s="4">
        <f>E2015/N2015</f>
        <v>173.57781674704077</v>
      </c>
      <c r="Q2015" t="b">
        <v>1</v>
      </c>
      <c r="R2015" t="s">
        <v>8295</v>
      </c>
      <c r="S2015" t="str">
        <f t="shared" si="126"/>
        <v>technology</v>
      </c>
      <c r="T2015" t="str">
        <f t="shared" si="127"/>
        <v>hardware</v>
      </c>
    </row>
    <row r="2016" spans="1:20" ht="42.75" x14ac:dyDescent="0.45">
      <c r="A2016">
        <v>2014</v>
      </c>
      <c r="B2016" s="1" t="s">
        <v>2015</v>
      </c>
      <c r="C2016" s="1" t="s">
        <v>6124</v>
      </c>
      <c r="D2016" s="3">
        <v>30000</v>
      </c>
      <c r="E2016" s="3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s="7">
        <f t="shared" si="124"/>
        <v>41324.214571759258</v>
      </c>
      <c r="L2016" s="7">
        <f t="shared" si="125"/>
        <v>41358.172905092593</v>
      </c>
      <c r="M2016" t="b">
        <v>1</v>
      </c>
      <c r="N2016">
        <v>26457</v>
      </c>
      <c r="O2016" s="22">
        <f>E2016/D2016*100</f>
        <v>7813.7822333333334</v>
      </c>
      <c r="P2016" s="4">
        <f>E2016/N2016</f>
        <v>88.601680840609291</v>
      </c>
      <c r="Q2016" t="b">
        <v>1</v>
      </c>
      <c r="R2016" t="s">
        <v>8295</v>
      </c>
      <c r="S2016" t="str">
        <f t="shared" si="126"/>
        <v>technology</v>
      </c>
      <c r="T2016" t="str">
        <f t="shared" si="127"/>
        <v>hardware</v>
      </c>
    </row>
    <row r="2017" spans="1:20" ht="42.75" x14ac:dyDescent="0.45">
      <c r="A2017">
        <v>2015</v>
      </c>
      <c r="B2017" s="1" t="s">
        <v>2016</v>
      </c>
      <c r="C2017" s="1" t="s">
        <v>6125</v>
      </c>
      <c r="D2017" s="3">
        <v>7200</v>
      </c>
      <c r="E2017" s="3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s="7">
        <f t="shared" si="124"/>
        <v>40765.876886574071</v>
      </c>
      <c r="L2017" s="7">
        <f t="shared" si="125"/>
        <v>40795.876886574071</v>
      </c>
      <c r="M2017" t="b">
        <v>1</v>
      </c>
      <c r="N2017">
        <v>162</v>
      </c>
      <c r="O2017" s="22">
        <f>E2017/D2017*100</f>
        <v>113.00013888888888</v>
      </c>
      <c r="P2017" s="4">
        <f>E2017/N2017</f>
        <v>50.222283950617282</v>
      </c>
      <c r="Q2017" t="b">
        <v>1</v>
      </c>
      <c r="R2017" t="s">
        <v>8295</v>
      </c>
      <c r="S2017" t="str">
        <f t="shared" si="126"/>
        <v>technology</v>
      </c>
      <c r="T2017" t="str">
        <f t="shared" si="127"/>
        <v>hardware</v>
      </c>
    </row>
    <row r="2018" spans="1:20" ht="28.5" x14ac:dyDescent="0.45">
      <c r="A2018">
        <v>2016</v>
      </c>
      <c r="B2018" s="1" t="s">
        <v>2017</v>
      </c>
      <c r="C2018" s="1" t="s">
        <v>6126</v>
      </c>
      <c r="D2018" s="3">
        <v>10000</v>
      </c>
      <c r="E2018" s="3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s="7">
        <f t="shared" si="124"/>
        <v>41312.88077546296</v>
      </c>
      <c r="L2018" s="7">
        <f t="shared" si="125"/>
        <v>41342.88077546296</v>
      </c>
      <c r="M2018" t="b">
        <v>1</v>
      </c>
      <c r="N2018">
        <v>479</v>
      </c>
      <c r="O2018" s="22">
        <f>E2018/D2018*100</f>
        <v>921.54219999999998</v>
      </c>
      <c r="P2018" s="4">
        <f>E2018/N2018</f>
        <v>192.38876826722338</v>
      </c>
      <c r="Q2018" t="b">
        <v>1</v>
      </c>
      <c r="R2018" t="s">
        <v>8295</v>
      </c>
      <c r="S2018" t="str">
        <f t="shared" si="126"/>
        <v>technology</v>
      </c>
      <c r="T2018" t="str">
        <f t="shared" si="127"/>
        <v>hardware</v>
      </c>
    </row>
    <row r="2019" spans="1:20" ht="42.75" x14ac:dyDescent="0.45">
      <c r="A2019">
        <v>2017</v>
      </c>
      <c r="B2019" s="1" t="s">
        <v>2018</v>
      </c>
      <c r="C2019" s="1" t="s">
        <v>6127</v>
      </c>
      <c r="D2019" s="3">
        <v>25000</v>
      </c>
      <c r="E2019" s="3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s="7">
        <f t="shared" si="124"/>
        <v>40961.057349537034</v>
      </c>
      <c r="L2019" s="7">
        <f t="shared" si="125"/>
        <v>40992.166666666664</v>
      </c>
      <c r="M2019" t="b">
        <v>1</v>
      </c>
      <c r="N2019">
        <v>426</v>
      </c>
      <c r="O2019" s="22">
        <f>E2019/D2019*100</f>
        <v>125.10239999999999</v>
      </c>
      <c r="P2019" s="4">
        <f>E2019/N2019</f>
        <v>73.416901408450698</v>
      </c>
      <c r="Q2019" t="b">
        <v>1</v>
      </c>
      <c r="R2019" t="s">
        <v>8295</v>
      </c>
      <c r="S2019" t="str">
        <f t="shared" si="126"/>
        <v>technology</v>
      </c>
      <c r="T2019" t="str">
        <f t="shared" si="127"/>
        <v>hardware</v>
      </c>
    </row>
    <row r="2020" spans="1:20" ht="42.75" x14ac:dyDescent="0.45">
      <c r="A2020">
        <v>2018</v>
      </c>
      <c r="B2020" s="1" t="s">
        <v>2019</v>
      </c>
      <c r="C2020" s="1" t="s">
        <v>6128</v>
      </c>
      <c r="D2020" s="3">
        <v>65000</v>
      </c>
      <c r="E2020" s="3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s="7">
        <f t="shared" si="124"/>
        <v>42199.365844907406</v>
      </c>
      <c r="L2020" s="7">
        <f t="shared" si="125"/>
        <v>42229.365844907406</v>
      </c>
      <c r="M2020" t="b">
        <v>1</v>
      </c>
      <c r="N2020">
        <v>450</v>
      </c>
      <c r="O2020" s="22">
        <f>E2020/D2020*100</f>
        <v>102.24343076923077</v>
      </c>
      <c r="P2020" s="4">
        <f>E2020/N2020</f>
        <v>147.68495555555555</v>
      </c>
      <c r="Q2020" t="b">
        <v>1</v>
      </c>
      <c r="R2020" t="s">
        <v>8295</v>
      </c>
      <c r="S2020" t="str">
        <f t="shared" si="126"/>
        <v>technology</v>
      </c>
      <c r="T2020" t="str">
        <f t="shared" si="127"/>
        <v>hardware</v>
      </c>
    </row>
    <row r="2021" spans="1:20" ht="42.75" x14ac:dyDescent="0.45">
      <c r="A2021">
        <v>2019</v>
      </c>
      <c r="B2021" s="1" t="s">
        <v>2020</v>
      </c>
      <c r="C2021" s="1" t="s">
        <v>6129</v>
      </c>
      <c r="D2021" s="3">
        <v>40000</v>
      </c>
      <c r="E2021" s="3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s="7">
        <f t="shared" si="124"/>
        <v>42605.70857638889</v>
      </c>
      <c r="L2021" s="7">
        <f t="shared" si="125"/>
        <v>42635.70857638889</v>
      </c>
      <c r="M2021" t="b">
        <v>1</v>
      </c>
      <c r="N2021">
        <v>1780</v>
      </c>
      <c r="O2021" s="22">
        <f>E2021/D2021*100</f>
        <v>484.90975000000003</v>
      </c>
      <c r="P2021" s="4">
        <f>E2021/N2021</f>
        <v>108.96848314606741</v>
      </c>
      <c r="Q2021" t="b">
        <v>1</v>
      </c>
      <c r="R2021" t="s">
        <v>8295</v>
      </c>
      <c r="S2021" t="str">
        <f t="shared" si="126"/>
        <v>technology</v>
      </c>
      <c r="T2021" t="str">
        <f t="shared" si="127"/>
        <v>hardware</v>
      </c>
    </row>
    <row r="2022" spans="1:20" ht="42.75" x14ac:dyDescent="0.45">
      <c r="A2022">
        <v>2020</v>
      </c>
      <c r="B2022" s="1" t="s">
        <v>2021</v>
      </c>
      <c r="C2022" s="1" t="s">
        <v>6130</v>
      </c>
      <c r="D2022" s="3">
        <v>1500</v>
      </c>
      <c r="E2022" s="3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s="7">
        <f t="shared" si="124"/>
        <v>41737.097499999996</v>
      </c>
      <c r="L2022" s="7">
        <f t="shared" si="125"/>
        <v>41773.961111111108</v>
      </c>
      <c r="M2022" t="b">
        <v>1</v>
      </c>
      <c r="N2022">
        <v>122</v>
      </c>
      <c r="O2022" s="22">
        <f>E2022/D2022*100</f>
        <v>192.33333333333334</v>
      </c>
      <c r="P2022" s="4">
        <f>E2022/N2022</f>
        <v>23.647540983606557</v>
      </c>
      <c r="Q2022" t="b">
        <v>1</v>
      </c>
      <c r="R2022" t="s">
        <v>8295</v>
      </c>
      <c r="S2022" t="str">
        <f t="shared" si="126"/>
        <v>technology</v>
      </c>
      <c r="T2022" t="str">
        <f t="shared" si="127"/>
        <v>hardware</v>
      </c>
    </row>
    <row r="2023" spans="1:20" ht="42.75" x14ac:dyDescent="0.45">
      <c r="A2023">
        <v>2021</v>
      </c>
      <c r="B2023" s="1" t="s">
        <v>2022</v>
      </c>
      <c r="C2023" s="1" t="s">
        <v>6131</v>
      </c>
      <c r="D2023" s="3">
        <v>5000</v>
      </c>
      <c r="E2023" s="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s="7">
        <f t="shared" si="124"/>
        <v>41861.070567129631</v>
      </c>
      <c r="L2023" s="7">
        <f t="shared" si="125"/>
        <v>41906.070567129631</v>
      </c>
      <c r="M2023" t="b">
        <v>1</v>
      </c>
      <c r="N2023">
        <v>95</v>
      </c>
      <c r="O2023" s="22">
        <f>E2023/D2023*100</f>
        <v>281.10000000000002</v>
      </c>
      <c r="P2023" s="4">
        <f>E2023/N2023</f>
        <v>147.94736842105263</v>
      </c>
      <c r="Q2023" t="b">
        <v>1</v>
      </c>
      <c r="R2023" t="s">
        <v>8295</v>
      </c>
      <c r="S2023" t="str">
        <f t="shared" si="126"/>
        <v>technology</v>
      </c>
      <c r="T2023" t="str">
        <f t="shared" si="127"/>
        <v>hardware</v>
      </c>
    </row>
    <row r="2024" spans="1:20" ht="42.75" x14ac:dyDescent="0.45">
      <c r="A2024">
        <v>2022</v>
      </c>
      <c r="B2024" s="1" t="s">
        <v>2023</v>
      </c>
      <c r="C2024" s="1" t="s">
        <v>6132</v>
      </c>
      <c r="D2024" s="3">
        <v>100000</v>
      </c>
      <c r="E2024" s="3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s="7">
        <f t="shared" si="124"/>
        <v>42502.569120370375</v>
      </c>
      <c r="L2024" s="7">
        <f t="shared" si="125"/>
        <v>42532.569120370375</v>
      </c>
      <c r="M2024" t="b">
        <v>1</v>
      </c>
      <c r="N2024">
        <v>325</v>
      </c>
      <c r="O2024" s="22">
        <f>E2024/D2024*100</f>
        <v>125.13700000000001</v>
      </c>
      <c r="P2024" s="4">
        <f>E2024/N2024</f>
        <v>385.03692307692307</v>
      </c>
      <c r="Q2024" t="b">
        <v>1</v>
      </c>
      <c r="R2024" t="s">
        <v>8295</v>
      </c>
      <c r="S2024" t="str">
        <f t="shared" si="126"/>
        <v>technology</v>
      </c>
      <c r="T2024" t="str">
        <f t="shared" si="127"/>
        <v>hardware</v>
      </c>
    </row>
    <row r="2025" spans="1:20" ht="42.75" x14ac:dyDescent="0.45">
      <c r="A2025">
        <v>2023</v>
      </c>
      <c r="B2025" s="1" t="s">
        <v>2024</v>
      </c>
      <c r="C2025" s="1" t="s">
        <v>6133</v>
      </c>
      <c r="D2025" s="3">
        <v>100000</v>
      </c>
      <c r="E2025" s="3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s="7">
        <f t="shared" si="124"/>
        <v>42136.420752314814</v>
      </c>
      <c r="L2025" s="7">
        <f t="shared" si="125"/>
        <v>42166.420752314814</v>
      </c>
      <c r="M2025" t="b">
        <v>1</v>
      </c>
      <c r="N2025">
        <v>353</v>
      </c>
      <c r="O2025" s="22">
        <f>E2025/D2025*100</f>
        <v>161.459</v>
      </c>
      <c r="P2025" s="4">
        <f>E2025/N2025</f>
        <v>457.39093484419266</v>
      </c>
      <c r="Q2025" t="b">
        <v>1</v>
      </c>
      <c r="R2025" t="s">
        <v>8295</v>
      </c>
      <c r="S2025" t="str">
        <f t="shared" si="126"/>
        <v>technology</v>
      </c>
      <c r="T2025" t="str">
        <f t="shared" si="127"/>
        <v>hardware</v>
      </c>
    </row>
    <row r="2026" spans="1:20" ht="42.75" x14ac:dyDescent="0.45">
      <c r="A2026">
        <v>2024</v>
      </c>
      <c r="B2026" s="1" t="s">
        <v>2025</v>
      </c>
      <c r="C2026" s="1" t="s">
        <v>6134</v>
      </c>
      <c r="D2026" s="3">
        <v>4000</v>
      </c>
      <c r="E2026" s="3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s="7">
        <f t="shared" si="124"/>
        <v>41099.966944444444</v>
      </c>
      <c r="L2026" s="7">
        <f t="shared" si="125"/>
        <v>41134.125</v>
      </c>
      <c r="M2026" t="b">
        <v>1</v>
      </c>
      <c r="N2026">
        <v>105</v>
      </c>
      <c r="O2026" s="22">
        <f>E2026/D2026*100</f>
        <v>585.35</v>
      </c>
      <c r="P2026" s="4">
        <f>E2026/N2026</f>
        <v>222.99047619047619</v>
      </c>
      <c r="Q2026" t="b">
        <v>1</v>
      </c>
      <c r="R2026" t="s">
        <v>8295</v>
      </c>
      <c r="S2026" t="str">
        <f t="shared" si="126"/>
        <v>technology</v>
      </c>
      <c r="T2026" t="str">
        <f t="shared" si="127"/>
        <v>hardware</v>
      </c>
    </row>
    <row r="2027" spans="1:20" ht="42.75" x14ac:dyDescent="0.45">
      <c r="A2027">
        <v>2025</v>
      </c>
      <c r="B2027" s="1" t="s">
        <v>2026</v>
      </c>
      <c r="C2027" s="1" t="s">
        <v>6135</v>
      </c>
      <c r="D2027" s="3">
        <v>80000</v>
      </c>
      <c r="E2027" s="3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s="7">
        <f t="shared" si="124"/>
        <v>42136.184560185182</v>
      </c>
      <c r="L2027" s="7">
        <f t="shared" si="125"/>
        <v>42166.184560185182</v>
      </c>
      <c r="M2027" t="b">
        <v>1</v>
      </c>
      <c r="N2027">
        <v>729</v>
      </c>
      <c r="O2027" s="22">
        <f>E2027/D2027*100</f>
        <v>201.14999999999998</v>
      </c>
      <c r="P2027" s="4">
        <f>E2027/N2027</f>
        <v>220.74074074074073</v>
      </c>
      <c r="Q2027" t="b">
        <v>1</v>
      </c>
      <c r="R2027" t="s">
        <v>8295</v>
      </c>
      <c r="S2027" t="str">
        <f t="shared" si="126"/>
        <v>technology</v>
      </c>
      <c r="T2027" t="str">
        <f t="shared" si="127"/>
        <v>hardware</v>
      </c>
    </row>
    <row r="2028" spans="1:20" ht="28.5" x14ac:dyDescent="0.45">
      <c r="A2028">
        <v>2026</v>
      </c>
      <c r="B2028" s="1" t="s">
        <v>2027</v>
      </c>
      <c r="C2028" s="1" t="s">
        <v>6136</v>
      </c>
      <c r="D2028" s="3">
        <v>25000</v>
      </c>
      <c r="E2028" s="3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s="7">
        <f t="shared" si="124"/>
        <v>41704.735937500001</v>
      </c>
      <c r="L2028" s="7">
        <f t="shared" si="125"/>
        <v>41750.165972222225</v>
      </c>
      <c r="M2028" t="b">
        <v>1</v>
      </c>
      <c r="N2028">
        <v>454</v>
      </c>
      <c r="O2028" s="22">
        <f>E2028/D2028*100</f>
        <v>133.48307999999997</v>
      </c>
      <c r="P2028" s="4">
        <f>E2028/N2028</f>
        <v>73.503898678414089</v>
      </c>
      <c r="Q2028" t="b">
        <v>1</v>
      </c>
      <c r="R2028" t="s">
        <v>8295</v>
      </c>
      <c r="S2028" t="str">
        <f t="shared" si="126"/>
        <v>technology</v>
      </c>
      <c r="T2028" t="str">
        <f t="shared" si="127"/>
        <v>hardware</v>
      </c>
    </row>
    <row r="2029" spans="1:20" ht="42.75" x14ac:dyDescent="0.45">
      <c r="A2029">
        <v>2027</v>
      </c>
      <c r="B2029" s="1" t="s">
        <v>2028</v>
      </c>
      <c r="C2029" s="1" t="s">
        <v>6137</v>
      </c>
      <c r="D2029" s="3">
        <v>100000</v>
      </c>
      <c r="E2029" s="3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s="7">
        <f t="shared" si="124"/>
        <v>42048.813877314817</v>
      </c>
      <c r="L2029" s="7">
        <f t="shared" si="125"/>
        <v>42093.772210648152</v>
      </c>
      <c r="M2029" t="b">
        <v>1</v>
      </c>
      <c r="N2029">
        <v>539</v>
      </c>
      <c r="O2029" s="22">
        <f>E2029/D2029*100</f>
        <v>120.24900000000001</v>
      </c>
      <c r="P2029" s="4">
        <f>E2029/N2029</f>
        <v>223.09647495361781</v>
      </c>
      <c r="Q2029" t="b">
        <v>1</v>
      </c>
      <c r="R2029" t="s">
        <v>8295</v>
      </c>
      <c r="S2029" t="str">
        <f t="shared" si="126"/>
        <v>technology</v>
      </c>
      <c r="T2029" t="str">
        <f t="shared" si="127"/>
        <v>hardware</v>
      </c>
    </row>
    <row r="2030" spans="1:20" ht="28.5" x14ac:dyDescent="0.45">
      <c r="A2030">
        <v>2028</v>
      </c>
      <c r="B2030" s="1" t="s">
        <v>2029</v>
      </c>
      <c r="C2030" s="1" t="s">
        <v>6138</v>
      </c>
      <c r="D2030" s="3">
        <v>3000</v>
      </c>
      <c r="E2030" s="3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s="7">
        <f t="shared" si="124"/>
        <v>40215.919050925928</v>
      </c>
      <c r="L2030" s="7">
        <f t="shared" si="125"/>
        <v>40252.913194444445</v>
      </c>
      <c r="M2030" t="b">
        <v>1</v>
      </c>
      <c r="N2030">
        <v>79</v>
      </c>
      <c r="O2030" s="22">
        <f>E2030/D2030*100</f>
        <v>126.16666666666667</v>
      </c>
      <c r="P2030" s="4">
        <f>E2030/N2030</f>
        <v>47.911392405063289</v>
      </c>
      <c r="Q2030" t="b">
        <v>1</v>
      </c>
      <c r="R2030" t="s">
        <v>8295</v>
      </c>
      <c r="S2030" t="str">
        <f t="shared" si="126"/>
        <v>technology</v>
      </c>
      <c r="T2030" t="str">
        <f t="shared" si="127"/>
        <v>hardware</v>
      </c>
    </row>
    <row r="2031" spans="1:20" ht="42.75" x14ac:dyDescent="0.45">
      <c r="A2031">
        <v>2029</v>
      </c>
      <c r="B2031" s="1" t="s">
        <v>2030</v>
      </c>
      <c r="C2031" s="1" t="s">
        <v>6139</v>
      </c>
      <c r="D2031" s="3">
        <v>2500</v>
      </c>
      <c r="E2031" s="3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s="7">
        <f t="shared" si="124"/>
        <v>41848.021770833337</v>
      </c>
      <c r="L2031" s="7">
        <f t="shared" si="125"/>
        <v>41878.021770833337</v>
      </c>
      <c r="M2031" t="b">
        <v>1</v>
      </c>
      <c r="N2031">
        <v>94</v>
      </c>
      <c r="O2031" s="22">
        <f>E2031/D2031*100</f>
        <v>361.2</v>
      </c>
      <c r="P2031" s="4">
        <f>E2031/N2031</f>
        <v>96.063829787234042</v>
      </c>
      <c r="Q2031" t="b">
        <v>1</v>
      </c>
      <c r="R2031" t="s">
        <v>8295</v>
      </c>
      <c r="S2031" t="str">
        <f t="shared" si="126"/>
        <v>technology</v>
      </c>
      <c r="T2031" t="str">
        <f t="shared" si="127"/>
        <v>hardware</v>
      </c>
    </row>
    <row r="2032" spans="1:20" ht="42.75" x14ac:dyDescent="0.45">
      <c r="A2032">
        <v>2030</v>
      </c>
      <c r="B2032" s="1" t="s">
        <v>2031</v>
      </c>
      <c r="C2032" s="1" t="s">
        <v>6140</v>
      </c>
      <c r="D2032" s="3">
        <v>32768</v>
      </c>
      <c r="E2032" s="3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s="7">
        <f t="shared" si="124"/>
        <v>41212.996481481481</v>
      </c>
      <c r="L2032" s="7">
        <f t="shared" si="125"/>
        <v>41242.996481481481</v>
      </c>
      <c r="M2032" t="b">
        <v>1</v>
      </c>
      <c r="N2032">
        <v>625</v>
      </c>
      <c r="O2032" s="22">
        <f>E2032/D2032*100</f>
        <v>226.239013671875</v>
      </c>
      <c r="P2032" s="4">
        <f>E2032/N2032</f>
        <v>118.6144</v>
      </c>
      <c r="Q2032" t="b">
        <v>1</v>
      </c>
      <c r="R2032" t="s">
        <v>8295</v>
      </c>
      <c r="S2032" t="str">
        <f t="shared" si="126"/>
        <v>technology</v>
      </c>
      <c r="T2032" t="str">
        <f t="shared" si="127"/>
        <v>hardware</v>
      </c>
    </row>
    <row r="2033" spans="1:20" ht="28.5" x14ac:dyDescent="0.45">
      <c r="A2033">
        <v>2031</v>
      </c>
      <c r="B2033" s="1" t="s">
        <v>2032</v>
      </c>
      <c r="C2033" s="1" t="s">
        <v>6141</v>
      </c>
      <c r="D2033" s="3">
        <v>50000</v>
      </c>
      <c r="E2033" s="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s="7">
        <f t="shared" si="124"/>
        <v>41975.329317129625</v>
      </c>
      <c r="L2033" s="7">
        <f t="shared" si="125"/>
        <v>42013.041666666672</v>
      </c>
      <c r="M2033" t="b">
        <v>1</v>
      </c>
      <c r="N2033">
        <v>508</v>
      </c>
      <c r="O2033" s="22">
        <f>E2033/D2033*100</f>
        <v>120.35</v>
      </c>
      <c r="P2033" s="4">
        <f>E2033/N2033</f>
        <v>118.45472440944881</v>
      </c>
      <c r="Q2033" t="b">
        <v>1</v>
      </c>
      <c r="R2033" t="s">
        <v>8295</v>
      </c>
      <c r="S2033" t="str">
        <f t="shared" si="126"/>
        <v>technology</v>
      </c>
      <c r="T2033" t="str">
        <f t="shared" si="127"/>
        <v>hardware</v>
      </c>
    </row>
    <row r="2034" spans="1:20" ht="42.75" x14ac:dyDescent="0.45">
      <c r="A2034">
        <v>2032</v>
      </c>
      <c r="B2034" s="1" t="s">
        <v>2033</v>
      </c>
      <c r="C2034" s="1" t="s">
        <v>6142</v>
      </c>
      <c r="D2034" s="3">
        <v>25000</v>
      </c>
      <c r="E2034" s="3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s="7">
        <f t="shared" si="124"/>
        <v>42689.565671296295</v>
      </c>
      <c r="L2034" s="7">
        <f t="shared" si="125"/>
        <v>42719.208333333328</v>
      </c>
      <c r="M2034" t="b">
        <v>1</v>
      </c>
      <c r="N2034">
        <v>531</v>
      </c>
      <c r="O2034" s="22">
        <f>E2034/D2034*100</f>
        <v>304.18799999999999</v>
      </c>
      <c r="P2034" s="4">
        <f>E2034/N2034</f>
        <v>143.21468926553672</v>
      </c>
      <c r="Q2034" t="b">
        <v>1</v>
      </c>
      <c r="R2034" t="s">
        <v>8295</v>
      </c>
      <c r="S2034" t="str">
        <f t="shared" si="126"/>
        <v>technology</v>
      </c>
      <c r="T2034" t="str">
        <f t="shared" si="127"/>
        <v>hardware</v>
      </c>
    </row>
    <row r="2035" spans="1:20" ht="42.75" x14ac:dyDescent="0.45">
      <c r="A2035">
        <v>2033</v>
      </c>
      <c r="B2035" s="1" t="s">
        <v>2034</v>
      </c>
      <c r="C2035" s="1" t="s">
        <v>6143</v>
      </c>
      <c r="D2035" s="3">
        <v>25000</v>
      </c>
      <c r="E2035" s="3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s="7">
        <f t="shared" si="124"/>
        <v>41725.082384259258</v>
      </c>
      <c r="L2035" s="7">
        <f t="shared" si="125"/>
        <v>41755.082384259258</v>
      </c>
      <c r="M2035" t="b">
        <v>1</v>
      </c>
      <c r="N2035">
        <v>158</v>
      </c>
      <c r="O2035" s="22">
        <f>E2035/D2035*100</f>
        <v>178.67599999999999</v>
      </c>
      <c r="P2035" s="4">
        <f>E2035/N2035</f>
        <v>282.71518987341773</v>
      </c>
      <c r="Q2035" t="b">
        <v>1</v>
      </c>
      <c r="R2035" t="s">
        <v>8295</v>
      </c>
      <c r="S2035" t="str">
        <f t="shared" si="126"/>
        <v>technology</v>
      </c>
      <c r="T2035" t="str">
        <f t="shared" si="127"/>
        <v>hardware</v>
      </c>
    </row>
    <row r="2036" spans="1:20" ht="42.75" x14ac:dyDescent="0.45">
      <c r="A2036">
        <v>2034</v>
      </c>
      <c r="B2036" s="1" t="s">
        <v>2035</v>
      </c>
      <c r="C2036" s="1" t="s">
        <v>6144</v>
      </c>
      <c r="D2036" s="3">
        <v>78000</v>
      </c>
      <c r="E2036" s="3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s="7">
        <f t="shared" si="124"/>
        <v>42076.130011574074</v>
      </c>
      <c r="L2036" s="7">
        <f t="shared" si="125"/>
        <v>42131.290277777778</v>
      </c>
      <c r="M2036" t="b">
        <v>1</v>
      </c>
      <c r="N2036">
        <v>508</v>
      </c>
      <c r="O2036" s="22">
        <f>E2036/D2036*100</f>
        <v>386.81998717948721</v>
      </c>
      <c r="P2036" s="4">
        <f>E2036/N2036</f>
        <v>593.93620078740162</v>
      </c>
      <c r="Q2036" t="b">
        <v>1</v>
      </c>
      <c r="R2036" t="s">
        <v>8295</v>
      </c>
      <c r="S2036" t="str">
        <f t="shared" si="126"/>
        <v>technology</v>
      </c>
      <c r="T2036" t="str">
        <f t="shared" si="127"/>
        <v>hardware</v>
      </c>
    </row>
    <row r="2037" spans="1:20" ht="42.75" x14ac:dyDescent="0.45">
      <c r="A2037">
        <v>2035</v>
      </c>
      <c r="B2037" s="1" t="s">
        <v>2036</v>
      </c>
      <c r="C2037" s="1" t="s">
        <v>6145</v>
      </c>
      <c r="D2037" s="3">
        <v>80000</v>
      </c>
      <c r="E2037" s="3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s="7">
        <f t="shared" si="124"/>
        <v>42311.625081018516</v>
      </c>
      <c r="L2037" s="7">
        <f t="shared" si="125"/>
        <v>42357.041666666672</v>
      </c>
      <c r="M2037" t="b">
        <v>1</v>
      </c>
      <c r="N2037">
        <v>644</v>
      </c>
      <c r="O2037" s="22">
        <f>E2037/D2037*100</f>
        <v>211.03642500000004</v>
      </c>
      <c r="P2037" s="4">
        <f>E2037/N2037</f>
        <v>262.15704968944101</v>
      </c>
      <c r="Q2037" t="b">
        <v>1</v>
      </c>
      <c r="R2037" t="s">
        <v>8295</v>
      </c>
      <c r="S2037" t="str">
        <f t="shared" si="126"/>
        <v>technology</v>
      </c>
      <c r="T2037" t="str">
        <f t="shared" si="127"/>
        <v>hardware</v>
      </c>
    </row>
    <row r="2038" spans="1:20" ht="42.75" x14ac:dyDescent="0.45">
      <c r="A2038">
        <v>2036</v>
      </c>
      <c r="B2038" s="1" t="s">
        <v>2037</v>
      </c>
      <c r="C2038" s="1" t="s">
        <v>6146</v>
      </c>
      <c r="D2038" s="3">
        <v>30000</v>
      </c>
      <c r="E2038" s="3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s="7">
        <f t="shared" si="124"/>
        <v>41738.864803240744</v>
      </c>
      <c r="L2038" s="7">
        <f t="shared" si="125"/>
        <v>41768.864803240744</v>
      </c>
      <c r="M2038" t="b">
        <v>1</v>
      </c>
      <c r="N2038">
        <v>848</v>
      </c>
      <c r="O2038" s="22">
        <f>E2038/D2038*100</f>
        <v>131.66833333333335</v>
      </c>
      <c r="P2038" s="4">
        <f>E2038/N2038</f>
        <v>46.580778301886795</v>
      </c>
      <c r="Q2038" t="b">
        <v>1</v>
      </c>
      <c r="R2038" t="s">
        <v>8295</v>
      </c>
      <c r="S2038" t="str">
        <f t="shared" si="126"/>
        <v>technology</v>
      </c>
      <c r="T2038" t="str">
        <f t="shared" si="127"/>
        <v>hardware</v>
      </c>
    </row>
    <row r="2039" spans="1:20" ht="42.75" x14ac:dyDescent="0.45">
      <c r="A2039">
        <v>2037</v>
      </c>
      <c r="B2039" s="1" t="s">
        <v>2038</v>
      </c>
      <c r="C2039" s="1" t="s">
        <v>6147</v>
      </c>
      <c r="D2039" s="3">
        <v>10000</v>
      </c>
      <c r="E2039" s="3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s="7">
        <f t="shared" si="124"/>
        <v>41578.210104166668</v>
      </c>
      <c r="L2039" s="7">
        <f t="shared" si="125"/>
        <v>41638.251770833333</v>
      </c>
      <c r="M2039" t="b">
        <v>1</v>
      </c>
      <c r="N2039">
        <v>429</v>
      </c>
      <c r="O2039" s="22">
        <f>E2039/D2039*100</f>
        <v>300.47639999999996</v>
      </c>
      <c r="P2039" s="4">
        <f>E2039/N2039</f>
        <v>70.041118881118877</v>
      </c>
      <c r="Q2039" t="b">
        <v>1</v>
      </c>
      <c r="R2039" t="s">
        <v>8295</v>
      </c>
      <c r="S2039" t="str">
        <f t="shared" si="126"/>
        <v>technology</v>
      </c>
      <c r="T2039" t="str">
        <f t="shared" si="127"/>
        <v>hardware</v>
      </c>
    </row>
    <row r="2040" spans="1:20" ht="42.75" x14ac:dyDescent="0.45">
      <c r="A2040">
        <v>2038</v>
      </c>
      <c r="B2040" s="1" t="s">
        <v>2039</v>
      </c>
      <c r="C2040" s="1" t="s">
        <v>6148</v>
      </c>
      <c r="D2040" s="3">
        <v>8000</v>
      </c>
      <c r="E2040" s="3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s="7">
        <f t="shared" si="124"/>
        <v>41424.27107638889</v>
      </c>
      <c r="L2040" s="7">
        <f t="shared" si="125"/>
        <v>41456.75</v>
      </c>
      <c r="M2040" t="b">
        <v>1</v>
      </c>
      <c r="N2040">
        <v>204</v>
      </c>
      <c r="O2040" s="22">
        <f>E2040/D2040*100</f>
        <v>420.51249999999999</v>
      </c>
      <c r="P2040" s="4">
        <f>E2040/N2040</f>
        <v>164.90686274509804</v>
      </c>
      <c r="Q2040" t="b">
        <v>1</v>
      </c>
      <c r="R2040" t="s">
        <v>8295</v>
      </c>
      <c r="S2040" t="str">
        <f t="shared" si="126"/>
        <v>technology</v>
      </c>
      <c r="T2040" t="str">
        <f t="shared" si="127"/>
        <v>hardware</v>
      </c>
    </row>
    <row r="2041" spans="1:20" ht="28.5" x14ac:dyDescent="0.45">
      <c r="A2041">
        <v>2039</v>
      </c>
      <c r="B2041" s="1" t="s">
        <v>2040</v>
      </c>
      <c r="C2041" s="1" t="s">
        <v>6149</v>
      </c>
      <c r="D2041" s="3">
        <v>125000</v>
      </c>
      <c r="E2041" s="3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s="7">
        <f t="shared" si="124"/>
        <v>42675.438946759255</v>
      </c>
      <c r="L2041" s="7">
        <f t="shared" si="125"/>
        <v>42705.207638888889</v>
      </c>
      <c r="M2041" t="b">
        <v>1</v>
      </c>
      <c r="N2041">
        <v>379</v>
      </c>
      <c r="O2041" s="22">
        <f>E2041/D2041*100</f>
        <v>136.21680000000001</v>
      </c>
      <c r="P2041" s="4">
        <f>E2041/N2041</f>
        <v>449.26385224274406</v>
      </c>
      <c r="Q2041" t="b">
        <v>1</v>
      </c>
      <c r="R2041" t="s">
        <v>8295</v>
      </c>
      <c r="S2041" t="str">
        <f t="shared" si="126"/>
        <v>technology</v>
      </c>
      <c r="T2041" t="str">
        <f t="shared" si="127"/>
        <v>hardware</v>
      </c>
    </row>
    <row r="2042" spans="1:20" ht="28.5" x14ac:dyDescent="0.45">
      <c r="A2042">
        <v>2040</v>
      </c>
      <c r="B2042" s="1" t="s">
        <v>2041</v>
      </c>
      <c r="C2042" s="1" t="s">
        <v>6150</v>
      </c>
      <c r="D2042" s="3">
        <v>3000</v>
      </c>
      <c r="E2042" s="3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s="7">
        <f t="shared" si="124"/>
        <v>41578.927118055559</v>
      </c>
      <c r="L2042" s="7">
        <f t="shared" si="125"/>
        <v>41593.968784722223</v>
      </c>
      <c r="M2042" t="b">
        <v>1</v>
      </c>
      <c r="N2042">
        <v>271</v>
      </c>
      <c r="O2042" s="22">
        <f>E2042/D2042*100</f>
        <v>248.17133333333334</v>
      </c>
      <c r="P2042" s="4">
        <f>E2042/N2042</f>
        <v>27.472841328413285</v>
      </c>
      <c r="Q2042" t="b">
        <v>1</v>
      </c>
      <c r="R2042" t="s">
        <v>8295</v>
      </c>
      <c r="S2042" t="str">
        <f t="shared" si="126"/>
        <v>technology</v>
      </c>
      <c r="T2042" t="str">
        <f t="shared" si="127"/>
        <v>hardware</v>
      </c>
    </row>
    <row r="2043" spans="1:20" ht="42.75" x14ac:dyDescent="0.45">
      <c r="A2043">
        <v>2041</v>
      </c>
      <c r="B2043" s="1" t="s">
        <v>2042</v>
      </c>
      <c r="C2043" s="1" t="s">
        <v>6151</v>
      </c>
      <c r="D2043" s="3">
        <v>9500</v>
      </c>
      <c r="E2043" s="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s="7">
        <f t="shared" si="124"/>
        <v>42654.525775462964</v>
      </c>
      <c r="L2043" s="7">
        <f t="shared" si="125"/>
        <v>42684.567442129628</v>
      </c>
      <c r="M2043" t="b">
        <v>0</v>
      </c>
      <c r="N2043">
        <v>120</v>
      </c>
      <c r="O2043" s="22">
        <f>E2043/D2043*100</f>
        <v>181.86315789473684</v>
      </c>
      <c r="P2043" s="4">
        <f>E2043/N2043</f>
        <v>143.97499999999999</v>
      </c>
      <c r="Q2043" t="b">
        <v>1</v>
      </c>
      <c r="R2043" t="s">
        <v>8295</v>
      </c>
      <c r="S2043" t="str">
        <f t="shared" si="126"/>
        <v>technology</v>
      </c>
      <c r="T2043" t="str">
        <f t="shared" si="127"/>
        <v>hardware</v>
      </c>
    </row>
    <row r="2044" spans="1:20" ht="42.75" x14ac:dyDescent="0.45">
      <c r="A2044">
        <v>2042</v>
      </c>
      <c r="B2044" s="1" t="s">
        <v>2043</v>
      </c>
      <c r="C2044" s="1" t="s">
        <v>6152</v>
      </c>
      <c r="D2044" s="3">
        <v>10000</v>
      </c>
      <c r="E2044" s="3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s="7">
        <f t="shared" si="124"/>
        <v>42331.708032407405</v>
      </c>
      <c r="L2044" s="7">
        <f t="shared" si="125"/>
        <v>42391.708032407405</v>
      </c>
      <c r="M2044" t="b">
        <v>0</v>
      </c>
      <c r="N2044">
        <v>140</v>
      </c>
      <c r="O2044" s="22">
        <f>E2044/D2044*100</f>
        <v>123.53</v>
      </c>
      <c r="P2044" s="4">
        <f>E2044/N2044</f>
        <v>88.23571428571428</v>
      </c>
      <c r="Q2044" t="b">
        <v>1</v>
      </c>
      <c r="R2044" t="s">
        <v>8295</v>
      </c>
      <c r="S2044" t="str">
        <f t="shared" si="126"/>
        <v>technology</v>
      </c>
      <c r="T2044" t="str">
        <f t="shared" si="127"/>
        <v>hardware</v>
      </c>
    </row>
    <row r="2045" spans="1:20" ht="42.75" x14ac:dyDescent="0.45">
      <c r="A2045">
        <v>2043</v>
      </c>
      <c r="B2045" s="1" t="s">
        <v>2044</v>
      </c>
      <c r="C2045" s="1" t="s">
        <v>6153</v>
      </c>
      <c r="D2045" s="3">
        <v>1385</v>
      </c>
      <c r="E2045" s="3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s="7">
        <f t="shared" si="124"/>
        <v>42661.176817129628</v>
      </c>
      <c r="L2045" s="7">
        <f t="shared" si="125"/>
        <v>42715.207638888889</v>
      </c>
      <c r="M2045" t="b">
        <v>0</v>
      </c>
      <c r="N2045">
        <v>193</v>
      </c>
      <c r="O2045" s="22">
        <f>E2045/D2045*100</f>
        <v>506.20938628158842</v>
      </c>
      <c r="P2045" s="4">
        <f>E2045/N2045</f>
        <v>36.326424870466319</v>
      </c>
      <c r="Q2045" t="b">
        <v>1</v>
      </c>
      <c r="R2045" t="s">
        <v>8295</v>
      </c>
      <c r="S2045" t="str">
        <f t="shared" si="126"/>
        <v>technology</v>
      </c>
      <c r="T2045" t="str">
        <f t="shared" si="127"/>
        <v>hardware</v>
      </c>
    </row>
    <row r="2046" spans="1:20" ht="42.75" x14ac:dyDescent="0.45">
      <c r="A2046">
        <v>2044</v>
      </c>
      <c r="B2046" s="1" t="s">
        <v>2045</v>
      </c>
      <c r="C2046" s="1" t="s">
        <v>6154</v>
      </c>
      <c r="D2046" s="3">
        <v>15000</v>
      </c>
      <c r="E2046" s="3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s="7">
        <f t="shared" si="124"/>
        <v>42138.684189814812</v>
      </c>
      <c r="L2046" s="7">
        <f t="shared" si="125"/>
        <v>42168.684189814812</v>
      </c>
      <c r="M2046" t="b">
        <v>0</v>
      </c>
      <c r="N2046">
        <v>180</v>
      </c>
      <c r="O2046" s="22">
        <f>E2046/D2046*100</f>
        <v>108.21333333333334</v>
      </c>
      <c r="P2046" s="4">
        <f>E2046/N2046</f>
        <v>90.177777777777777</v>
      </c>
      <c r="Q2046" t="b">
        <v>1</v>
      </c>
      <c r="R2046" t="s">
        <v>8295</v>
      </c>
      <c r="S2046" t="str">
        <f t="shared" si="126"/>
        <v>technology</v>
      </c>
      <c r="T2046" t="str">
        <f t="shared" si="127"/>
        <v>hardware</v>
      </c>
    </row>
    <row r="2047" spans="1:20" ht="42.75" x14ac:dyDescent="0.45">
      <c r="A2047">
        <v>2045</v>
      </c>
      <c r="B2047" s="1" t="s">
        <v>2046</v>
      </c>
      <c r="C2047" s="1" t="s">
        <v>6155</v>
      </c>
      <c r="D2047" s="3">
        <v>4900</v>
      </c>
      <c r="E2047" s="3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s="7">
        <f t="shared" si="124"/>
        <v>41069.088506944441</v>
      </c>
      <c r="L2047" s="7">
        <f t="shared" si="125"/>
        <v>41099.088506944441</v>
      </c>
      <c r="M2047" t="b">
        <v>0</v>
      </c>
      <c r="N2047">
        <v>263</v>
      </c>
      <c r="O2047" s="22">
        <f>E2047/D2047*100</f>
        <v>819.18387755102037</v>
      </c>
      <c r="P2047" s="4">
        <f>E2047/N2047</f>
        <v>152.62361216730039</v>
      </c>
      <c r="Q2047" t="b">
        <v>1</v>
      </c>
      <c r="R2047" t="s">
        <v>8295</v>
      </c>
      <c r="S2047" t="str">
        <f t="shared" si="126"/>
        <v>technology</v>
      </c>
      <c r="T2047" t="str">
        <f t="shared" si="127"/>
        <v>hardware</v>
      </c>
    </row>
    <row r="2048" spans="1:20" ht="42.75" x14ac:dyDescent="0.45">
      <c r="A2048">
        <v>2046</v>
      </c>
      <c r="B2048" s="1" t="s">
        <v>2047</v>
      </c>
      <c r="C2048" s="1" t="s">
        <v>6156</v>
      </c>
      <c r="D2048" s="3">
        <v>10000</v>
      </c>
      <c r="E2048" s="3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s="7">
        <f t="shared" si="124"/>
        <v>41387.171805555554</v>
      </c>
      <c r="L2048" s="7">
        <f t="shared" si="125"/>
        <v>41417.171805555554</v>
      </c>
      <c r="M2048" t="b">
        <v>0</v>
      </c>
      <c r="N2048">
        <v>217</v>
      </c>
      <c r="O2048" s="22">
        <f>E2048/D2048*100</f>
        <v>121.10000000000001</v>
      </c>
      <c r="P2048" s="4">
        <f>E2048/N2048</f>
        <v>55.806451612903224</v>
      </c>
      <c r="Q2048" t="b">
        <v>1</v>
      </c>
      <c r="R2048" t="s">
        <v>8295</v>
      </c>
      <c r="S2048" t="str">
        <f t="shared" si="126"/>
        <v>technology</v>
      </c>
      <c r="T2048" t="str">
        <f t="shared" si="127"/>
        <v>hardware</v>
      </c>
    </row>
    <row r="2049" spans="1:20" ht="42.75" x14ac:dyDescent="0.45">
      <c r="A2049">
        <v>2047</v>
      </c>
      <c r="B2049" s="1" t="s">
        <v>2048</v>
      </c>
      <c r="C2049" s="1" t="s">
        <v>6157</v>
      </c>
      <c r="D2049" s="3">
        <v>98000</v>
      </c>
      <c r="E2049" s="3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s="7">
        <f t="shared" si="124"/>
        <v>42081.903587962966</v>
      </c>
      <c r="L2049" s="7">
        <f t="shared" si="125"/>
        <v>42111</v>
      </c>
      <c r="M2049" t="b">
        <v>0</v>
      </c>
      <c r="N2049">
        <v>443</v>
      </c>
      <c r="O2049" s="22">
        <f>E2049/D2049*100</f>
        <v>102.99897959183673</v>
      </c>
      <c r="P2049" s="4">
        <f>E2049/N2049</f>
        <v>227.85327313769753</v>
      </c>
      <c r="Q2049" t="b">
        <v>1</v>
      </c>
      <c r="R2049" t="s">
        <v>8295</v>
      </c>
      <c r="S2049" t="str">
        <f t="shared" si="126"/>
        <v>technology</v>
      </c>
      <c r="T2049" t="str">
        <f t="shared" si="127"/>
        <v>hardware</v>
      </c>
    </row>
    <row r="2050" spans="1:20" ht="42.75" x14ac:dyDescent="0.45">
      <c r="A2050">
        <v>2048</v>
      </c>
      <c r="B2050" s="1" t="s">
        <v>2049</v>
      </c>
      <c r="C2050" s="1" t="s">
        <v>6158</v>
      </c>
      <c r="D2050" s="3">
        <v>85000</v>
      </c>
      <c r="E2050" s="3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s="7">
        <f t="shared" si="124"/>
        <v>41387.651516203703</v>
      </c>
      <c r="L2050" s="7">
        <f t="shared" si="125"/>
        <v>41417.651516203703</v>
      </c>
      <c r="M2050" t="b">
        <v>0</v>
      </c>
      <c r="N2050">
        <v>1373</v>
      </c>
      <c r="O2050" s="22">
        <f>E2050/D2050*100</f>
        <v>148.33229411764705</v>
      </c>
      <c r="P2050" s="4">
        <f>E2050/N2050</f>
        <v>91.82989803350327</v>
      </c>
      <c r="Q2050" t="b">
        <v>1</v>
      </c>
      <c r="R2050" t="s">
        <v>8295</v>
      </c>
      <c r="S2050" t="str">
        <f t="shared" si="126"/>
        <v>technology</v>
      </c>
      <c r="T2050" t="str">
        <f t="shared" si="127"/>
        <v>hardware</v>
      </c>
    </row>
    <row r="2051" spans="1:20" x14ac:dyDescent="0.45">
      <c r="A2051">
        <v>2049</v>
      </c>
      <c r="B2051" s="1" t="s">
        <v>2050</v>
      </c>
      <c r="C2051" s="1" t="s">
        <v>6159</v>
      </c>
      <c r="D2051" s="3">
        <v>50000</v>
      </c>
      <c r="E2051" s="3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s="7">
        <f t="shared" ref="K2051:K2114" si="128">(((J2051/60)/60)/24)+DATE(1970,1,1)</f>
        <v>41575.527349537035</v>
      </c>
      <c r="L2051" s="7">
        <f t="shared" ref="L2051:L2114" si="129">(((I2051/60)/60)/24)+DATE(1970,1,1)</f>
        <v>41610.957638888889</v>
      </c>
      <c r="M2051" t="b">
        <v>0</v>
      </c>
      <c r="N2051">
        <v>742</v>
      </c>
      <c r="O2051" s="22">
        <f>E2051/D2051*100</f>
        <v>120.19070000000001</v>
      </c>
      <c r="P2051" s="4">
        <f>E2051/N2051</f>
        <v>80.991037735849048</v>
      </c>
      <c r="Q2051" t="b">
        <v>1</v>
      </c>
      <c r="R2051" t="s">
        <v>8295</v>
      </c>
      <c r="S2051" t="str">
        <f t="shared" ref="S2051:S2114" si="130">LEFT(R2051,SEARCH("/",R2051,1)-1)</f>
        <v>technology</v>
      </c>
      <c r="T2051" t="str">
        <f t="shared" ref="T2051:T2114" si="131">RIGHT(R2051,LEN(R2051) - FIND("/",R2051))</f>
        <v>hardware</v>
      </c>
    </row>
    <row r="2052" spans="1:20" ht="42.75" x14ac:dyDescent="0.45">
      <c r="A2052">
        <v>2050</v>
      </c>
      <c r="B2052" s="1" t="s">
        <v>2051</v>
      </c>
      <c r="C2052" s="1" t="s">
        <v>6160</v>
      </c>
      <c r="D2052" s="3">
        <v>10000</v>
      </c>
      <c r="E2052" s="3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s="7">
        <f t="shared" si="128"/>
        <v>42115.071504629625</v>
      </c>
      <c r="L2052" s="7">
        <f t="shared" si="129"/>
        <v>42155.071504629625</v>
      </c>
      <c r="M2052" t="b">
        <v>0</v>
      </c>
      <c r="N2052">
        <v>170</v>
      </c>
      <c r="O2052" s="22">
        <f>E2052/D2052*100</f>
        <v>473.27000000000004</v>
      </c>
      <c r="P2052" s="4">
        <f>E2052/N2052</f>
        <v>278.39411764705881</v>
      </c>
      <c r="Q2052" t="b">
        <v>1</v>
      </c>
      <c r="R2052" t="s">
        <v>8295</v>
      </c>
      <c r="S2052" t="str">
        <f t="shared" si="130"/>
        <v>technology</v>
      </c>
      <c r="T2052" t="str">
        <f t="shared" si="131"/>
        <v>hardware</v>
      </c>
    </row>
    <row r="2053" spans="1:20" ht="42.75" x14ac:dyDescent="0.45">
      <c r="A2053">
        <v>2051</v>
      </c>
      <c r="B2053" s="1" t="s">
        <v>2052</v>
      </c>
      <c r="C2053" s="1" t="s">
        <v>6161</v>
      </c>
      <c r="D2053" s="3">
        <v>8000</v>
      </c>
      <c r="E2053" s="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s="7">
        <f t="shared" si="128"/>
        <v>41604.022418981483</v>
      </c>
      <c r="L2053" s="7">
        <f t="shared" si="129"/>
        <v>41634.022418981483</v>
      </c>
      <c r="M2053" t="b">
        <v>0</v>
      </c>
      <c r="N2053">
        <v>242</v>
      </c>
      <c r="O2053" s="22">
        <f>E2053/D2053*100</f>
        <v>130.36250000000001</v>
      </c>
      <c r="P2053" s="4">
        <f>E2053/N2053</f>
        <v>43.095041322314053</v>
      </c>
      <c r="Q2053" t="b">
        <v>1</v>
      </c>
      <c r="R2053" t="s">
        <v>8295</v>
      </c>
      <c r="S2053" t="str">
        <f t="shared" si="130"/>
        <v>technology</v>
      </c>
      <c r="T2053" t="str">
        <f t="shared" si="131"/>
        <v>hardware</v>
      </c>
    </row>
    <row r="2054" spans="1:20" ht="42.75" x14ac:dyDescent="0.45">
      <c r="A2054">
        <v>2052</v>
      </c>
      <c r="B2054" s="1" t="s">
        <v>2053</v>
      </c>
      <c r="C2054" s="1" t="s">
        <v>6162</v>
      </c>
      <c r="D2054" s="3">
        <v>50000</v>
      </c>
      <c r="E2054" s="3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s="7">
        <f t="shared" si="128"/>
        <v>42375.08394675926</v>
      </c>
      <c r="L2054" s="7">
        <f t="shared" si="129"/>
        <v>42420.08394675926</v>
      </c>
      <c r="M2054" t="b">
        <v>0</v>
      </c>
      <c r="N2054">
        <v>541</v>
      </c>
      <c r="O2054" s="22">
        <f>E2054/D2054*100</f>
        <v>353.048</v>
      </c>
      <c r="P2054" s="4">
        <f>E2054/N2054</f>
        <v>326.29205175600737</v>
      </c>
      <c r="Q2054" t="b">
        <v>1</v>
      </c>
      <c r="R2054" t="s">
        <v>8295</v>
      </c>
      <c r="S2054" t="str">
        <f t="shared" si="130"/>
        <v>technology</v>
      </c>
      <c r="T2054" t="str">
        <f t="shared" si="131"/>
        <v>hardware</v>
      </c>
    </row>
    <row r="2055" spans="1:20" ht="42.75" x14ac:dyDescent="0.45">
      <c r="A2055">
        <v>2053</v>
      </c>
      <c r="B2055" s="1" t="s">
        <v>2054</v>
      </c>
      <c r="C2055" s="1" t="s">
        <v>6163</v>
      </c>
      <c r="D2055" s="3">
        <v>5000</v>
      </c>
      <c r="E2055" s="3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s="7">
        <f t="shared" si="128"/>
        <v>42303.617488425924</v>
      </c>
      <c r="L2055" s="7">
        <f t="shared" si="129"/>
        <v>42333.659155092595</v>
      </c>
      <c r="M2055" t="b">
        <v>0</v>
      </c>
      <c r="N2055">
        <v>121</v>
      </c>
      <c r="O2055" s="22">
        <f>E2055/D2055*100</f>
        <v>101.02</v>
      </c>
      <c r="P2055" s="4">
        <f>E2055/N2055</f>
        <v>41.743801652892564</v>
      </c>
      <c r="Q2055" t="b">
        <v>1</v>
      </c>
      <c r="R2055" t="s">
        <v>8295</v>
      </c>
      <c r="S2055" t="str">
        <f t="shared" si="130"/>
        <v>technology</v>
      </c>
      <c r="T2055" t="str">
        <f t="shared" si="131"/>
        <v>hardware</v>
      </c>
    </row>
    <row r="2056" spans="1:20" ht="42.75" x14ac:dyDescent="0.45">
      <c r="A2056">
        <v>2054</v>
      </c>
      <c r="B2056" s="1" t="s">
        <v>2055</v>
      </c>
      <c r="C2056" s="1" t="s">
        <v>6164</v>
      </c>
      <c r="D2056" s="3">
        <v>35000</v>
      </c>
      <c r="E2056" s="3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s="7">
        <f t="shared" si="128"/>
        <v>41731.520949074074</v>
      </c>
      <c r="L2056" s="7">
        <f t="shared" si="129"/>
        <v>41761.520949074074</v>
      </c>
      <c r="M2056" t="b">
        <v>0</v>
      </c>
      <c r="N2056">
        <v>621</v>
      </c>
      <c r="O2056" s="22">
        <f>E2056/D2056*100</f>
        <v>113.59142857142857</v>
      </c>
      <c r="P2056" s="4">
        <f>E2056/N2056</f>
        <v>64.020933977455712</v>
      </c>
      <c r="Q2056" t="b">
        <v>1</v>
      </c>
      <c r="R2056" t="s">
        <v>8295</v>
      </c>
      <c r="S2056" t="str">
        <f t="shared" si="130"/>
        <v>technology</v>
      </c>
      <c r="T2056" t="str">
        <f t="shared" si="131"/>
        <v>hardware</v>
      </c>
    </row>
    <row r="2057" spans="1:20" ht="42.75" x14ac:dyDescent="0.45">
      <c r="A2057">
        <v>2055</v>
      </c>
      <c r="B2057" s="1" t="s">
        <v>2056</v>
      </c>
      <c r="C2057" s="1" t="s">
        <v>6165</v>
      </c>
      <c r="D2057" s="3">
        <v>6000</v>
      </c>
      <c r="E2057" s="3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s="7">
        <f t="shared" si="128"/>
        <v>41946.674108796295</v>
      </c>
      <c r="L2057" s="7">
        <f t="shared" si="129"/>
        <v>41976.166666666672</v>
      </c>
      <c r="M2057" t="b">
        <v>0</v>
      </c>
      <c r="N2057">
        <v>101</v>
      </c>
      <c r="O2057" s="22">
        <f>E2057/D2057*100</f>
        <v>167.41666666666666</v>
      </c>
      <c r="P2057" s="4">
        <f>E2057/N2057</f>
        <v>99.455445544554451</v>
      </c>
      <c r="Q2057" t="b">
        <v>1</v>
      </c>
      <c r="R2057" t="s">
        <v>8295</v>
      </c>
      <c r="S2057" t="str">
        <f t="shared" si="130"/>
        <v>technology</v>
      </c>
      <c r="T2057" t="str">
        <f t="shared" si="131"/>
        <v>hardware</v>
      </c>
    </row>
    <row r="2058" spans="1:20" ht="42.75" x14ac:dyDescent="0.45">
      <c r="A2058">
        <v>2056</v>
      </c>
      <c r="B2058" s="1" t="s">
        <v>2057</v>
      </c>
      <c r="C2058" s="1" t="s">
        <v>6166</v>
      </c>
      <c r="D2058" s="3">
        <v>50000</v>
      </c>
      <c r="E2058" s="3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s="7">
        <f t="shared" si="128"/>
        <v>41351.76090277778</v>
      </c>
      <c r="L2058" s="7">
        <f t="shared" si="129"/>
        <v>41381.76090277778</v>
      </c>
      <c r="M2058" t="b">
        <v>0</v>
      </c>
      <c r="N2058">
        <v>554</v>
      </c>
      <c r="O2058" s="22">
        <f>E2058/D2058*100</f>
        <v>153.452</v>
      </c>
      <c r="P2058" s="4">
        <f>E2058/N2058</f>
        <v>138.49458483754512</v>
      </c>
      <c r="Q2058" t="b">
        <v>1</v>
      </c>
      <c r="R2058" t="s">
        <v>8295</v>
      </c>
      <c r="S2058" t="str">
        <f t="shared" si="130"/>
        <v>technology</v>
      </c>
      <c r="T2058" t="str">
        <f t="shared" si="131"/>
        <v>hardware</v>
      </c>
    </row>
    <row r="2059" spans="1:20" ht="42.75" x14ac:dyDescent="0.45">
      <c r="A2059">
        <v>2057</v>
      </c>
      <c r="B2059" s="1" t="s">
        <v>2058</v>
      </c>
      <c r="C2059" s="1" t="s">
        <v>6167</v>
      </c>
      <c r="D2059" s="3">
        <v>15000</v>
      </c>
      <c r="E2059" s="3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s="7">
        <f t="shared" si="128"/>
        <v>42396.494583333333</v>
      </c>
      <c r="L2059" s="7">
        <f t="shared" si="129"/>
        <v>42426.494583333333</v>
      </c>
      <c r="M2059" t="b">
        <v>0</v>
      </c>
      <c r="N2059">
        <v>666</v>
      </c>
      <c r="O2059" s="22">
        <f>E2059/D2059*100</f>
        <v>202.23220000000001</v>
      </c>
      <c r="P2059" s="4">
        <f>E2059/N2059</f>
        <v>45.547792792792798</v>
      </c>
      <c r="Q2059" t="b">
        <v>1</v>
      </c>
      <c r="R2059" t="s">
        <v>8295</v>
      </c>
      <c r="S2059" t="str">
        <f t="shared" si="130"/>
        <v>technology</v>
      </c>
      <c r="T2059" t="str">
        <f t="shared" si="131"/>
        <v>hardware</v>
      </c>
    </row>
    <row r="2060" spans="1:20" ht="28.5" x14ac:dyDescent="0.45">
      <c r="A2060">
        <v>2058</v>
      </c>
      <c r="B2060" s="1" t="s">
        <v>2059</v>
      </c>
      <c r="C2060" s="1" t="s">
        <v>6168</v>
      </c>
      <c r="D2060" s="3">
        <v>2560</v>
      </c>
      <c r="E2060" s="3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s="7">
        <f t="shared" si="128"/>
        <v>42026.370717592596</v>
      </c>
      <c r="L2060" s="7">
        <f t="shared" si="129"/>
        <v>42065.833333333328</v>
      </c>
      <c r="M2060" t="b">
        <v>0</v>
      </c>
      <c r="N2060">
        <v>410</v>
      </c>
      <c r="O2060" s="22">
        <f>E2060/D2060*100</f>
        <v>168.28125</v>
      </c>
      <c r="P2060" s="4">
        <f>E2060/N2060</f>
        <v>10.507317073170732</v>
      </c>
      <c r="Q2060" t="b">
        <v>1</v>
      </c>
      <c r="R2060" t="s">
        <v>8295</v>
      </c>
      <c r="S2060" t="str">
        <f t="shared" si="130"/>
        <v>technology</v>
      </c>
      <c r="T2060" t="str">
        <f t="shared" si="131"/>
        <v>hardware</v>
      </c>
    </row>
    <row r="2061" spans="1:20" ht="42.75" x14ac:dyDescent="0.45">
      <c r="A2061">
        <v>2059</v>
      </c>
      <c r="B2061" s="1" t="s">
        <v>2060</v>
      </c>
      <c r="C2061" s="1" t="s">
        <v>6169</v>
      </c>
      <c r="D2061" s="3">
        <v>30000</v>
      </c>
      <c r="E2061" s="3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s="7">
        <f t="shared" si="128"/>
        <v>42361.602476851855</v>
      </c>
      <c r="L2061" s="7">
        <f t="shared" si="129"/>
        <v>42400.915972222225</v>
      </c>
      <c r="M2061" t="b">
        <v>0</v>
      </c>
      <c r="N2061">
        <v>375</v>
      </c>
      <c r="O2061" s="22">
        <f>E2061/D2061*100</f>
        <v>143.45666666666668</v>
      </c>
      <c r="P2061" s="4">
        <f>E2061/N2061</f>
        <v>114.76533333333333</v>
      </c>
      <c r="Q2061" t="b">
        <v>1</v>
      </c>
      <c r="R2061" t="s">
        <v>8295</v>
      </c>
      <c r="S2061" t="str">
        <f t="shared" si="130"/>
        <v>technology</v>
      </c>
      <c r="T2061" t="str">
        <f t="shared" si="131"/>
        <v>hardware</v>
      </c>
    </row>
    <row r="2062" spans="1:20" ht="42.75" x14ac:dyDescent="0.45">
      <c r="A2062">
        <v>2060</v>
      </c>
      <c r="B2062" s="1" t="s">
        <v>2061</v>
      </c>
      <c r="C2062" s="1" t="s">
        <v>6170</v>
      </c>
      <c r="D2062" s="3">
        <v>25000</v>
      </c>
      <c r="E2062" s="3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s="7">
        <f t="shared" si="128"/>
        <v>41783.642939814818</v>
      </c>
      <c r="L2062" s="7">
        <f t="shared" si="129"/>
        <v>41843.642939814818</v>
      </c>
      <c r="M2062" t="b">
        <v>0</v>
      </c>
      <c r="N2062">
        <v>1364</v>
      </c>
      <c r="O2062" s="22">
        <f>E2062/D2062*100</f>
        <v>196.4</v>
      </c>
      <c r="P2062" s="4">
        <f>E2062/N2062</f>
        <v>35.997067448680355</v>
      </c>
      <c r="Q2062" t="b">
        <v>1</v>
      </c>
      <c r="R2062" t="s">
        <v>8295</v>
      </c>
      <c r="S2062" t="str">
        <f t="shared" si="130"/>
        <v>technology</v>
      </c>
      <c r="T2062" t="str">
        <f t="shared" si="131"/>
        <v>hardware</v>
      </c>
    </row>
    <row r="2063" spans="1:20" ht="42.75" x14ac:dyDescent="0.45">
      <c r="A2063">
        <v>2061</v>
      </c>
      <c r="B2063" s="1" t="s">
        <v>2062</v>
      </c>
      <c r="C2063" s="1" t="s">
        <v>6171</v>
      </c>
      <c r="D2063" s="3">
        <v>5000</v>
      </c>
      <c r="E2063" s="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s="7">
        <f t="shared" si="128"/>
        <v>42705.764513888891</v>
      </c>
      <c r="L2063" s="7">
        <f t="shared" si="129"/>
        <v>42735.764513888891</v>
      </c>
      <c r="M2063" t="b">
        <v>0</v>
      </c>
      <c r="N2063">
        <v>35</v>
      </c>
      <c r="O2063" s="22">
        <f>E2063/D2063*100</f>
        <v>107.91999999999999</v>
      </c>
      <c r="P2063" s="4">
        <f>E2063/N2063</f>
        <v>154.17142857142858</v>
      </c>
      <c r="Q2063" t="b">
        <v>1</v>
      </c>
      <c r="R2063" t="s">
        <v>8295</v>
      </c>
      <c r="S2063" t="str">
        <f t="shared" si="130"/>
        <v>technology</v>
      </c>
      <c r="T2063" t="str">
        <f t="shared" si="131"/>
        <v>hardware</v>
      </c>
    </row>
    <row r="2064" spans="1:20" ht="42.75" x14ac:dyDescent="0.45">
      <c r="A2064">
        <v>2062</v>
      </c>
      <c r="B2064" s="1" t="s">
        <v>2063</v>
      </c>
      <c r="C2064" s="1" t="s">
        <v>6172</v>
      </c>
      <c r="D2064" s="3">
        <v>100000</v>
      </c>
      <c r="E2064" s="3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s="7">
        <f t="shared" si="128"/>
        <v>42423.3830787037</v>
      </c>
      <c r="L2064" s="7">
        <f t="shared" si="129"/>
        <v>42453.341412037036</v>
      </c>
      <c r="M2064" t="b">
        <v>0</v>
      </c>
      <c r="N2064">
        <v>203</v>
      </c>
      <c r="O2064" s="22">
        <f>E2064/D2064*100</f>
        <v>114.97699999999999</v>
      </c>
      <c r="P2064" s="4">
        <f>E2064/N2064</f>
        <v>566.38916256157631</v>
      </c>
      <c r="Q2064" t="b">
        <v>1</v>
      </c>
      <c r="R2064" t="s">
        <v>8295</v>
      </c>
      <c r="S2064" t="str">
        <f t="shared" si="130"/>
        <v>technology</v>
      </c>
      <c r="T2064" t="str">
        <f t="shared" si="131"/>
        <v>hardware</v>
      </c>
    </row>
    <row r="2065" spans="1:20" ht="28.5" x14ac:dyDescent="0.45">
      <c r="A2065">
        <v>2063</v>
      </c>
      <c r="B2065" s="1" t="s">
        <v>2064</v>
      </c>
      <c r="C2065" s="1" t="s">
        <v>6173</v>
      </c>
      <c r="D2065" s="3">
        <v>4000</v>
      </c>
      <c r="E2065" s="3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s="7">
        <f t="shared" si="128"/>
        <v>42472.73265046296</v>
      </c>
      <c r="L2065" s="7">
        <f t="shared" si="129"/>
        <v>42505.73265046296</v>
      </c>
      <c r="M2065" t="b">
        <v>0</v>
      </c>
      <c r="N2065">
        <v>49</v>
      </c>
      <c r="O2065" s="22">
        <f>E2065/D2065*100</f>
        <v>148.04999999999998</v>
      </c>
      <c r="P2065" s="4">
        <f>E2065/N2065</f>
        <v>120.85714285714286</v>
      </c>
      <c r="Q2065" t="b">
        <v>1</v>
      </c>
      <c r="R2065" t="s">
        <v>8295</v>
      </c>
      <c r="S2065" t="str">
        <f t="shared" si="130"/>
        <v>technology</v>
      </c>
      <c r="T2065" t="str">
        <f t="shared" si="131"/>
        <v>hardware</v>
      </c>
    </row>
    <row r="2066" spans="1:20" ht="42.75" x14ac:dyDescent="0.45">
      <c r="A2066">
        <v>2064</v>
      </c>
      <c r="B2066" s="1" t="s">
        <v>2065</v>
      </c>
      <c r="C2066" s="1" t="s">
        <v>6174</v>
      </c>
      <c r="D2066" s="3">
        <v>261962</v>
      </c>
      <c r="E2066" s="3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s="7">
        <f t="shared" si="128"/>
        <v>41389.364849537036</v>
      </c>
      <c r="L2066" s="7">
        <f t="shared" si="129"/>
        <v>41425.5</v>
      </c>
      <c r="M2066" t="b">
        <v>0</v>
      </c>
      <c r="N2066">
        <v>5812</v>
      </c>
      <c r="O2066" s="22">
        <f>E2066/D2066*100</f>
        <v>191.16676082790633</v>
      </c>
      <c r="P2066" s="4">
        <f>E2066/N2066</f>
        <v>86.163845492085343</v>
      </c>
      <c r="Q2066" t="b">
        <v>1</v>
      </c>
      <c r="R2066" t="s">
        <v>8295</v>
      </c>
      <c r="S2066" t="str">
        <f t="shared" si="130"/>
        <v>technology</v>
      </c>
      <c r="T2066" t="str">
        <f t="shared" si="131"/>
        <v>hardware</v>
      </c>
    </row>
    <row r="2067" spans="1:20" ht="42.75" x14ac:dyDescent="0.45">
      <c r="A2067">
        <v>2065</v>
      </c>
      <c r="B2067" s="1" t="s">
        <v>2066</v>
      </c>
      <c r="C2067" s="1" t="s">
        <v>6175</v>
      </c>
      <c r="D2067" s="3">
        <v>40000</v>
      </c>
      <c r="E2067" s="3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s="7">
        <f t="shared" si="128"/>
        <v>41603.333668981482</v>
      </c>
      <c r="L2067" s="7">
        <f t="shared" si="129"/>
        <v>41633.333668981482</v>
      </c>
      <c r="M2067" t="b">
        <v>0</v>
      </c>
      <c r="N2067">
        <v>1556</v>
      </c>
      <c r="O2067" s="22">
        <f>E2067/D2067*100</f>
        <v>199.215125</v>
      </c>
      <c r="P2067" s="4">
        <f>E2067/N2067</f>
        <v>51.212114395886893</v>
      </c>
      <c r="Q2067" t="b">
        <v>1</v>
      </c>
      <c r="R2067" t="s">
        <v>8295</v>
      </c>
      <c r="S2067" t="str">
        <f t="shared" si="130"/>
        <v>technology</v>
      </c>
      <c r="T2067" t="str">
        <f t="shared" si="131"/>
        <v>hardware</v>
      </c>
    </row>
    <row r="2068" spans="1:20" ht="42.75" x14ac:dyDescent="0.45">
      <c r="A2068">
        <v>2066</v>
      </c>
      <c r="B2068" s="1" t="s">
        <v>2067</v>
      </c>
      <c r="C2068" s="1" t="s">
        <v>6176</v>
      </c>
      <c r="D2068" s="3">
        <v>2000</v>
      </c>
      <c r="E2068" s="3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s="7">
        <f t="shared" si="128"/>
        <v>41844.771793981483</v>
      </c>
      <c r="L2068" s="7">
        <f t="shared" si="129"/>
        <v>41874.771793981483</v>
      </c>
      <c r="M2068" t="b">
        <v>0</v>
      </c>
      <c r="N2068">
        <v>65</v>
      </c>
      <c r="O2068" s="22">
        <f>E2068/D2068*100</f>
        <v>218.6</v>
      </c>
      <c r="P2068" s="4">
        <f>E2068/N2068</f>
        <v>67.261538461538464</v>
      </c>
      <c r="Q2068" t="b">
        <v>1</v>
      </c>
      <c r="R2068" t="s">
        <v>8295</v>
      </c>
      <c r="S2068" t="str">
        <f t="shared" si="130"/>
        <v>technology</v>
      </c>
      <c r="T2068" t="str">
        <f t="shared" si="131"/>
        <v>hardware</v>
      </c>
    </row>
    <row r="2069" spans="1:20" ht="42.75" x14ac:dyDescent="0.45">
      <c r="A2069">
        <v>2067</v>
      </c>
      <c r="B2069" s="1" t="s">
        <v>2068</v>
      </c>
      <c r="C2069" s="1" t="s">
        <v>6177</v>
      </c>
      <c r="D2069" s="3">
        <v>495</v>
      </c>
      <c r="E2069" s="3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s="7">
        <f t="shared" si="128"/>
        <v>42115.853888888887</v>
      </c>
      <c r="L2069" s="7">
        <f t="shared" si="129"/>
        <v>42148.853888888887</v>
      </c>
      <c r="M2069" t="b">
        <v>0</v>
      </c>
      <c r="N2069">
        <v>10</v>
      </c>
      <c r="O2069" s="22">
        <f>E2069/D2069*100</f>
        <v>126.86868686868686</v>
      </c>
      <c r="P2069" s="4">
        <f>E2069/N2069</f>
        <v>62.8</v>
      </c>
      <c r="Q2069" t="b">
        <v>1</v>
      </c>
      <c r="R2069" t="s">
        <v>8295</v>
      </c>
      <c r="S2069" t="str">
        <f t="shared" si="130"/>
        <v>technology</v>
      </c>
      <c r="T2069" t="str">
        <f t="shared" si="131"/>
        <v>hardware</v>
      </c>
    </row>
    <row r="2070" spans="1:20" ht="42.75" x14ac:dyDescent="0.45">
      <c r="A2070">
        <v>2068</v>
      </c>
      <c r="B2070" s="1" t="s">
        <v>2069</v>
      </c>
      <c r="C2070" s="1" t="s">
        <v>6178</v>
      </c>
      <c r="D2070" s="3">
        <v>25000</v>
      </c>
      <c r="E2070" s="3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s="7">
        <f t="shared" si="128"/>
        <v>42633.841608796298</v>
      </c>
      <c r="L2070" s="7">
        <f t="shared" si="129"/>
        <v>42663.841608796298</v>
      </c>
      <c r="M2070" t="b">
        <v>0</v>
      </c>
      <c r="N2070">
        <v>76</v>
      </c>
      <c r="O2070" s="22">
        <f>E2070/D2070*100</f>
        <v>105.22388000000001</v>
      </c>
      <c r="P2070" s="4">
        <f>E2070/N2070</f>
        <v>346.13118421052633</v>
      </c>
      <c r="Q2070" t="b">
        <v>1</v>
      </c>
      <c r="R2070" t="s">
        <v>8295</v>
      </c>
      <c r="S2070" t="str">
        <f t="shared" si="130"/>
        <v>technology</v>
      </c>
      <c r="T2070" t="str">
        <f t="shared" si="131"/>
        <v>hardware</v>
      </c>
    </row>
    <row r="2071" spans="1:20" ht="42.75" x14ac:dyDescent="0.45">
      <c r="A2071">
        <v>2069</v>
      </c>
      <c r="B2071" s="1" t="s">
        <v>2070</v>
      </c>
      <c r="C2071" s="1" t="s">
        <v>6179</v>
      </c>
      <c r="D2071" s="3">
        <v>50000</v>
      </c>
      <c r="E2071" s="3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s="7">
        <f t="shared" si="128"/>
        <v>42340.972118055557</v>
      </c>
      <c r="L2071" s="7">
        <f t="shared" si="129"/>
        <v>42371.972118055557</v>
      </c>
      <c r="M2071" t="b">
        <v>0</v>
      </c>
      <c r="N2071">
        <v>263</v>
      </c>
      <c r="O2071" s="22">
        <f>E2071/D2071*100</f>
        <v>128.40666000000002</v>
      </c>
      <c r="P2071" s="4">
        <f>E2071/N2071</f>
        <v>244.11912547528519</v>
      </c>
      <c r="Q2071" t="b">
        <v>1</v>
      </c>
      <c r="R2071" t="s">
        <v>8295</v>
      </c>
      <c r="S2071" t="str">
        <f t="shared" si="130"/>
        <v>technology</v>
      </c>
      <c r="T2071" t="str">
        <f t="shared" si="131"/>
        <v>hardware</v>
      </c>
    </row>
    <row r="2072" spans="1:20" ht="42.75" x14ac:dyDescent="0.45">
      <c r="A2072">
        <v>2070</v>
      </c>
      <c r="B2072" s="1" t="s">
        <v>2071</v>
      </c>
      <c r="C2072" s="1" t="s">
        <v>6180</v>
      </c>
      <c r="D2072" s="3">
        <v>125000</v>
      </c>
      <c r="E2072" s="3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s="7">
        <f t="shared" si="128"/>
        <v>42519.6565162037</v>
      </c>
      <c r="L2072" s="7">
        <f t="shared" si="129"/>
        <v>42549.6565162037</v>
      </c>
      <c r="M2072" t="b">
        <v>0</v>
      </c>
      <c r="N2072">
        <v>1530</v>
      </c>
      <c r="O2072" s="22">
        <f>E2072/D2072*100</f>
        <v>317.3272</v>
      </c>
      <c r="P2072" s="4">
        <f>E2072/N2072</f>
        <v>259.25424836601309</v>
      </c>
      <c r="Q2072" t="b">
        <v>1</v>
      </c>
      <c r="R2072" t="s">
        <v>8295</v>
      </c>
      <c r="S2072" t="str">
        <f t="shared" si="130"/>
        <v>technology</v>
      </c>
      <c r="T2072" t="str">
        <f t="shared" si="131"/>
        <v>hardware</v>
      </c>
    </row>
    <row r="2073" spans="1:20" ht="42.75" x14ac:dyDescent="0.45">
      <c r="A2073">
        <v>2071</v>
      </c>
      <c r="B2073" s="1" t="s">
        <v>2072</v>
      </c>
      <c r="C2073" s="1" t="s">
        <v>6181</v>
      </c>
      <c r="D2073" s="3">
        <v>20000</v>
      </c>
      <c r="E2073" s="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s="7">
        <f t="shared" si="128"/>
        <v>42600.278749999998</v>
      </c>
      <c r="L2073" s="7">
        <f t="shared" si="129"/>
        <v>42645.278749999998</v>
      </c>
      <c r="M2073" t="b">
        <v>0</v>
      </c>
      <c r="N2073">
        <v>278</v>
      </c>
      <c r="O2073" s="22">
        <f>E2073/D2073*100</f>
        <v>280.73</v>
      </c>
      <c r="P2073" s="4">
        <f>E2073/N2073</f>
        <v>201.96402877697841</v>
      </c>
      <c r="Q2073" t="b">
        <v>1</v>
      </c>
      <c r="R2073" t="s">
        <v>8295</v>
      </c>
      <c r="S2073" t="str">
        <f t="shared" si="130"/>
        <v>technology</v>
      </c>
      <c r="T2073" t="str">
        <f t="shared" si="131"/>
        <v>hardware</v>
      </c>
    </row>
    <row r="2074" spans="1:20" ht="42.75" x14ac:dyDescent="0.45">
      <c r="A2074">
        <v>2072</v>
      </c>
      <c r="B2074" s="1" t="s">
        <v>2073</v>
      </c>
      <c r="C2074" s="1" t="s">
        <v>6182</v>
      </c>
      <c r="D2074" s="3">
        <v>71500</v>
      </c>
      <c r="E2074" s="3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s="7">
        <f t="shared" si="128"/>
        <v>42467.581388888888</v>
      </c>
      <c r="L2074" s="7">
        <f t="shared" si="129"/>
        <v>42497.581388888888</v>
      </c>
      <c r="M2074" t="b">
        <v>0</v>
      </c>
      <c r="N2074">
        <v>350</v>
      </c>
      <c r="O2074" s="22">
        <f>E2074/D2074*100</f>
        <v>110.73146853146854</v>
      </c>
      <c r="P2074" s="4">
        <f>E2074/N2074</f>
        <v>226.20857142857142</v>
      </c>
      <c r="Q2074" t="b">
        <v>1</v>
      </c>
      <c r="R2074" t="s">
        <v>8295</v>
      </c>
      <c r="S2074" t="str">
        <f t="shared" si="130"/>
        <v>technology</v>
      </c>
      <c r="T2074" t="str">
        <f t="shared" si="131"/>
        <v>hardware</v>
      </c>
    </row>
    <row r="2075" spans="1:20" ht="42.75" x14ac:dyDescent="0.45">
      <c r="A2075">
        <v>2073</v>
      </c>
      <c r="B2075" s="1" t="s">
        <v>2074</v>
      </c>
      <c r="C2075" s="1" t="s">
        <v>6183</v>
      </c>
      <c r="D2075" s="3">
        <v>100000</v>
      </c>
      <c r="E2075" s="3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s="7">
        <f t="shared" si="128"/>
        <v>42087.668032407411</v>
      </c>
      <c r="L2075" s="7">
        <f t="shared" si="129"/>
        <v>42132.668032407411</v>
      </c>
      <c r="M2075" t="b">
        <v>0</v>
      </c>
      <c r="N2075">
        <v>470</v>
      </c>
      <c r="O2075" s="22">
        <f>E2075/D2075*100</f>
        <v>152.60429999999999</v>
      </c>
      <c r="P2075" s="4">
        <f>E2075/N2075</f>
        <v>324.69</v>
      </c>
      <c r="Q2075" t="b">
        <v>1</v>
      </c>
      <c r="R2075" t="s">
        <v>8295</v>
      </c>
      <c r="S2075" t="str">
        <f t="shared" si="130"/>
        <v>technology</v>
      </c>
      <c r="T2075" t="str">
        <f t="shared" si="131"/>
        <v>hardware</v>
      </c>
    </row>
    <row r="2076" spans="1:20" ht="28.5" x14ac:dyDescent="0.45">
      <c r="A2076">
        <v>2074</v>
      </c>
      <c r="B2076" s="1" t="s">
        <v>2075</v>
      </c>
      <c r="C2076" s="1" t="s">
        <v>6184</v>
      </c>
      <c r="D2076" s="3">
        <v>600</v>
      </c>
      <c r="E2076" s="3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s="7">
        <f t="shared" si="128"/>
        <v>42466.826180555552</v>
      </c>
      <c r="L2076" s="7">
        <f t="shared" si="129"/>
        <v>42496.826180555552</v>
      </c>
      <c r="M2076" t="b">
        <v>0</v>
      </c>
      <c r="N2076">
        <v>3</v>
      </c>
      <c r="O2076" s="22">
        <f>E2076/D2076*100</f>
        <v>102.49999999999999</v>
      </c>
      <c r="P2076" s="4">
        <f>E2076/N2076</f>
        <v>205</v>
      </c>
      <c r="Q2076" t="b">
        <v>1</v>
      </c>
      <c r="R2076" t="s">
        <v>8295</v>
      </c>
      <c r="S2076" t="str">
        <f t="shared" si="130"/>
        <v>technology</v>
      </c>
      <c r="T2076" t="str">
        <f t="shared" si="131"/>
        <v>hardware</v>
      </c>
    </row>
    <row r="2077" spans="1:20" ht="42.75" x14ac:dyDescent="0.45">
      <c r="A2077">
        <v>2075</v>
      </c>
      <c r="B2077" s="1" t="s">
        <v>2076</v>
      </c>
      <c r="C2077" s="1" t="s">
        <v>6185</v>
      </c>
      <c r="D2077" s="3">
        <v>9999</v>
      </c>
      <c r="E2077" s="3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s="7">
        <f t="shared" si="128"/>
        <v>41450.681574074071</v>
      </c>
      <c r="L2077" s="7">
        <f t="shared" si="129"/>
        <v>41480.681574074071</v>
      </c>
      <c r="M2077" t="b">
        <v>0</v>
      </c>
      <c r="N2077">
        <v>8200</v>
      </c>
      <c r="O2077" s="22">
        <f>E2077/D2077*100</f>
        <v>1678.3738373837384</v>
      </c>
      <c r="P2077" s="4">
        <f>E2077/N2077</f>
        <v>20.465926829268295</v>
      </c>
      <c r="Q2077" t="b">
        <v>1</v>
      </c>
      <c r="R2077" t="s">
        <v>8295</v>
      </c>
      <c r="S2077" t="str">
        <f t="shared" si="130"/>
        <v>technology</v>
      </c>
      <c r="T2077" t="str">
        <f t="shared" si="131"/>
        <v>hardware</v>
      </c>
    </row>
    <row r="2078" spans="1:20" ht="28.5" x14ac:dyDescent="0.45">
      <c r="A2078">
        <v>2076</v>
      </c>
      <c r="B2078" s="1" t="s">
        <v>2077</v>
      </c>
      <c r="C2078" s="1" t="s">
        <v>6186</v>
      </c>
      <c r="D2078" s="3">
        <v>179000</v>
      </c>
      <c r="E2078" s="3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s="7">
        <f t="shared" si="128"/>
        <v>41803.880659722221</v>
      </c>
      <c r="L2078" s="7">
        <f t="shared" si="129"/>
        <v>41843.880659722221</v>
      </c>
      <c r="M2078" t="b">
        <v>0</v>
      </c>
      <c r="N2078">
        <v>8359</v>
      </c>
      <c r="O2078" s="22">
        <f>E2078/D2078*100</f>
        <v>543.349156424581</v>
      </c>
      <c r="P2078" s="4">
        <f>E2078/N2078</f>
        <v>116.35303146309367</v>
      </c>
      <c r="Q2078" t="b">
        <v>1</v>
      </c>
      <c r="R2078" t="s">
        <v>8295</v>
      </c>
      <c r="S2078" t="str">
        <f t="shared" si="130"/>
        <v>technology</v>
      </c>
      <c r="T2078" t="str">
        <f t="shared" si="131"/>
        <v>hardware</v>
      </c>
    </row>
    <row r="2079" spans="1:20" ht="42.75" x14ac:dyDescent="0.45">
      <c r="A2079">
        <v>2077</v>
      </c>
      <c r="B2079" s="1" t="s">
        <v>2078</v>
      </c>
      <c r="C2079" s="1" t="s">
        <v>6187</v>
      </c>
      <c r="D2079" s="3">
        <v>50000</v>
      </c>
      <c r="E2079" s="3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s="7">
        <f t="shared" si="128"/>
        <v>42103.042546296296</v>
      </c>
      <c r="L2079" s="7">
        <f t="shared" si="129"/>
        <v>42160.875</v>
      </c>
      <c r="M2079" t="b">
        <v>0</v>
      </c>
      <c r="N2079">
        <v>188</v>
      </c>
      <c r="O2079" s="22">
        <f>E2079/D2079*100</f>
        <v>115.50800000000001</v>
      </c>
      <c r="P2079" s="4">
        <f>E2079/N2079</f>
        <v>307.20212765957444</v>
      </c>
      <c r="Q2079" t="b">
        <v>1</v>
      </c>
      <c r="R2079" t="s">
        <v>8295</v>
      </c>
      <c r="S2079" t="str">
        <f t="shared" si="130"/>
        <v>technology</v>
      </c>
      <c r="T2079" t="str">
        <f t="shared" si="131"/>
        <v>hardware</v>
      </c>
    </row>
    <row r="2080" spans="1:20" ht="42.75" x14ac:dyDescent="0.45">
      <c r="A2080">
        <v>2078</v>
      </c>
      <c r="B2080" s="1" t="s">
        <v>2079</v>
      </c>
      <c r="C2080" s="1" t="s">
        <v>6188</v>
      </c>
      <c r="D2080" s="3">
        <v>20000</v>
      </c>
      <c r="E2080" s="3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s="7">
        <f t="shared" si="128"/>
        <v>42692.771493055552</v>
      </c>
      <c r="L2080" s="7">
        <f t="shared" si="129"/>
        <v>42722.771493055552</v>
      </c>
      <c r="M2080" t="b">
        <v>0</v>
      </c>
      <c r="N2080">
        <v>48</v>
      </c>
      <c r="O2080" s="22">
        <f>E2080/D2080*100</f>
        <v>131.20499999999998</v>
      </c>
      <c r="P2080" s="4">
        <f>E2080/N2080</f>
        <v>546.6875</v>
      </c>
      <c r="Q2080" t="b">
        <v>1</v>
      </c>
      <c r="R2080" t="s">
        <v>8295</v>
      </c>
      <c r="S2080" t="str">
        <f t="shared" si="130"/>
        <v>technology</v>
      </c>
      <c r="T2080" t="str">
        <f t="shared" si="131"/>
        <v>hardware</v>
      </c>
    </row>
    <row r="2081" spans="1:20" ht="42.75" x14ac:dyDescent="0.45">
      <c r="A2081">
        <v>2079</v>
      </c>
      <c r="B2081" s="1" t="s">
        <v>2080</v>
      </c>
      <c r="C2081" s="1" t="s">
        <v>6189</v>
      </c>
      <c r="D2081" s="3">
        <v>10000</v>
      </c>
      <c r="E2081" s="3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s="7">
        <f t="shared" si="128"/>
        <v>42150.71056712963</v>
      </c>
      <c r="L2081" s="7">
        <f t="shared" si="129"/>
        <v>42180.791666666672</v>
      </c>
      <c r="M2081" t="b">
        <v>0</v>
      </c>
      <c r="N2081">
        <v>607</v>
      </c>
      <c r="O2081" s="22">
        <f>E2081/D2081*100</f>
        <v>288.17</v>
      </c>
      <c r="P2081" s="4">
        <f>E2081/N2081</f>
        <v>47.474464579901152</v>
      </c>
      <c r="Q2081" t="b">
        <v>1</v>
      </c>
      <c r="R2081" t="s">
        <v>8295</v>
      </c>
      <c r="S2081" t="str">
        <f t="shared" si="130"/>
        <v>technology</v>
      </c>
      <c r="T2081" t="str">
        <f t="shared" si="131"/>
        <v>hardware</v>
      </c>
    </row>
    <row r="2082" spans="1:20" ht="42.75" x14ac:dyDescent="0.45">
      <c r="A2082">
        <v>2080</v>
      </c>
      <c r="B2082" s="1" t="s">
        <v>2081</v>
      </c>
      <c r="C2082" s="1" t="s">
        <v>6190</v>
      </c>
      <c r="D2082" s="3">
        <v>1000</v>
      </c>
      <c r="E2082" s="3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s="7">
        <f t="shared" si="128"/>
        <v>42289.957175925927</v>
      </c>
      <c r="L2082" s="7">
        <f t="shared" si="129"/>
        <v>42319.998842592591</v>
      </c>
      <c r="M2082" t="b">
        <v>0</v>
      </c>
      <c r="N2082">
        <v>50</v>
      </c>
      <c r="O2082" s="22">
        <f>E2082/D2082*100</f>
        <v>507.8</v>
      </c>
      <c r="P2082" s="4">
        <f>E2082/N2082</f>
        <v>101.56</v>
      </c>
      <c r="Q2082" t="b">
        <v>1</v>
      </c>
      <c r="R2082" t="s">
        <v>8295</v>
      </c>
      <c r="S2082" t="str">
        <f t="shared" si="130"/>
        <v>technology</v>
      </c>
      <c r="T2082" t="str">
        <f t="shared" si="131"/>
        <v>hardware</v>
      </c>
    </row>
    <row r="2083" spans="1:20" ht="42.75" x14ac:dyDescent="0.45">
      <c r="A2083">
        <v>2081</v>
      </c>
      <c r="B2083" s="1" t="s">
        <v>2082</v>
      </c>
      <c r="C2083" s="1" t="s">
        <v>6191</v>
      </c>
      <c r="D2083" s="3">
        <v>3500</v>
      </c>
      <c r="E2083" s="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s="7">
        <f t="shared" si="128"/>
        <v>41004.156886574077</v>
      </c>
      <c r="L2083" s="7">
        <f t="shared" si="129"/>
        <v>41045.207638888889</v>
      </c>
      <c r="M2083" t="b">
        <v>0</v>
      </c>
      <c r="N2083">
        <v>55</v>
      </c>
      <c r="O2083" s="22">
        <f>E2083/D2083*100</f>
        <v>114.57142857142857</v>
      </c>
      <c r="P2083" s="4">
        <f>E2083/N2083</f>
        <v>72.909090909090907</v>
      </c>
      <c r="Q2083" t="b">
        <v>1</v>
      </c>
      <c r="R2083" t="s">
        <v>8279</v>
      </c>
      <c r="S2083" t="str">
        <f t="shared" si="130"/>
        <v>music</v>
      </c>
      <c r="T2083" t="str">
        <f t="shared" si="131"/>
        <v>indie rock</v>
      </c>
    </row>
    <row r="2084" spans="1:20" ht="42.75" x14ac:dyDescent="0.45">
      <c r="A2084">
        <v>2082</v>
      </c>
      <c r="B2084" s="1" t="s">
        <v>2083</v>
      </c>
      <c r="C2084" s="1" t="s">
        <v>6192</v>
      </c>
      <c r="D2084" s="3">
        <v>1500</v>
      </c>
      <c r="E2084" s="3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s="7">
        <f t="shared" si="128"/>
        <v>40811.120324074072</v>
      </c>
      <c r="L2084" s="7">
        <f t="shared" si="129"/>
        <v>40871.161990740737</v>
      </c>
      <c r="M2084" t="b">
        <v>0</v>
      </c>
      <c r="N2084">
        <v>38</v>
      </c>
      <c r="O2084" s="22">
        <f>E2084/D2084*100</f>
        <v>110.73333333333333</v>
      </c>
      <c r="P2084" s="4">
        <f>E2084/N2084</f>
        <v>43.710526315789473</v>
      </c>
      <c r="Q2084" t="b">
        <v>1</v>
      </c>
      <c r="R2084" t="s">
        <v>8279</v>
      </c>
      <c r="S2084" t="str">
        <f t="shared" si="130"/>
        <v>music</v>
      </c>
      <c r="T2084" t="str">
        <f t="shared" si="131"/>
        <v>indie rock</v>
      </c>
    </row>
    <row r="2085" spans="1:20" ht="42.75" x14ac:dyDescent="0.45">
      <c r="A2085">
        <v>2083</v>
      </c>
      <c r="B2085" s="1" t="s">
        <v>2084</v>
      </c>
      <c r="C2085" s="1" t="s">
        <v>6193</v>
      </c>
      <c r="D2085" s="3">
        <v>750</v>
      </c>
      <c r="E2085" s="3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s="7">
        <f t="shared" si="128"/>
        <v>41034.72216435185</v>
      </c>
      <c r="L2085" s="7">
        <f t="shared" si="129"/>
        <v>41064.72216435185</v>
      </c>
      <c r="M2085" t="b">
        <v>0</v>
      </c>
      <c r="N2085">
        <v>25</v>
      </c>
      <c r="O2085" s="22">
        <f>E2085/D2085*100</f>
        <v>113.33333333333333</v>
      </c>
      <c r="P2085" s="4">
        <f>E2085/N2085</f>
        <v>34</v>
      </c>
      <c r="Q2085" t="b">
        <v>1</v>
      </c>
      <c r="R2085" t="s">
        <v>8279</v>
      </c>
      <c r="S2085" t="str">
        <f t="shared" si="130"/>
        <v>music</v>
      </c>
      <c r="T2085" t="str">
        <f t="shared" si="131"/>
        <v>indie rock</v>
      </c>
    </row>
    <row r="2086" spans="1:20" ht="42.75" x14ac:dyDescent="0.45">
      <c r="A2086">
        <v>2084</v>
      </c>
      <c r="B2086" s="1" t="s">
        <v>2085</v>
      </c>
      <c r="C2086" s="1" t="s">
        <v>6194</v>
      </c>
      <c r="D2086" s="3">
        <v>3000</v>
      </c>
      <c r="E2086" s="3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s="7">
        <f t="shared" si="128"/>
        <v>41731.833124999997</v>
      </c>
      <c r="L2086" s="7">
        <f t="shared" si="129"/>
        <v>41763.290972222225</v>
      </c>
      <c r="M2086" t="b">
        <v>0</v>
      </c>
      <c r="N2086">
        <v>46</v>
      </c>
      <c r="O2086" s="22">
        <f>E2086/D2086*100</f>
        <v>108.33333333333333</v>
      </c>
      <c r="P2086" s="4">
        <f>E2086/N2086</f>
        <v>70.652173913043484</v>
      </c>
      <c r="Q2086" t="b">
        <v>1</v>
      </c>
      <c r="R2086" t="s">
        <v>8279</v>
      </c>
      <c r="S2086" t="str">
        <f t="shared" si="130"/>
        <v>music</v>
      </c>
      <c r="T2086" t="str">
        <f t="shared" si="131"/>
        <v>indie rock</v>
      </c>
    </row>
    <row r="2087" spans="1:20" ht="42.75" x14ac:dyDescent="0.45">
      <c r="A2087">
        <v>2085</v>
      </c>
      <c r="B2087" s="1" t="s">
        <v>2086</v>
      </c>
      <c r="C2087" s="1" t="s">
        <v>6195</v>
      </c>
      <c r="D2087" s="3">
        <v>6000</v>
      </c>
      <c r="E2087" s="3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s="7">
        <f t="shared" si="128"/>
        <v>41075.835497685184</v>
      </c>
      <c r="L2087" s="7">
        <f t="shared" si="129"/>
        <v>41105.835497685184</v>
      </c>
      <c r="M2087" t="b">
        <v>0</v>
      </c>
      <c r="N2087">
        <v>83</v>
      </c>
      <c r="O2087" s="22">
        <f>E2087/D2087*100</f>
        <v>123.53333333333335</v>
      </c>
      <c r="P2087" s="4">
        <f>E2087/N2087</f>
        <v>89.301204819277103</v>
      </c>
      <c r="Q2087" t="b">
        <v>1</v>
      </c>
      <c r="R2087" t="s">
        <v>8279</v>
      </c>
      <c r="S2087" t="str">
        <f t="shared" si="130"/>
        <v>music</v>
      </c>
      <c r="T2087" t="str">
        <f t="shared" si="131"/>
        <v>indie rock</v>
      </c>
    </row>
    <row r="2088" spans="1:20" ht="42.75" x14ac:dyDescent="0.45">
      <c r="A2088">
        <v>2086</v>
      </c>
      <c r="B2088" s="1" t="s">
        <v>2087</v>
      </c>
      <c r="C2088" s="1" t="s">
        <v>6196</v>
      </c>
      <c r="D2088" s="3">
        <v>4000</v>
      </c>
      <c r="E2088" s="3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s="7">
        <f t="shared" si="128"/>
        <v>40860.67050925926</v>
      </c>
      <c r="L2088" s="7">
        <f t="shared" si="129"/>
        <v>40891.207638888889</v>
      </c>
      <c r="M2088" t="b">
        <v>0</v>
      </c>
      <c r="N2088">
        <v>35</v>
      </c>
      <c r="O2088" s="22">
        <f>E2088/D2088*100</f>
        <v>100.69999999999999</v>
      </c>
      <c r="P2088" s="4">
        <f>E2088/N2088</f>
        <v>115.08571428571429</v>
      </c>
      <c r="Q2088" t="b">
        <v>1</v>
      </c>
      <c r="R2088" t="s">
        <v>8279</v>
      </c>
      <c r="S2088" t="str">
        <f t="shared" si="130"/>
        <v>music</v>
      </c>
      <c r="T2088" t="str">
        <f t="shared" si="131"/>
        <v>indie rock</v>
      </c>
    </row>
    <row r="2089" spans="1:20" ht="42.75" x14ac:dyDescent="0.45">
      <c r="A2089">
        <v>2087</v>
      </c>
      <c r="B2089" s="1" t="s">
        <v>2088</v>
      </c>
      <c r="C2089" s="1" t="s">
        <v>6197</v>
      </c>
      <c r="D2089" s="3">
        <v>1500</v>
      </c>
      <c r="E2089" s="3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s="7">
        <f t="shared" si="128"/>
        <v>40764.204375000001</v>
      </c>
      <c r="L2089" s="7">
        <f t="shared" si="129"/>
        <v>40794.204375000001</v>
      </c>
      <c r="M2089" t="b">
        <v>0</v>
      </c>
      <c r="N2089">
        <v>25</v>
      </c>
      <c r="O2089" s="22">
        <f>E2089/D2089*100</f>
        <v>103.53333333333335</v>
      </c>
      <c r="P2089" s="4">
        <f>E2089/N2089</f>
        <v>62.12</v>
      </c>
      <c r="Q2089" t="b">
        <v>1</v>
      </c>
      <c r="R2089" t="s">
        <v>8279</v>
      </c>
      <c r="S2089" t="str">
        <f t="shared" si="130"/>
        <v>music</v>
      </c>
      <c r="T2089" t="str">
        <f t="shared" si="131"/>
        <v>indie rock</v>
      </c>
    </row>
    <row r="2090" spans="1:20" ht="42.75" x14ac:dyDescent="0.45">
      <c r="A2090">
        <v>2088</v>
      </c>
      <c r="B2090" s="1" t="s">
        <v>2089</v>
      </c>
      <c r="C2090" s="1" t="s">
        <v>6198</v>
      </c>
      <c r="D2090" s="3">
        <v>3000</v>
      </c>
      <c r="E2090" s="3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s="7">
        <f t="shared" si="128"/>
        <v>40395.714722222219</v>
      </c>
      <c r="L2090" s="7">
        <f t="shared" si="129"/>
        <v>40432.165972222225</v>
      </c>
      <c r="M2090" t="b">
        <v>0</v>
      </c>
      <c r="N2090">
        <v>75</v>
      </c>
      <c r="O2090" s="22">
        <f>E2090/D2090*100</f>
        <v>115.51066666666668</v>
      </c>
      <c r="P2090" s="4">
        <f>E2090/N2090</f>
        <v>46.204266666666669</v>
      </c>
      <c r="Q2090" t="b">
        <v>1</v>
      </c>
      <c r="R2090" t="s">
        <v>8279</v>
      </c>
      <c r="S2090" t="str">
        <f t="shared" si="130"/>
        <v>music</v>
      </c>
      <c r="T2090" t="str">
        <f t="shared" si="131"/>
        <v>indie rock</v>
      </c>
    </row>
    <row r="2091" spans="1:20" ht="28.5" x14ac:dyDescent="0.45">
      <c r="A2091">
        <v>2089</v>
      </c>
      <c r="B2091" s="1" t="s">
        <v>2090</v>
      </c>
      <c r="C2091" s="1" t="s">
        <v>6199</v>
      </c>
      <c r="D2091" s="3">
        <v>2500</v>
      </c>
      <c r="E2091" s="3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s="7">
        <f t="shared" si="128"/>
        <v>41453.076319444444</v>
      </c>
      <c r="L2091" s="7">
        <f t="shared" si="129"/>
        <v>41488.076319444444</v>
      </c>
      <c r="M2091" t="b">
        <v>0</v>
      </c>
      <c r="N2091">
        <v>62</v>
      </c>
      <c r="O2091" s="22">
        <f>E2091/D2091*100</f>
        <v>120.4004</v>
      </c>
      <c r="P2091" s="4">
        <f>E2091/N2091</f>
        <v>48.54854838709678</v>
      </c>
      <c r="Q2091" t="b">
        <v>1</v>
      </c>
      <c r="R2091" t="s">
        <v>8279</v>
      </c>
      <c r="S2091" t="str">
        <f t="shared" si="130"/>
        <v>music</v>
      </c>
      <c r="T2091" t="str">
        <f t="shared" si="131"/>
        <v>indie rock</v>
      </c>
    </row>
    <row r="2092" spans="1:20" ht="42.75" x14ac:dyDescent="0.45">
      <c r="A2092">
        <v>2090</v>
      </c>
      <c r="B2092" s="1" t="s">
        <v>2091</v>
      </c>
      <c r="C2092" s="1" t="s">
        <v>6200</v>
      </c>
      <c r="D2092" s="3">
        <v>8000</v>
      </c>
      <c r="E2092" s="3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s="7">
        <f t="shared" si="128"/>
        <v>41299.381423611114</v>
      </c>
      <c r="L2092" s="7">
        <f t="shared" si="129"/>
        <v>41329.381423611114</v>
      </c>
      <c r="M2092" t="b">
        <v>0</v>
      </c>
      <c r="N2092">
        <v>160</v>
      </c>
      <c r="O2092" s="22">
        <f>E2092/D2092*100</f>
        <v>115.040375</v>
      </c>
      <c r="P2092" s="4">
        <f>E2092/N2092</f>
        <v>57.520187499999999</v>
      </c>
      <c r="Q2092" t="b">
        <v>1</v>
      </c>
      <c r="R2092" t="s">
        <v>8279</v>
      </c>
      <c r="S2092" t="str">
        <f t="shared" si="130"/>
        <v>music</v>
      </c>
      <c r="T2092" t="str">
        <f t="shared" si="131"/>
        <v>indie rock</v>
      </c>
    </row>
    <row r="2093" spans="1:20" ht="42.75" x14ac:dyDescent="0.45">
      <c r="A2093">
        <v>2091</v>
      </c>
      <c r="B2093" s="1" t="s">
        <v>2092</v>
      </c>
      <c r="C2093" s="1" t="s">
        <v>6201</v>
      </c>
      <c r="D2093" s="3">
        <v>18000</v>
      </c>
      <c r="E2093" s="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s="7">
        <f t="shared" si="128"/>
        <v>40555.322662037033</v>
      </c>
      <c r="L2093" s="7">
        <f t="shared" si="129"/>
        <v>40603.833333333336</v>
      </c>
      <c r="M2093" t="b">
        <v>0</v>
      </c>
      <c r="N2093">
        <v>246</v>
      </c>
      <c r="O2093" s="22">
        <f>E2093/D2093*100</f>
        <v>120.46777777777777</v>
      </c>
      <c r="P2093" s="4">
        <f>E2093/N2093</f>
        <v>88.147154471544724</v>
      </c>
      <c r="Q2093" t="b">
        <v>1</v>
      </c>
      <c r="R2093" t="s">
        <v>8279</v>
      </c>
      <c r="S2093" t="str">
        <f t="shared" si="130"/>
        <v>music</v>
      </c>
      <c r="T2093" t="str">
        <f t="shared" si="131"/>
        <v>indie rock</v>
      </c>
    </row>
    <row r="2094" spans="1:20" ht="42.75" x14ac:dyDescent="0.45">
      <c r="A2094">
        <v>2092</v>
      </c>
      <c r="B2094" s="1" t="s">
        <v>2093</v>
      </c>
      <c r="C2094" s="1" t="s">
        <v>6202</v>
      </c>
      <c r="D2094" s="3">
        <v>6000</v>
      </c>
      <c r="E2094" s="3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s="7">
        <f t="shared" si="128"/>
        <v>40763.707546296297</v>
      </c>
      <c r="L2094" s="7">
        <f t="shared" si="129"/>
        <v>40823.707546296297</v>
      </c>
      <c r="M2094" t="b">
        <v>0</v>
      </c>
      <c r="N2094">
        <v>55</v>
      </c>
      <c r="O2094" s="22">
        <f>E2094/D2094*100</f>
        <v>101.28333333333333</v>
      </c>
      <c r="P2094" s="4">
        <f>E2094/N2094</f>
        <v>110.49090909090908</v>
      </c>
      <c r="Q2094" t="b">
        <v>1</v>
      </c>
      <c r="R2094" t="s">
        <v>8279</v>
      </c>
      <c r="S2094" t="str">
        <f t="shared" si="130"/>
        <v>music</v>
      </c>
      <c r="T2094" t="str">
        <f t="shared" si="131"/>
        <v>indie rock</v>
      </c>
    </row>
    <row r="2095" spans="1:20" ht="42.75" x14ac:dyDescent="0.45">
      <c r="A2095">
        <v>2093</v>
      </c>
      <c r="B2095" s="1" t="s">
        <v>2094</v>
      </c>
      <c r="C2095" s="1" t="s">
        <v>6203</v>
      </c>
      <c r="D2095" s="3">
        <v>1500</v>
      </c>
      <c r="E2095" s="3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s="7">
        <f t="shared" si="128"/>
        <v>41205.854537037041</v>
      </c>
      <c r="L2095" s="7">
        <f t="shared" si="129"/>
        <v>41265.896203703705</v>
      </c>
      <c r="M2095" t="b">
        <v>0</v>
      </c>
      <c r="N2095">
        <v>23</v>
      </c>
      <c r="O2095" s="22">
        <f>E2095/D2095*100</f>
        <v>102.46666666666667</v>
      </c>
      <c r="P2095" s="4">
        <f>E2095/N2095</f>
        <v>66.826086956521735</v>
      </c>
      <c r="Q2095" t="b">
        <v>1</v>
      </c>
      <c r="R2095" t="s">
        <v>8279</v>
      </c>
      <c r="S2095" t="str">
        <f t="shared" si="130"/>
        <v>music</v>
      </c>
      <c r="T2095" t="str">
        <f t="shared" si="131"/>
        <v>indie rock</v>
      </c>
    </row>
    <row r="2096" spans="1:20" ht="42.75" x14ac:dyDescent="0.45">
      <c r="A2096">
        <v>2094</v>
      </c>
      <c r="B2096" s="1" t="s">
        <v>2095</v>
      </c>
      <c r="C2096" s="1" t="s">
        <v>6204</v>
      </c>
      <c r="D2096" s="3">
        <v>3500</v>
      </c>
      <c r="E2096" s="3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s="7">
        <f t="shared" si="128"/>
        <v>40939.02002314815</v>
      </c>
      <c r="L2096" s="7">
        <f t="shared" si="129"/>
        <v>40973.125</v>
      </c>
      <c r="M2096" t="b">
        <v>0</v>
      </c>
      <c r="N2096">
        <v>72</v>
      </c>
      <c r="O2096" s="22">
        <f>E2096/D2096*100</f>
        <v>120.54285714285714</v>
      </c>
      <c r="P2096" s="4">
        <f>E2096/N2096</f>
        <v>58.597222222222221</v>
      </c>
      <c r="Q2096" t="b">
        <v>1</v>
      </c>
      <c r="R2096" t="s">
        <v>8279</v>
      </c>
      <c r="S2096" t="str">
        <f t="shared" si="130"/>
        <v>music</v>
      </c>
      <c r="T2096" t="str">
        <f t="shared" si="131"/>
        <v>indie rock</v>
      </c>
    </row>
    <row r="2097" spans="1:20" ht="42.75" x14ac:dyDescent="0.45">
      <c r="A2097">
        <v>2095</v>
      </c>
      <c r="B2097" s="1" t="s">
        <v>2096</v>
      </c>
      <c r="C2097" s="1" t="s">
        <v>6205</v>
      </c>
      <c r="D2097" s="3">
        <v>2500</v>
      </c>
      <c r="E2097" s="3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s="7">
        <f t="shared" si="128"/>
        <v>40758.733483796292</v>
      </c>
      <c r="L2097" s="7">
        <f t="shared" si="129"/>
        <v>40818.733483796292</v>
      </c>
      <c r="M2097" t="b">
        <v>0</v>
      </c>
      <c r="N2097">
        <v>22</v>
      </c>
      <c r="O2097" s="22">
        <f>E2097/D2097*100</f>
        <v>100</v>
      </c>
      <c r="P2097" s="4">
        <f>E2097/N2097</f>
        <v>113.63636363636364</v>
      </c>
      <c r="Q2097" t="b">
        <v>1</v>
      </c>
      <c r="R2097" t="s">
        <v>8279</v>
      </c>
      <c r="S2097" t="str">
        <f t="shared" si="130"/>
        <v>music</v>
      </c>
      <c r="T2097" t="str">
        <f t="shared" si="131"/>
        <v>indie rock</v>
      </c>
    </row>
    <row r="2098" spans="1:20" ht="42.75" x14ac:dyDescent="0.45">
      <c r="A2098">
        <v>2096</v>
      </c>
      <c r="B2098" s="1" t="s">
        <v>2097</v>
      </c>
      <c r="C2098" s="1" t="s">
        <v>6206</v>
      </c>
      <c r="D2098" s="3">
        <v>600</v>
      </c>
      <c r="E2098" s="3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s="7">
        <f t="shared" si="128"/>
        <v>41192.758506944447</v>
      </c>
      <c r="L2098" s="7">
        <f t="shared" si="129"/>
        <v>41208.165972222225</v>
      </c>
      <c r="M2098" t="b">
        <v>0</v>
      </c>
      <c r="N2098">
        <v>14</v>
      </c>
      <c r="O2098" s="22">
        <f>E2098/D2098*100</f>
        <v>101.66666666666666</v>
      </c>
      <c r="P2098" s="4">
        <f>E2098/N2098</f>
        <v>43.571428571428569</v>
      </c>
      <c r="Q2098" t="b">
        <v>1</v>
      </c>
      <c r="R2098" t="s">
        <v>8279</v>
      </c>
      <c r="S2098" t="str">
        <f t="shared" si="130"/>
        <v>music</v>
      </c>
      <c r="T2098" t="str">
        <f t="shared" si="131"/>
        <v>indie rock</v>
      </c>
    </row>
    <row r="2099" spans="1:20" ht="42.75" x14ac:dyDescent="0.45">
      <c r="A2099">
        <v>2097</v>
      </c>
      <c r="B2099" s="1" t="s">
        <v>2098</v>
      </c>
      <c r="C2099" s="1" t="s">
        <v>6207</v>
      </c>
      <c r="D2099" s="3">
        <v>3000</v>
      </c>
      <c r="E2099" s="3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s="7">
        <f t="shared" si="128"/>
        <v>40818.58489583333</v>
      </c>
      <c r="L2099" s="7">
        <f t="shared" si="129"/>
        <v>40878.626562500001</v>
      </c>
      <c r="M2099" t="b">
        <v>0</v>
      </c>
      <c r="N2099">
        <v>38</v>
      </c>
      <c r="O2099" s="22">
        <f>E2099/D2099*100</f>
        <v>100</v>
      </c>
      <c r="P2099" s="4">
        <f>E2099/N2099</f>
        <v>78.94736842105263</v>
      </c>
      <c r="Q2099" t="b">
        <v>1</v>
      </c>
      <c r="R2099" t="s">
        <v>8279</v>
      </c>
      <c r="S2099" t="str">
        <f t="shared" si="130"/>
        <v>music</v>
      </c>
      <c r="T2099" t="str">
        <f t="shared" si="131"/>
        <v>indie rock</v>
      </c>
    </row>
    <row r="2100" spans="1:20" ht="42.75" x14ac:dyDescent="0.45">
      <c r="A2100">
        <v>2098</v>
      </c>
      <c r="B2100" s="1" t="s">
        <v>2099</v>
      </c>
      <c r="C2100" s="1" t="s">
        <v>6208</v>
      </c>
      <c r="D2100" s="3">
        <v>6000</v>
      </c>
      <c r="E2100" s="3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s="7">
        <f t="shared" si="128"/>
        <v>40946.11383101852</v>
      </c>
      <c r="L2100" s="7">
        <f t="shared" si="129"/>
        <v>40976.11383101852</v>
      </c>
      <c r="M2100" t="b">
        <v>0</v>
      </c>
      <c r="N2100">
        <v>32</v>
      </c>
      <c r="O2100" s="22">
        <f>E2100/D2100*100</f>
        <v>100.33333333333334</v>
      </c>
      <c r="P2100" s="4">
        <f>E2100/N2100</f>
        <v>188.125</v>
      </c>
      <c r="Q2100" t="b">
        <v>1</v>
      </c>
      <c r="R2100" t="s">
        <v>8279</v>
      </c>
      <c r="S2100" t="str">
        <f t="shared" si="130"/>
        <v>music</v>
      </c>
      <c r="T2100" t="str">
        <f t="shared" si="131"/>
        <v>indie rock</v>
      </c>
    </row>
    <row r="2101" spans="1:20" x14ac:dyDescent="0.45">
      <c r="A2101">
        <v>2099</v>
      </c>
      <c r="B2101" s="1" t="s">
        <v>2100</v>
      </c>
      <c r="C2101" s="1" t="s">
        <v>6209</v>
      </c>
      <c r="D2101" s="3">
        <v>3000</v>
      </c>
      <c r="E2101" s="3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s="7">
        <f t="shared" si="128"/>
        <v>42173.746342592596</v>
      </c>
      <c r="L2101" s="7">
        <f t="shared" si="129"/>
        <v>42187.152777777781</v>
      </c>
      <c r="M2101" t="b">
        <v>0</v>
      </c>
      <c r="N2101">
        <v>63</v>
      </c>
      <c r="O2101" s="22">
        <f>E2101/D2101*100</f>
        <v>132.36666666666667</v>
      </c>
      <c r="P2101" s="4">
        <f>E2101/N2101</f>
        <v>63.031746031746032</v>
      </c>
      <c r="Q2101" t="b">
        <v>1</v>
      </c>
      <c r="R2101" t="s">
        <v>8279</v>
      </c>
      <c r="S2101" t="str">
        <f t="shared" si="130"/>
        <v>music</v>
      </c>
      <c r="T2101" t="str">
        <f t="shared" si="131"/>
        <v>indie rock</v>
      </c>
    </row>
    <row r="2102" spans="1:20" ht="42.75" x14ac:dyDescent="0.45">
      <c r="A2102">
        <v>2100</v>
      </c>
      <c r="B2102" s="1" t="s">
        <v>2101</v>
      </c>
      <c r="C2102" s="1" t="s">
        <v>6210</v>
      </c>
      <c r="D2102" s="3">
        <v>600</v>
      </c>
      <c r="E2102" s="3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s="7">
        <f t="shared" si="128"/>
        <v>41074.834965277776</v>
      </c>
      <c r="L2102" s="7">
        <f t="shared" si="129"/>
        <v>41090.165972222225</v>
      </c>
      <c r="M2102" t="b">
        <v>0</v>
      </c>
      <c r="N2102">
        <v>27</v>
      </c>
      <c r="O2102" s="22">
        <f>E2102/D2102*100</f>
        <v>136.66666666666666</v>
      </c>
      <c r="P2102" s="4">
        <f>E2102/N2102</f>
        <v>30.37037037037037</v>
      </c>
      <c r="Q2102" t="b">
        <v>1</v>
      </c>
      <c r="R2102" t="s">
        <v>8279</v>
      </c>
      <c r="S2102" t="str">
        <f t="shared" si="130"/>
        <v>music</v>
      </c>
      <c r="T2102" t="str">
        <f t="shared" si="131"/>
        <v>indie rock</v>
      </c>
    </row>
    <row r="2103" spans="1:20" ht="42.75" x14ac:dyDescent="0.45">
      <c r="A2103">
        <v>2101</v>
      </c>
      <c r="B2103" s="1" t="s">
        <v>2102</v>
      </c>
      <c r="C2103" s="1" t="s">
        <v>6211</v>
      </c>
      <c r="D2103" s="3">
        <v>2000</v>
      </c>
      <c r="E2103" s="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s="7">
        <f t="shared" si="128"/>
        <v>40892.149467592593</v>
      </c>
      <c r="L2103" s="7">
        <f t="shared" si="129"/>
        <v>40952.149467592593</v>
      </c>
      <c r="M2103" t="b">
        <v>0</v>
      </c>
      <c r="N2103">
        <v>44</v>
      </c>
      <c r="O2103" s="22">
        <f>E2103/D2103*100</f>
        <v>113.25</v>
      </c>
      <c r="P2103" s="4">
        <f>E2103/N2103</f>
        <v>51.477272727272727</v>
      </c>
      <c r="Q2103" t="b">
        <v>1</v>
      </c>
      <c r="R2103" t="s">
        <v>8279</v>
      </c>
      <c r="S2103" t="str">
        <f t="shared" si="130"/>
        <v>music</v>
      </c>
      <c r="T2103" t="str">
        <f t="shared" si="131"/>
        <v>indie rock</v>
      </c>
    </row>
    <row r="2104" spans="1:20" ht="42.75" x14ac:dyDescent="0.45">
      <c r="A2104">
        <v>2102</v>
      </c>
      <c r="B2104" s="1" t="s">
        <v>2103</v>
      </c>
      <c r="C2104" s="1" t="s">
        <v>6212</v>
      </c>
      <c r="D2104" s="3">
        <v>1000</v>
      </c>
      <c r="E2104" s="3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s="7">
        <f t="shared" si="128"/>
        <v>40638.868611111109</v>
      </c>
      <c r="L2104" s="7">
        <f t="shared" si="129"/>
        <v>40668.868611111109</v>
      </c>
      <c r="M2104" t="b">
        <v>0</v>
      </c>
      <c r="N2104">
        <v>38</v>
      </c>
      <c r="O2104" s="22">
        <f>E2104/D2104*100</f>
        <v>136</v>
      </c>
      <c r="P2104" s="4">
        <f>E2104/N2104</f>
        <v>35.789473684210527</v>
      </c>
      <c r="Q2104" t="b">
        <v>1</v>
      </c>
      <c r="R2104" t="s">
        <v>8279</v>
      </c>
      <c r="S2104" t="str">
        <f t="shared" si="130"/>
        <v>music</v>
      </c>
      <c r="T2104" t="str">
        <f t="shared" si="131"/>
        <v>indie rock</v>
      </c>
    </row>
    <row r="2105" spans="1:20" ht="28.5" x14ac:dyDescent="0.45">
      <c r="A2105">
        <v>2103</v>
      </c>
      <c r="B2105" s="1" t="s">
        <v>2104</v>
      </c>
      <c r="C2105" s="1" t="s">
        <v>6213</v>
      </c>
      <c r="D2105" s="3">
        <v>7777</v>
      </c>
      <c r="E2105" s="3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s="7">
        <f t="shared" si="128"/>
        <v>41192.754942129628</v>
      </c>
      <c r="L2105" s="7">
        <f t="shared" si="129"/>
        <v>41222.7966087963</v>
      </c>
      <c r="M2105" t="b">
        <v>0</v>
      </c>
      <c r="N2105">
        <v>115</v>
      </c>
      <c r="O2105" s="22">
        <f>E2105/D2105*100</f>
        <v>146.12318374694613</v>
      </c>
      <c r="P2105" s="4">
        <f>E2105/N2105</f>
        <v>98.817391304347822</v>
      </c>
      <c r="Q2105" t="b">
        <v>1</v>
      </c>
      <c r="R2105" t="s">
        <v>8279</v>
      </c>
      <c r="S2105" t="str">
        <f t="shared" si="130"/>
        <v>music</v>
      </c>
      <c r="T2105" t="str">
        <f t="shared" si="131"/>
        <v>indie rock</v>
      </c>
    </row>
    <row r="2106" spans="1:20" ht="42.75" x14ac:dyDescent="0.45">
      <c r="A2106">
        <v>2104</v>
      </c>
      <c r="B2106" s="1" t="s">
        <v>2105</v>
      </c>
      <c r="C2106" s="1" t="s">
        <v>6214</v>
      </c>
      <c r="D2106" s="3">
        <v>800</v>
      </c>
      <c r="E2106" s="3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s="7">
        <f t="shared" si="128"/>
        <v>41394.074467592596</v>
      </c>
      <c r="L2106" s="7">
        <f t="shared" si="129"/>
        <v>41425</v>
      </c>
      <c r="M2106" t="b">
        <v>0</v>
      </c>
      <c r="N2106">
        <v>37</v>
      </c>
      <c r="O2106" s="22">
        <f>E2106/D2106*100</f>
        <v>129.5</v>
      </c>
      <c r="P2106" s="4">
        <f>E2106/N2106</f>
        <v>28</v>
      </c>
      <c r="Q2106" t="b">
        <v>1</v>
      </c>
      <c r="R2106" t="s">
        <v>8279</v>
      </c>
      <c r="S2106" t="str">
        <f t="shared" si="130"/>
        <v>music</v>
      </c>
      <c r="T2106" t="str">
        <f t="shared" si="131"/>
        <v>indie rock</v>
      </c>
    </row>
    <row r="2107" spans="1:20" ht="28.5" x14ac:dyDescent="0.45">
      <c r="A2107">
        <v>2105</v>
      </c>
      <c r="B2107" s="1" t="s">
        <v>2106</v>
      </c>
      <c r="C2107" s="1" t="s">
        <v>6215</v>
      </c>
      <c r="D2107" s="3">
        <v>2000</v>
      </c>
      <c r="E2107" s="3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s="7">
        <f t="shared" si="128"/>
        <v>41951.788807870369</v>
      </c>
      <c r="L2107" s="7">
        <f t="shared" si="129"/>
        <v>41964.166666666672</v>
      </c>
      <c r="M2107" t="b">
        <v>0</v>
      </c>
      <c r="N2107">
        <v>99</v>
      </c>
      <c r="O2107" s="22">
        <f>E2107/D2107*100</f>
        <v>254</v>
      </c>
      <c r="P2107" s="4">
        <f>E2107/N2107</f>
        <v>51.313131313131315</v>
      </c>
      <c r="Q2107" t="b">
        <v>1</v>
      </c>
      <c r="R2107" t="s">
        <v>8279</v>
      </c>
      <c r="S2107" t="str">
        <f t="shared" si="130"/>
        <v>music</v>
      </c>
      <c r="T2107" t="str">
        <f t="shared" si="131"/>
        <v>indie rock</v>
      </c>
    </row>
    <row r="2108" spans="1:20" ht="42.75" x14ac:dyDescent="0.45">
      <c r="A2108">
        <v>2106</v>
      </c>
      <c r="B2108" s="1" t="s">
        <v>2107</v>
      </c>
      <c r="C2108" s="1" t="s">
        <v>6216</v>
      </c>
      <c r="D2108" s="3">
        <v>2200</v>
      </c>
      <c r="E2108" s="3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s="7">
        <f t="shared" si="128"/>
        <v>41270.21497685185</v>
      </c>
      <c r="L2108" s="7">
        <f t="shared" si="129"/>
        <v>41300.21497685185</v>
      </c>
      <c r="M2108" t="b">
        <v>0</v>
      </c>
      <c r="N2108">
        <v>44</v>
      </c>
      <c r="O2108" s="22">
        <f>E2108/D2108*100</f>
        <v>107.04545454545456</v>
      </c>
      <c r="P2108" s="4">
        <f>E2108/N2108</f>
        <v>53.522727272727273</v>
      </c>
      <c r="Q2108" t="b">
        <v>1</v>
      </c>
      <c r="R2108" t="s">
        <v>8279</v>
      </c>
      <c r="S2108" t="str">
        <f t="shared" si="130"/>
        <v>music</v>
      </c>
      <c r="T2108" t="str">
        <f t="shared" si="131"/>
        <v>indie rock</v>
      </c>
    </row>
    <row r="2109" spans="1:20" ht="42.75" x14ac:dyDescent="0.45">
      <c r="A2109">
        <v>2107</v>
      </c>
      <c r="B2109" s="1" t="s">
        <v>2108</v>
      </c>
      <c r="C2109" s="1" t="s">
        <v>6217</v>
      </c>
      <c r="D2109" s="3">
        <v>2000</v>
      </c>
      <c r="E2109" s="3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s="7">
        <f t="shared" si="128"/>
        <v>41934.71056712963</v>
      </c>
      <c r="L2109" s="7">
        <f t="shared" si="129"/>
        <v>41955.752233796295</v>
      </c>
      <c r="M2109" t="b">
        <v>0</v>
      </c>
      <c r="N2109">
        <v>58</v>
      </c>
      <c r="O2109" s="22">
        <f>E2109/D2109*100</f>
        <v>107.73299999999999</v>
      </c>
      <c r="P2109" s="4">
        <f>E2109/N2109</f>
        <v>37.149310344827583</v>
      </c>
      <c r="Q2109" t="b">
        <v>1</v>
      </c>
      <c r="R2109" t="s">
        <v>8279</v>
      </c>
      <c r="S2109" t="str">
        <f t="shared" si="130"/>
        <v>music</v>
      </c>
      <c r="T2109" t="str">
        <f t="shared" si="131"/>
        <v>indie rock</v>
      </c>
    </row>
    <row r="2110" spans="1:20" ht="42.75" x14ac:dyDescent="0.45">
      <c r="A2110">
        <v>2108</v>
      </c>
      <c r="B2110" s="1" t="s">
        <v>2109</v>
      </c>
      <c r="C2110" s="1" t="s">
        <v>6218</v>
      </c>
      <c r="D2110" s="3">
        <v>16000</v>
      </c>
      <c r="E2110" s="3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s="7">
        <f t="shared" si="128"/>
        <v>41135.175694444442</v>
      </c>
      <c r="L2110" s="7">
        <f t="shared" si="129"/>
        <v>41162.163194444445</v>
      </c>
      <c r="M2110" t="b">
        <v>0</v>
      </c>
      <c r="N2110">
        <v>191</v>
      </c>
      <c r="O2110" s="22">
        <f>E2110/D2110*100</f>
        <v>107.31250000000001</v>
      </c>
      <c r="P2110" s="4">
        <f>E2110/N2110</f>
        <v>89.895287958115176</v>
      </c>
      <c r="Q2110" t="b">
        <v>1</v>
      </c>
      <c r="R2110" t="s">
        <v>8279</v>
      </c>
      <c r="S2110" t="str">
        <f t="shared" si="130"/>
        <v>music</v>
      </c>
      <c r="T2110" t="str">
        <f t="shared" si="131"/>
        <v>indie rock</v>
      </c>
    </row>
    <row r="2111" spans="1:20" ht="28.5" x14ac:dyDescent="0.45">
      <c r="A2111">
        <v>2109</v>
      </c>
      <c r="B2111" s="1" t="s">
        <v>2110</v>
      </c>
      <c r="C2111" s="1" t="s">
        <v>6219</v>
      </c>
      <c r="D2111" s="3">
        <v>4000</v>
      </c>
      <c r="E2111" s="3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s="7">
        <f t="shared" si="128"/>
        <v>42160.708530092597</v>
      </c>
      <c r="L2111" s="7">
        <f t="shared" si="129"/>
        <v>42190.708530092597</v>
      </c>
      <c r="M2111" t="b">
        <v>0</v>
      </c>
      <c r="N2111">
        <v>40</v>
      </c>
      <c r="O2111" s="22">
        <f>E2111/D2111*100</f>
        <v>106.52500000000001</v>
      </c>
      <c r="P2111" s="4">
        <f>E2111/N2111</f>
        <v>106.52500000000001</v>
      </c>
      <c r="Q2111" t="b">
        <v>1</v>
      </c>
      <c r="R2111" t="s">
        <v>8279</v>
      </c>
      <c r="S2111" t="str">
        <f t="shared" si="130"/>
        <v>music</v>
      </c>
      <c r="T2111" t="str">
        <f t="shared" si="131"/>
        <v>indie rock</v>
      </c>
    </row>
    <row r="2112" spans="1:20" ht="28.5" x14ac:dyDescent="0.45">
      <c r="A2112">
        <v>2110</v>
      </c>
      <c r="B2112" s="1" t="s">
        <v>2111</v>
      </c>
      <c r="C2112" s="1" t="s">
        <v>6220</v>
      </c>
      <c r="D2112" s="3">
        <v>2000</v>
      </c>
      <c r="E2112" s="3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s="7">
        <f t="shared" si="128"/>
        <v>41759.670937499999</v>
      </c>
      <c r="L2112" s="7">
        <f t="shared" si="129"/>
        <v>41787.207638888889</v>
      </c>
      <c r="M2112" t="b">
        <v>0</v>
      </c>
      <c r="N2112">
        <v>38</v>
      </c>
      <c r="O2112" s="22">
        <f>E2112/D2112*100</f>
        <v>100.35000000000001</v>
      </c>
      <c r="P2112" s="4">
        <f>E2112/N2112</f>
        <v>52.815789473684212</v>
      </c>
      <c r="Q2112" t="b">
        <v>1</v>
      </c>
      <c r="R2112" t="s">
        <v>8279</v>
      </c>
      <c r="S2112" t="str">
        <f t="shared" si="130"/>
        <v>music</v>
      </c>
      <c r="T2112" t="str">
        <f t="shared" si="131"/>
        <v>indie rock</v>
      </c>
    </row>
    <row r="2113" spans="1:20" ht="42.75" x14ac:dyDescent="0.45">
      <c r="A2113">
        <v>2111</v>
      </c>
      <c r="B2113" s="1" t="s">
        <v>2112</v>
      </c>
      <c r="C2113" s="1" t="s">
        <v>6221</v>
      </c>
      <c r="D2113" s="3">
        <v>2000</v>
      </c>
      <c r="E2113" s="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s="7">
        <f t="shared" si="128"/>
        <v>40703.197048611109</v>
      </c>
      <c r="L2113" s="7">
        <f t="shared" si="129"/>
        <v>40770.041666666664</v>
      </c>
      <c r="M2113" t="b">
        <v>0</v>
      </c>
      <c r="N2113">
        <v>39</v>
      </c>
      <c r="O2113" s="22">
        <f>E2113/D2113*100</f>
        <v>106.5</v>
      </c>
      <c r="P2113" s="4">
        <f>E2113/N2113</f>
        <v>54.615384615384613</v>
      </c>
      <c r="Q2113" t="b">
        <v>1</v>
      </c>
      <c r="R2113" t="s">
        <v>8279</v>
      </c>
      <c r="S2113" t="str">
        <f t="shared" si="130"/>
        <v>music</v>
      </c>
      <c r="T2113" t="str">
        <f t="shared" si="131"/>
        <v>indie rock</v>
      </c>
    </row>
    <row r="2114" spans="1:20" ht="42.75" x14ac:dyDescent="0.45">
      <c r="A2114">
        <v>2112</v>
      </c>
      <c r="B2114" s="1" t="s">
        <v>2113</v>
      </c>
      <c r="C2114" s="1" t="s">
        <v>6222</v>
      </c>
      <c r="D2114" s="3">
        <v>300</v>
      </c>
      <c r="E2114" s="3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s="7">
        <f t="shared" si="128"/>
        <v>41365.928159722222</v>
      </c>
      <c r="L2114" s="7">
        <f t="shared" si="129"/>
        <v>41379.928159722222</v>
      </c>
      <c r="M2114" t="b">
        <v>0</v>
      </c>
      <c r="N2114">
        <v>11</v>
      </c>
      <c r="O2114" s="22">
        <f>E2114/D2114*100</f>
        <v>100</v>
      </c>
      <c r="P2114" s="4">
        <f>E2114/N2114</f>
        <v>27.272727272727273</v>
      </c>
      <c r="Q2114" t="b">
        <v>1</v>
      </c>
      <c r="R2114" t="s">
        <v>8279</v>
      </c>
      <c r="S2114" t="str">
        <f t="shared" si="130"/>
        <v>music</v>
      </c>
      <c r="T2114" t="str">
        <f t="shared" si="131"/>
        <v>indie rock</v>
      </c>
    </row>
    <row r="2115" spans="1:20" ht="28.5" x14ac:dyDescent="0.45">
      <c r="A2115">
        <v>2113</v>
      </c>
      <c r="B2115" s="1" t="s">
        <v>2114</v>
      </c>
      <c r="C2115" s="1" t="s">
        <v>6223</v>
      </c>
      <c r="D2115" s="3">
        <v>7000</v>
      </c>
      <c r="E2115" s="3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s="7">
        <f t="shared" ref="K2115:K2178" si="132">(((J2115/60)/60)/24)+DATE(1970,1,1)</f>
        <v>41870.86546296296</v>
      </c>
      <c r="L2115" s="7">
        <f t="shared" ref="L2115:L2178" si="133">(((I2115/60)/60)/24)+DATE(1970,1,1)</f>
        <v>41905.86546296296</v>
      </c>
      <c r="M2115" t="b">
        <v>0</v>
      </c>
      <c r="N2115">
        <v>107</v>
      </c>
      <c r="O2115" s="22">
        <f>E2115/D2115*100</f>
        <v>104.85714285714285</v>
      </c>
      <c r="P2115" s="4">
        <f>E2115/N2115</f>
        <v>68.598130841121488</v>
      </c>
      <c r="Q2115" t="b">
        <v>1</v>
      </c>
      <c r="R2115" t="s">
        <v>8279</v>
      </c>
      <c r="S2115" t="str">
        <f t="shared" ref="S2115:S2178" si="134">LEFT(R2115,SEARCH("/",R2115,1)-1)</f>
        <v>music</v>
      </c>
      <c r="T2115" t="str">
        <f t="shared" ref="T2115:T2178" si="135">RIGHT(R2115,LEN(R2115) - FIND("/",R2115))</f>
        <v>indie rock</v>
      </c>
    </row>
    <row r="2116" spans="1:20" ht="42.75" x14ac:dyDescent="0.45">
      <c r="A2116">
        <v>2114</v>
      </c>
      <c r="B2116" s="1" t="s">
        <v>2115</v>
      </c>
      <c r="C2116" s="1" t="s">
        <v>6224</v>
      </c>
      <c r="D2116" s="3">
        <v>5000</v>
      </c>
      <c r="E2116" s="3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s="7">
        <f t="shared" si="132"/>
        <v>40458.815625000003</v>
      </c>
      <c r="L2116" s="7">
        <f t="shared" si="133"/>
        <v>40521.207638888889</v>
      </c>
      <c r="M2116" t="b">
        <v>0</v>
      </c>
      <c r="N2116">
        <v>147</v>
      </c>
      <c r="O2116" s="22">
        <f>E2116/D2116*100</f>
        <v>104.69999999999999</v>
      </c>
      <c r="P2116" s="4">
        <f>E2116/N2116</f>
        <v>35.612244897959187</v>
      </c>
      <c r="Q2116" t="b">
        <v>1</v>
      </c>
      <c r="R2116" t="s">
        <v>8279</v>
      </c>
      <c r="S2116" t="str">
        <f t="shared" si="134"/>
        <v>music</v>
      </c>
      <c r="T2116" t="str">
        <f t="shared" si="135"/>
        <v>indie rock</v>
      </c>
    </row>
    <row r="2117" spans="1:20" ht="42.75" x14ac:dyDescent="0.45">
      <c r="A2117">
        <v>2115</v>
      </c>
      <c r="B2117" s="1" t="s">
        <v>2116</v>
      </c>
      <c r="C2117" s="1" t="s">
        <v>6225</v>
      </c>
      <c r="D2117" s="3">
        <v>1500</v>
      </c>
      <c r="E2117" s="3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s="7">
        <f t="shared" si="132"/>
        <v>40564.081030092595</v>
      </c>
      <c r="L2117" s="7">
        <f t="shared" si="133"/>
        <v>40594.081030092595</v>
      </c>
      <c r="M2117" t="b">
        <v>0</v>
      </c>
      <c r="N2117">
        <v>36</v>
      </c>
      <c r="O2117" s="22">
        <f>E2117/D2117*100</f>
        <v>225.66666666666669</v>
      </c>
      <c r="P2117" s="4">
        <f>E2117/N2117</f>
        <v>94.027777777777771</v>
      </c>
      <c r="Q2117" t="b">
        <v>1</v>
      </c>
      <c r="R2117" t="s">
        <v>8279</v>
      </c>
      <c r="S2117" t="str">
        <f t="shared" si="134"/>
        <v>music</v>
      </c>
      <c r="T2117" t="str">
        <f t="shared" si="135"/>
        <v>indie rock</v>
      </c>
    </row>
    <row r="2118" spans="1:20" ht="42.75" x14ac:dyDescent="0.45">
      <c r="A2118">
        <v>2116</v>
      </c>
      <c r="B2118" s="1" t="s">
        <v>2117</v>
      </c>
      <c r="C2118" s="1" t="s">
        <v>6226</v>
      </c>
      <c r="D2118" s="3">
        <v>48000</v>
      </c>
      <c r="E2118" s="3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s="7">
        <f t="shared" si="132"/>
        <v>41136.777812500004</v>
      </c>
      <c r="L2118" s="7">
        <f t="shared" si="133"/>
        <v>41184.777812500004</v>
      </c>
      <c r="M2118" t="b">
        <v>0</v>
      </c>
      <c r="N2118">
        <v>92</v>
      </c>
      <c r="O2118" s="22">
        <f>E2118/D2118*100</f>
        <v>100.90416666666667</v>
      </c>
      <c r="P2118" s="4">
        <f>E2118/N2118</f>
        <v>526.45652173913038</v>
      </c>
      <c r="Q2118" t="b">
        <v>1</v>
      </c>
      <c r="R2118" t="s">
        <v>8279</v>
      </c>
      <c r="S2118" t="str">
        <f t="shared" si="134"/>
        <v>music</v>
      </c>
      <c r="T2118" t="str">
        <f t="shared" si="135"/>
        <v>indie rock</v>
      </c>
    </row>
    <row r="2119" spans="1:20" ht="42.75" x14ac:dyDescent="0.45">
      <c r="A2119">
        <v>2117</v>
      </c>
      <c r="B2119" s="1" t="s">
        <v>2118</v>
      </c>
      <c r="C2119" s="1" t="s">
        <v>6227</v>
      </c>
      <c r="D2119" s="3">
        <v>1200</v>
      </c>
      <c r="E2119" s="3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s="7">
        <f t="shared" si="132"/>
        <v>42290.059594907405</v>
      </c>
      <c r="L2119" s="7">
        <f t="shared" si="133"/>
        <v>42304.207638888889</v>
      </c>
      <c r="M2119" t="b">
        <v>0</v>
      </c>
      <c r="N2119">
        <v>35</v>
      </c>
      <c r="O2119" s="22">
        <f>E2119/D2119*100</f>
        <v>147.75</v>
      </c>
      <c r="P2119" s="4">
        <f>E2119/N2119</f>
        <v>50.657142857142858</v>
      </c>
      <c r="Q2119" t="b">
        <v>1</v>
      </c>
      <c r="R2119" t="s">
        <v>8279</v>
      </c>
      <c r="S2119" t="str">
        <f t="shared" si="134"/>
        <v>music</v>
      </c>
      <c r="T2119" t="str">
        <f t="shared" si="135"/>
        <v>indie rock</v>
      </c>
    </row>
    <row r="2120" spans="1:20" ht="28.5" x14ac:dyDescent="0.45">
      <c r="A2120">
        <v>2118</v>
      </c>
      <c r="B2120" s="1" t="s">
        <v>2119</v>
      </c>
      <c r="C2120" s="1" t="s">
        <v>6228</v>
      </c>
      <c r="D2120" s="3">
        <v>1000</v>
      </c>
      <c r="E2120" s="3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s="7">
        <f t="shared" si="132"/>
        <v>40718.839537037034</v>
      </c>
      <c r="L2120" s="7">
        <f t="shared" si="133"/>
        <v>40748.839537037034</v>
      </c>
      <c r="M2120" t="b">
        <v>0</v>
      </c>
      <c r="N2120">
        <v>17</v>
      </c>
      <c r="O2120" s="22">
        <f>E2120/D2120*100</f>
        <v>134.61099999999999</v>
      </c>
      <c r="P2120" s="4">
        <f>E2120/N2120</f>
        <v>79.182941176470578</v>
      </c>
      <c r="Q2120" t="b">
        <v>1</v>
      </c>
      <c r="R2120" t="s">
        <v>8279</v>
      </c>
      <c r="S2120" t="str">
        <f t="shared" si="134"/>
        <v>music</v>
      </c>
      <c r="T2120" t="str">
        <f t="shared" si="135"/>
        <v>indie rock</v>
      </c>
    </row>
    <row r="2121" spans="1:20" ht="42.75" x14ac:dyDescent="0.45">
      <c r="A2121">
        <v>2119</v>
      </c>
      <c r="B2121" s="1" t="s">
        <v>2120</v>
      </c>
      <c r="C2121" s="1" t="s">
        <v>6229</v>
      </c>
      <c r="D2121" s="3">
        <v>2000</v>
      </c>
      <c r="E2121" s="3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s="7">
        <f t="shared" si="132"/>
        <v>41107.130150462966</v>
      </c>
      <c r="L2121" s="7">
        <f t="shared" si="133"/>
        <v>41137.130150462966</v>
      </c>
      <c r="M2121" t="b">
        <v>0</v>
      </c>
      <c r="N2121">
        <v>22</v>
      </c>
      <c r="O2121" s="22">
        <f>E2121/D2121*100</f>
        <v>100.75</v>
      </c>
      <c r="P2121" s="4">
        <f>E2121/N2121</f>
        <v>91.590909090909093</v>
      </c>
      <c r="Q2121" t="b">
        <v>1</v>
      </c>
      <c r="R2121" t="s">
        <v>8279</v>
      </c>
      <c r="S2121" t="str">
        <f t="shared" si="134"/>
        <v>music</v>
      </c>
      <c r="T2121" t="str">
        <f t="shared" si="135"/>
        <v>indie rock</v>
      </c>
    </row>
    <row r="2122" spans="1:20" ht="42.75" x14ac:dyDescent="0.45">
      <c r="A2122">
        <v>2120</v>
      </c>
      <c r="B2122" s="1" t="s">
        <v>2121</v>
      </c>
      <c r="C2122" s="1" t="s">
        <v>6230</v>
      </c>
      <c r="D2122" s="3">
        <v>8000</v>
      </c>
      <c r="E2122" s="3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s="7">
        <f t="shared" si="132"/>
        <v>41591.964537037034</v>
      </c>
      <c r="L2122" s="7">
        <f t="shared" si="133"/>
        <v>41640.964537037034</v>
      </c>
      <c r="M2122" t="b">
        <v>0</v>
      </c>
      <c r="N2122">
        <v>69</v>
      </c>
      <c r="O2122" s="22">
        <f>E2122/D2122*100</f>
        <v>100.880375</v>
      </c>
      <c r="P2122" s="4">
        <f>E2122/N2122</f>
        <v>116.96275362318841</v>
      </c>
      <c r="Q2122" t="b">
        <v>1</v>
      </c>
      <c r="R2122" t="s">
        <v>8279</v>
      </c>
      <c r="S2122" t="str">
        <f t="shared" si="134"/>
        <v>music</v>
      </c>
      <c r="T2122" t="str">
        <f t="shared" si="135"/>
        <v>indie rock</v>
      </c>
    </row>
    <row r="2123" spans="1:20" ht="28.5" x14ac:dyDescent="0.45">
      <c r="A2123">
        <v>2121</v>
      </c>
      <c r="B2123" s="1" t="s">
        <v>2122</v>
      </c>
      <c r="C2123" s="1" t="s">
        <v>6231</v>
      </c>
      <c r="D2123" s="3">
        <v>50000</v>
      </c>
      <c r="E2123" s="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s="7">
        <f t="shared" si="132"/>
        <v>42716.7424537037</v>
      </c>
      <c r="L2123" s="7">
        <f t="shared" si="133"/>
        <v>42746.7424537037</v>
      </c>
      <c r="M2123" t="b">
        <v>0</v>
      </c>
      <c r="N2123">
        <v>10</v>
      </c>
      <c r="O2123" s="22">
        <f>E2123/D2123*100</f>
        <v>0.56800000000000006</v>
      </c>
      <c r="P2123" s="4">
        <f>E2123/N2123</f>
        <v>28.4</v>
      </c>
      <c r="Q2123" t="b">
        <v>0</v>
      </c>
      <c r="R2123" t="s">
        <v>8282</v>
      </c>
      <c r="S2123" t="str">
        <f t="shared" si="134"/>
        <v>games</v>
      </c>
      <c r="T2123" t="str">
        <f t="shared" si="135"/>
        <v>video games</v>
      </c>
    </row>
    <row r="2124" spans="1:20" ht="42.75" x14ac:dyDescent="0.45">
      <c r="A2124">
        <v>2122</v>
      </c>
      <c r="B2124" s="1" t="s">
        <v>2123</v>
      </c>
      <c r="C2124" s="1" t="s">
        <v>6232</v>
      </c>
      <c r="D2124" s="3">
        <v>80000</v>
      </c>
      <c r="E2124" s="3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s="7">
        <f t="shared" si="132"/>
        <v>42712.300567129627</v>
      </c>
      <c r="L2124" s="7">
        <f t="shared" si="133"/>
        <v>42742.300567129627</v>
      </c>
      <c r="M2124" t="b">
        <v>0</v>
      </c>
      <c r="N2124">
        <v>3</v>
      </c>
      <c r="O2124" s="22">
        <f>E2124/D2124*100</f>
        <v>0.38750000000000001</v>
      </c>
      <c r="P2124" s="4">
        <f>E2124/N2124</f>
        <v>103.33333333333333</v>
      </c>
      <c r="Q2124" t="b">
        <v>0</v>
      </c>
      <c r="R2124" t="s">
        <v>8282</v>
      </c>
      <c r="S2124" t="str">
        <f t="shared" si="134"/>
        <v>games</v>
      </c>
      <c r="T2124" t="str">
        <f t="shared" si="135"/>
        <v>video games</v>
      </c>
    </row>
    <row r="2125" spans="1:20" ht="57" x14ac:dyDescent="0.45">
      <c r="A2125">
        <v>2123</v>
      </c>
      <c r="B2125" s="1" t="s">
        <v>2124</v>
      </c>
      <c r="C2125" s="1" t="s">
        <v>6233</v>
      </c>
      <c r="D2125" s="3">
        <v>500</v>
      </c>
      <c r="E2125" s="3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s="7">
        <f t="shared" si="132"/>
        <v>40198.424849537041</v>
      </c>
      <c r="L2125" s="7">
        <f t="shared" si="133"/>
        <v>40252.290972222225</v>
      </c>
      <c r="M2125" t="b">
        <v>0</v>
      </c>
      <c r="N2125">
        <v>5</v>
      </c>
      <c r="O2125" s="22">
        <f>E2125/D2125*100</f>
        <v>10</v>
      </c>
      <c r="P2125" s="4">
        <f>E2125/N2125</f>
        <v>10</v>
      </c>
      <c r="Q2125" t="b">
        <v>0</v>
      </c>
      <c r="R2125" t="s">
        <v>8282</v>
      </c>
      <c r="S2125" t="str">
        <f t="shared" si="134"/>
        <v>games</v>
      </c>
      <c r="T2125" t="str">
        <f t="shared" si="135"/>
        <v>video games</v>
      </c>
    </row>
    <row r="2126" spans="1:20" ht="42.75" x14ac:dyDescent="0.45">
      <c r="A2126">
        <v>2124</v>
      </c>
      <c r="B2126" s="1" t="s">
        <v>2125</v>
      </c>
      <c r="C2126" s="1" t="s">
        <v>6234</v>
      </c>
      <c r="D2126" s="3">
        <v>1100</v>
      </c>
      <c r="E2126" s="3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s="7">
        <f t="shared" si="132"/>
        <v>40464.028182870366</v>
      </c>
      <c r="L2126" s="7">
        <f t="shared" si="133"/>
        <v>40512.208333333336</v>
      </c>
      <c r="M2126" t="b">
        <v>0</v>
      </c>
      <c r="N2126">
        <v>5</v>
      </c>
      <c r="O2126" s="22">
        <f>E2126/D2126*100</f>
        <v>10.454545454545453</v>
      </c>
      <c r="P2126" s="4">
        <f>E2126/N2126</f>
        <v>23</v>
      </c>
      <c r="Q2126" t="b">
        <v>0</v>
      </c>
      <c r="R2126" t="s">
        <v>8282</v>
      </c>
      <c r="S2126" t="str">
        <f t="shared" si="134"/>
        <v>games</v>
      </c>
      <c r="T2126" t="str">
        <f t="shared" si="135"/>
        <v>video games</v>
      </c>
    </row>
    <row r="2127" spans="1:20" ht="42.75" x14ac:dyDescent="0.45">
      <c r="A2127">
        <v>2125</v>
      </c>
      <c r="B2127" s="1" t="s">
        <v>2126</v>
      </c>
      <c r="C2127" s="1" t="s">
        <v>6235</v>
      </c>
      <c r="D2127" s="3">
        <v>60000</v>
      </c>
      <c r="E2127" s="3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s="7">
        <f t="shared" si="132"/>
        <v>42191.023530092592</v>
      </c>
      <c r="L2127" s="7">
        <f t="shared" si="133"/>
        <v>42221.023530092592</v>
      </c>
      <c r="M2127" t="b">
        <v>0</v>
      </c>
      <c r="N2127">
        <v>27</v>
      </c>
      <c r="O2127" s="22">
        <f>E2127/D2127*100</f>
        <v>1.4200000000000002</v>
      </c>
      <c r="P2127" s="4">
        <f>E2127/N2127</f>
        <v>31.555555555555557</v>
      </c>
      <c r="Q2127" t="b">
        <v>0</v>
      </c>
      <c r="R2127" t="s">
        <v>8282</v>
      </c>
      <c r="S2127" t="str">
        <f t="shared" si="134"/>
        <v>games</v>
      </c>
      <c r="T2127" t="str">
        <f t="shared" si="135"/>
        <v>video games</v>
      </c>
    </row>
    <row r="2128" spans="1:20" ht="42.75" x14ac:dyDescent="0.45">
      <c r="A2128">
        <v>2126</v>
      </c>
      <c r="B2128" s="1" t="s">
        <v>2127</v>
      </c>
      <c r="C2128" s="1" t="s">
        <v>6236</v>
      </c>
      <c r="D2128" s="3">
        <v>20000</v>
      </c>
      <c r="E2128" s="3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s="7">
        <f t="shared" si="132"/>
        <v>41951.973229166666</v>
      </c>
      <c r="L2128" s="7">
        <f t="shared" si="133"/>
        <v>41981.973229166666</v>
      </c>
      <c r="M2128" t="b">
        <v>0</v>
      </c>
      <c r="N2128">
        <v>2</v>
      </c>
      <c r="O2128" s="22">
        <f>E2128/D2128*100</f>
        <v>0.05</v>
      </c>
      <c r="P2128" s="4">
        <f>E2128/N2128</f>
        <v>5</v>
      </c>
      <c r="Q2128" t="b">
        <v>0</v>
      </c>
      <c r="R2128" t="s">
        <v>8282</v>
      </c>
      <c r="S2128" t="str">
        <f t="shared" si="134"/>
        <v>games</v>
      </c>
      <c r="T2128" t="str">
        <f t="shared" si="135"/>
        <v>video games</v>
      </c>
    </row>
    <row r="2129" spans="1:20" ht="28.5" x14ac:dyDescent="0.45">
      <c r="A2129">
        <v>2127</v>
      </c>
      <c r="B2129" s="1" t="s">
        <v>2128</v>
      </c>
      <c r="C2129" s="1" t="s">
        <v>6237</v>
      </c>
      <c r="D2129" s="3">
        <v>28000</v>
      </c>
      <c r="E2129" s="3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s="7">
        <f t="shared" si="132"/>
        <v>42045.50535879629</v>
      </c>
      <c r="L2129" s="7">
        <f t="shared" si="133"/>
        <v>42075.463692129633</v>
      </c>
      <c r="M2129" t="b">
        <v>0</v>
      </c>
      <c r="N2129">
        <v>236</v>
      </c>
      <c r="O2129" s="22">
        <f>E2129/D2129*100</f>
        <v>28.842857142857142</v>
      </c>
      <c r="P2129" s="4">
        <f>E2129/N2129</f>
        <v>34.220338983050844</v>
      </c>
      <c r="Q2129" t="b">
        <v>0</v>
      </c>
      <c r="R2129" t="s">
        <v>8282</v>
      </c>
      <c r="S2129" t="str">
        <f t="shared" si="134"/>
        <v>games</v>
      </c>
      <c r="T2129" t="str">
        <f t="shared" si="135"/>
        <v>video games</v>
      </c>
    </row>
    <row r="2130" spans="1:20" ht="42.75" x14ac:dyDescent="0.45">
      <c r="A2130">
        <v>2128</v>
      </c>
      <c r="B2130" s="1" t="s">
        <v>2129</v>
      </c>
      <c r="C2130" s="1" t="s">
        <v>6238</v>
      </c>
      <c r="D2130" s="3">
        <v>15000</v>
      </c>
      <c r="E2130" s="3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s="7">
        <f t="shared" si="132"/>
        <v>41843.772789351853</v>
      </c>
      <c r="L2130" s="7">
        <f t="shared" si="133"/>
        <v>41903.772789351853</v>
      </c>
      <c r="M2130" t="b">
        <v>0</v>
      </c>
      <c r="N2130">
        <v>1</v>
      </c>
      <c r="O2130" s="22">
        <f>E2130/D2130*100</f>
        <v>0.16666666666666669</v>
      </c>
      <c r="P2130" s="4">
        <f>E2130/N2130</f>
        <v>25</v>
      </c>
      <c r="Q2130" t="b">
        <v>0</v>
      </c>
      <c r="R2130" t="s">
        <v>8282</v>
      </c>
      <c r="S2130" t="str">
        <f t="shared" si="134"/>
        <v>games</v>
      </c>
      <c r="T2130" t="str">
        <f t="shared" si="135"/>
        <v>video games</v>
      </c>
    </row>
    <row r="2131" spans="1:20" ht="42.75" x14ac:dyDescent="0.45">
      <c r="A2131">
        <v>2129</v>
      </c>
      <c r="B2131" s="1" t="s">
        <v>2130</v>
      </c>
      <c r="C2131" s="1" t="s">
        <v>6239</v>
      </c>
      <c r="D2131" s="3">
        <v>2000</v>
      </c>
      <c r="E2131" s="3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s="7">
        <f t="shared" si="132"/>
        <v>42409.024305555555</v>
      </c>
      <c r="L2131" s="7">
        <f t="shared" si="133"/>
        <v>42439.024305555555</v>
      </c>
      <c r="M2131" t="b">
        <v>0</v>
      </c>
      <c r="N2131">
        <v>12</v>
      </c>
      <c r="O2131" s="22">
        <f>E2131/D2131*100</f>
        <v>11.799999999999999</v>
      </c>
      <c r="P2131" s="4">
        <f>E2131/N2131</f>
        <v>19.666666666666668</v>
      </c>
      <c r="Q2131" t="b">
        <v>0</v>
      </c>
      <c r="R2131" t="s">
        <v>8282</v>
      </c>
      <c r="S2131" t="str">
        <f t="shared" si="134"/>
        <v>games</v>
      </c>
      <c r="T2131" t="str">
        <f t="shared" si="135"/>
        <v>video games</v>
      </c>
    </row>
    <row r="2132" spans="1:20" ht="28.5" x14ac:dyDescent="0.45">
      <c r="A2132">
        <v>2130</v>
      </c>
      <c r="B2132" s="1" t="s">
        <v>2131</v>
      </c>
      <c r="C2132" s="1" t="s">
        <v>6240</v>
      </c>
      <c r="D2132" s="3">
        <v>42000</v>
      </c>
      <c r="E2132" s="3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s="7">
        <f t="shared" si="132"/>
        <v>41832.086377314816</v>
      </c>
      <c r="L2132" s="7">
        <f t="shared" si="133"/>
        <v>41867.086377314816</v>
      </c>
      <c r="M2132" t="b">
        <v>0</v>
      </c>
      <c r="N2132">
        <v>4</v>
      </c>
      <c r="O2132" s="22">
        <f>E2132/D2132*100</f>
        <v>0.20238095238095236</v>
      </c>
      <c r="P2132" s="4">
        <f>E2132/N2132</f>
        <v>21.25</v>
      </c>
      <c r="Q2132" t="b">
        <v>0</v>
      </c>
      <c r="R2132" t="s">
        <v>8282</v>
      </c>
      <c r="S2132" t="str">
        <f t="shared" si="134"/>
        <v>games</v>
      </c>
      <c r="T2132" t="str">
        <f t="shared" si="135"/>
        <v>video games</v>
      </c>
    </row>
    <row r="2133" spans="1:20" ht="42.75" x14ac:dyDescent="0.45">
      <c r="A2133">
        <v>2131</v>
      </c>
      <c r="B2133" s="1" t="s">
        <v>2132</v>
      </c>
      <c r="C2133" s="1" t="s">
        <v>6241</v>
      </c>
      <c r="D2133" s="3">
        <v>500</v>
      </c>
      <c r="E2133" s="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s="7">
        <f t="shared" si="132"/>
        <v>42167.207071759258</v>
      </c>
      <c r="L2133" s="7">
        <f t="shared" si="133"/>
        <v>42197.207071759258</v>
      </c>
      <c r="M2133" t="b">
        <v>0</v>
      </c>
      <c r="N2133">
        <v>3</v>
      </c>
      <c r="O2133" s="22">
        <f>E2133/D2133*100</f>
        <v>5</v>
      </c>
      <c r="P2133" s="4">
        <f>E2133/N2133</f>
        <v>8.3333333333333339</v>
      </c>
      <c r="Q2133" t="b">
        <v>0</v>
      </c>
      <c r="R2133" t="s">
        <v>8282</v>
      </c>
      <c r="S2133" t="str">
        <f t="shared" si="134"/>
        <v>games</v>
      </c>
      <c r="T2133" t="str">
        <f t="shared" si="135"/>
        <v>video games</v>
      </c>
    </row>
    <row r="2134" spans="1:20" ht="42.75" x14ac:dyDescent="0.45">
      <c r="A2134">
        <v>2132</v>
      </c>
      <c r="B2134" s="1" t="s">
        <v>2133</v>
      </c>
      <c r="C2134" s="1" t="s">
        <v>6242</v>
      </c>
      <c r="D2134" s="3">
        <v>100000</v>
      </c>
      <c r="E2134" s="3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s="7">
        <f t="shared" si="132"/>
        <v>41643.487175925926</v>
      </c>
      <c r="L2134" s="7">
        <f t="shared" si="133"/>
        <v>41673.487175925926</v>
      </c>
      <c r="M2134" t="b">
        <v>0</v>
      </c>
      <c r="N2134">
        <v>99</v>
      </c>
      <c r="O2134" s="22">
        <f>E2134/D2134*100</f>
        <v>2.1129899999999995</v>
      </c>
      <c r="P2134" s="4">
        <f>E2134/N2134</f>
        <v>21.34333333333333</v>
      </c>
      <c r="Q2134" t="b">
        <v>0</v>
      </c>
      <c r="R2134" t="s">
        <v>8282</v>
      </c>
      <c r="S2134" t="str">
        <f t="shared" si="134"/>
        <v>games</v>
      </c>
      <c r="T2134" t="str">
        <f t="shared" si="135"/>
        <v>video games</v>
      </c>
    </row>
    <row r="2135" spans="1:20" ht="42.75" x14ac:dyDescent="0.45">
      <c r="A2135">
        <v>2133</v>
      </c>
      <c r="B2135" s="1" t="s">
        <v>2134</v>
      </c>
      <c r="C2135" s="1" t="s">
        <v>6243</v>
      </c>
      <c r="D2135" s="3">
        <v>1000</v>
      </c>
      <c r="E2135" s="3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s="7">
        <f t="shared" si="132"/>
        <v>40619.097210648149</v>
      </c>
      <c r="L2135" s="7">
        <f t="shared" si="133"/>
        <v>40657.290972222225</v>
      </c>
      <c r="M2135" t="b">
        <v>0</v>
      </c>
      <c r="N2135">
        <v>3</v>
      </c>
      <c r="O2135" s="22">
        <f>E2135/D2135*100</f>
        <v>1.6</v>
      </c>
      <c r="P2135" s="4">
        <f>E2135/N2135</f>
        <v>5.333333333333333</v>
      </c>
      <c r="Q2135" t="b">
        <v>0</v>
      </c>
      <c r="R2135" t="s">
        <v>8282</v>
      </c>
      <c r="S2135" t="str">
        <f t="shared" si="134"/>
        <v>games</v>
      </c>
      <c r="T2135" t="str">
        <f t="shared" si="135"/>
        <v>video games</v>
      </c>
    </row>
    <row r="2136" spans="1:20" ht="42.75" x14ac:dyDescent="0.45">
      <c r="A2136">
        <v>2134</v>
      </c>
      <c r="B2136" s="1" t="s">
        <v>2135</v>
      </c>
      <c r="C2136" s="1" t="s">
        <v>6244</v>
      </c>
      <c r="D2136" s="3">
        <v>6000</v>
      </c>
      <c r="E2136" s="3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s="7">
        <f t="shared" si="132"/>
        <v>41361.886469907404</v>
      </c>
      <c r="L2136" s="7">
        <f t="shared" si="133"/>
        <v>41391.886469907404</v>
      </c>
      <c r="M2136" t="b">
        <v>0</v>
      </c>
      <c r="N2136">
        <v>3</v>
      </c>
      <c r="O2136" s="22">
        <f>E2136/D2136*100</f>
        <v>1.7333333333333332</v>
      </c>
      <c r="P2136" s="4">
        <f>E2136/N2136</f>
        <v>34.666666666666664</v>
      </c>
      <c r="Q2136" t="b">
        <v>0</v>
      </c>
      <c r="R2136" t="s">
        <v>8282</v>
      </c>
      <c r="S2136" t="str">
        <f t="shared" si="134"/>
        <v>games</v>
      </c>
      <c r="T2136" t="str">
        <f t="shared" si="135"/>
        <v>video games</v>
      </c>
    </row>
    <row r="2137" spans="1:20" ht="42.75" x14ac:dyDescent="0.45">
      <c r="A2137">
        <v>2135</v>
      </c>
      <c r="B2137" s="1" t="s">
        <v>2136</v>
      </c>
      <c r="C2137" s="1" t="s">
        <v>6245</v>
      </c>
      <c r="D2137" s="3">
        <v>5000</v>
      </c>
      <c r="E2137" s="3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s="7">
        <f t="shared" si="132"/>
        <v>41156.963344907403</v>
      </c>
      <c r="L2137" s="7">
        <f t="shared" si="133"/>
        <v>41186.963344907403</v>
      </c>
      <c r="M2137" t="b">
        <v>0</v>
      </c>
      <c r="N2137">
        <v>22</v>
      </c>
      <c r="O2137" s="22">
        <f>E2137/D2137*100</f>
        <v>9.56</v>
      </c>
      <c r="P2137" s="4">
        <f>E2137/N2137</f>
        <v>21.727272727272727</v>
      </c>
      <c r="Q2137" t="b">
        <v>0</v>
      </c>
      <c r="R2137" t="s">
        <v>8282</v>
      </c>
      <c r="S2137" t="str">
        <f t="shared" si="134"/>
        <v>games</v>
      </c>
      <c r="T2137" t="str">
        <f t="shared" si="135"/>
        <v>video games</v>
      </c>
    </row>
    <row r="2138" spans="1:20" ht="42.75" x14ac:dyDescent="0.45">
      <c r="A2138">
        <v>2136</v>
      </c>
      <c r="B2138" s="1" t="s">
        <v>2137</v>
      </c>
      <c r="C2138" s="1" t="s">
        <v>6246</v>
      </c>
      <c r="D2138" s="3">
        <v>80000</v>
      </c>
      <c r="E2138" s="3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s="7">
        <f t="shared" si="132"/>
        <v>41536.509097222224</v>
      </c>
      <c r="L2138" s="7">
        <f t="shared" si="133"/>
        <v>41566.509097222224</v>
      </c>
      <c r="M2138" t="b">
        <v>0</v>
      </c>
      <c r="N2138">
        <v>4</v>
      </c>
      <c r="O2138" s="22">
        <f>E2138/D2138*100</f>
        <v>5.9612499999999999E-2</v>
      </c>
      <c r="P2138" s="4">
        <f>E2138/N2138</f>
        <v>11.922499999999999</v>
      </c>
      <c r="Q2138" t="b">
        <v>0</v>
      </c>
      <c r="R2138" t="s">
        <v>8282</v>
      </c>
      <c r="S2138" t="str">
        <f t="shared" si="134"/>
        <v>games</v>
      </c>
      <c r="T2138" t="str">
        <f t="shared" si="135"/>
        <v>video games</v>
      </c>
    </row>
    <row r="2139" spans="1:20" ht="42.75" x14ac:dyDescent="0.45">
      <c r="A2139">
        <v>2137</v>
      </c>
      <c r="B2139" s="1" t="s">
        <v>2138</v>
      </c>
      <c r="C2139" s="1" t="s">
        <v>6247</v>
      </c>
      <c r="D2139" s="3">
        <v>50000</v>
      </c>
      <c r="E2139" s="3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s="7">
        <f t="shared" si="132"/>
        <v>41948.771168981482</v>
      </c>
      <c r="L2139" s="7">
        <f t="shared" si="133"/>
        <v>41978.771168981482</v>
      </c>
      <c r="M2139" t="b">
        <v>0</v>
      </c>
      <c r="N2139">
        <v>534</v>
      </c>
      <c r="O2139" s="22">
        <f>E2139/D2139*100</f>
        <v>28.405999999999999</v>
      </c>
      <c r="P2139" s="4">
        <f>E2139/N2139</f>
        <v>26.59737827715356</v>
      </c>
      <c r="Q2139" t="b">
        <v>0</v>
      </c>
      <c r="R2139" t="s">
        <v>8282</v>
      </c>
      <c r="S2139" t="str">
        <f t="shared" si="134"/>
        <v>games</v>
      </c>
      <c r="T2139" t="str">
        <f t="shared" si="135"/>
        <v>video games</v>
      </c>
    </row>
    <row r="2140" spans="1:20" ht="28.5" x14ac:dyDescent="0.45">
      <c r="A2140">
        <v>2138</v>
      </c>
      <c r="B2140" s="1" t="s">
        <v>2139</v>
      </c>
      <c r="C2140" s="1" t="s">
        <v>6248</v>
      </c>
      <c r="D2140" s="3">
        <v>1000</v>
      </c>
      <c r="E2140" s="3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s="7">
        <f t="shared" si="132"/>
        <v>41557.013182870374</v>
      </c>
      <c r="L2140" s="7">
        <f t="shared" si="133"/>
        <v>41587.054849537039</v>
      </c>
      <c r="M2140" t="b">
        <v>0</v>
      </c>
      <c r="N2140">
        <v>12</v>
      </c>
      <c r="O2140" s="22">
        <f>E2140/D2140*100</f>
        <v>12.8</v>
      </c>
      <c r="P2140" s="4">
        <f>E2140/N2140</f>
        <v>10.666666666666666</v>
      </c>
      <c r="Q2140" t="b">
        <v>0</v>
      </c>
      <c r="R2140" t="s">
        <v>8282</v>
      </c>
      <c r="S2140" t="str">
        <f t="shared" si="134"/>
        <v>games</v>
      </c>
      <c r="T2140" t="str">
        <f t="shared" si="135"/>
        <v>video games</v>
      </c>
    </row>
    <row r="2141" spans="1:20" ht="42.75" x14ac:dyDescent="0.45">
      <c r="A2141">
        <v>2139</v>
      </c>
      <c r="B2141" s="1" t="s">
        <v>2140</v>
      </c>
      <c r="C2141" s="1" t="s">
        <v>6249</v>
      </c>
      <c r="D2141" s="3">
        <v>30000</v>
      </c>
      <c r="E2141" s="3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s="7">
        <f t="shared" si="132"/>
        <v>42647.750092592592</v>
      </c>
      <c r="L2141" s="7">
        <f t="shared" si="133"/>
        <v>42677.750092592592</v>
      </c>
      <c r="M2141" t="b">
        <v>0</v>
      </c>
      <c r="N2141">
        <v>56</v>
      </c>
      <c r="O2141" s="22">
        <f>E2141/D2141*100</f>
        <v>5.42</v>
      </c>
      <c r="P2141" s="4">
        <f>E2141/N2141</f>
        <v>29.035714285714285</v>
      </c>
      <c r="Q2141" t="b">
        <v>0</v>
      </c>
      <c r="R2141" t="s">
        <v>8282</v>
      </c>
      <c r="S2141" t="str">
        <f t="shared" si="134"/>
        <v>games</v>
      </c>
      <c r="T2141" t="str">
        <f t="shared" si="135"/>
        <v>video games</v>
      </c>
    </row>
    <row r="2142" spans="1:20" ht="42.75" x14ac:dyDescent="0.45">
      <c r="A2142">
        <v>2140</v>
      </c>
      <c r="B2142" s="1" t="s">
        <v>2141</v>
      </c>
      <c r="C2142" s="1" t="s">
        <v>6250</v>
      </c>
      <c r="D2142" s="3">
        <v>500000</v>
      </c>
      <c r="E2142" s="3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s="7">
        <f t="shared" si="132"/>
        <v>41255.833611111113</v>
      </c>
      <c r="L2142" s="7">
        <f t="shared" si="133"/>
        <v>41285.833611111113</v>
      </c>
      <c r="M2142" t="b">
        <v>0</v>
      </c>
      <c r="N2142">
        <v>11</v>
      </c>
      <c r="O2142" s="22">
        <f>E2142/D2142*100</f>
        <v>0.11199999999999999</v>
      </c>
      <c r="P2142" s="4">
        <f>E2142/N2142</f>
        <v>50.909090909090907</v>
      </c>
      <c r="Q2142" t="b">
        <v>0</v>
      </c>
      <c r="R2142" t="s">
        <v>8282</v>
      </c>
      <c r="S2142" t="str">
        <f t="shared" si="134"/>
        <v>games</v>
      </c>
      <c r="T2142" t="str">
        <f t="shared" si="135"/>
        <v>video games</v>
      </c>
    </row>
    <row r="2143" spans="1:20" ht="42.75" x14ac:dyDescent="0.45">
      <c r="A2143">
        <v>2141</v>
      </c>
      <c r="B2143" s="1" t="s">
        <v>2142</v>
      </c>
      <c r="C2143" s="1" t="s">
        <v>6251</v>
      </c>
      <c r="D2143" s="3">
        <v>15000</v>
      </c>
      <c r="E2143" s="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s="7">
        <f t="shared" si="132"/>
        <v>41927.235636574071</v>
      </c>
      <c r="L2143" s="7">
        <f t="shared" si="133"/>
        <v>41957.277303240742</v>
      </c>
      <c r="M2143" t="b">
        <v>0</v>
      </c>
      <c r="N2143">
        <v>0</v>
      </c>
      <c r="O2143" s="22">
        <f>E2143/D2143*100</f>
        <v>0</v>
      </c>
      <c r="P2143" s="4" t="e">
        <f>E2143/N2143</f>
        <v>#DIV/0!</v>
      </c>
      <c r="Q2143" t="b">
        <v>0</v>
      </c>
      <c r="R2143" t="s">
        <v>8282</v>
      </c>
      <c r="S2143" t="str">
        <f t="shared" si="134"/>
        <v>games</v>
      </c>
      <c r="T2143" t="str">
        <f t="shared" si="135"/>
        <v>video games</v>
      </c>
    </row>
    <row r="2144" spans="1:20" ht="42.75" x14ac:dyDescent="0.45">
      <c r="A2144">
        <v>2142</v>
      </c>
      <c r="B2144" s="1" t="s">
        <v>2143</v>
      </c>
      <c r="C2144" s="1" t="s">
        <v>6252</v>
      </c>
      <c r="D2144" s="3">
        <v>10500</v>
      </c>
      <c r="E2144" s="3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s="7">
        <f t="shared" si="132"/>
        <v>42340.701504629629</v>
      </c>
      <c r="L2144" s="7">
        <f t="shared" si="133"/>
        <v>42368.701504629629</v>
      </c>
      <c r="M2144" t="b">
        <v>0</v>
      </c>
      <c r="N2144">
        <v>12</v>
      </c>
      <c r="O2144" s="22">
        <f>E2144/D2144*100</f>
        <v>5.7238095238095239</v>
      </c>
      <c r="P2144" s="4">
        <f>E2144/N2144</f>
        <v>50.083333333333336</v>
      </c>
      <c r="Q2144" t="b">
        <v>0</v>
      </c>
      <c r="R2144" t="s">
        <v>8282</v>
      </c>
      <c r="S2144" t="str">
        <f t="shared" si="134"/>
        <v>games</v>
      </c>
      <c r="T2144" t="str">
        <f t="shared" si="135"/>
        <v>video games</v>
      </c>
    </row>
    <row r="2145" spans="1:20" ht="42.75" x14ac:dyDescent="0.45">
      <c r="A2145">
        <v>2143</v>
      </c>
      <c r="B2145" s="1" t="s">
        <v>2144</v>
      </c>
      <c r="C2145" s="1" t="s">
        <v>6253</v>
      </c>
      <c r="D2145" s="3">
        <v>2000</v>
      </c>
      <c r="E2145" s="3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s="7">
        <f t="shared" si="132"/>
        <v>40332.886712962965</v>
      </c>
      <c r="L2145" s="7">
        <f t="shared" si="133"/>
        <v>40380.791666666664</v>
      </c>
      <c r="M2145" t="b">
        <v>0</v>
      </c>
      <c r="N2145">
        <v>5</v>
      </c>
      <c r="O2145" s="22">
        <f>E2145/D2145*100</f>
        <v>11.25</v>
      </c>
      <c r="P2145" s="4">
        <f>E2145/N2145</f>
        <v>45</v>
      </c>
      <c r="Q2145" t="b">
        <v>0</v>
      </c>
      <c r="R2145" t="s">
        <v>8282</v>
      </c>
      <c r="S2145" t="str">
        <f t="shared" si="134"/>
        <v>games</v>
      </c>
      <c r="T2145" t="str">
        <f t="shared" si="135"/>
        <v>video games</v>
      </c>
    </row>
    <row r="2146" spans="1:20" ht="28.5" x14ac:dyDescent="0.45">
      <c r="A2146">
        <v>2144</v>
      </c>
      <c r="B2146" s="1" t="s">
        <v>2145</v>
      </c>
      <c r="C2146" s="1" t="s">
        <v>6254</v>
      </c>
      <c r="D2146" s="3">
        <v>35500</v>
      </c>
      <c r="E2146" s="3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s="7">
        <f t="shared" si="132"/>
        <v>41499.546759259261</v>
      </c>
      <c r="L2146" s="7">
        <f t="shared" si="133"/>
        <v>41531.546759259261</v>
      </c>
      <c r="M2146" t="b">
        <v>0</v>
      </c>
      <c r="N2146">
        <v>24</v>
      </c>
      <c r="O2146" s="22">
        <f>E2146/D2146*100</f>
        <v>1.7098591549295776</v>
      </c>
      <c r="P2146" s="4">
        <f>E2146/N2146</f>
        <v>25.291666666666668</v>
      </c>
      <c r="Q2146" t="b">
        <v>0</v>
      </c>
      <c r="R2146" t="s">
        <v>8282</v>
      </c>
      <c r="S2146" t="str">
        <f t="shared" si="134"/>
        <v>games</v>
      </c>
      <c r="T2146" t="str">
        <f t="shared" si="135"/>
        <v>video games</v>
      </c>
    </row>
    <row r="2147" spans="1:20" ht="42.75" x14ac:dyDescent="0.45">
      <c r="A2147">
        <v>2145</v>
      </c>
      <c r="B2147" s="1" t="s">
        <v>2146</v>
      </c>
      <c r="C2147" s="1" t="s">
        <v>6255</v>
      </c>
      <c r="D2147" s="3">
        <v>15000</v>
      </c>
      <c r="E2147" s="3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s="7">
        <f t="shared" si="132"/>
        <v>41575.237430555557</v>
      </c>
      <c r="L2147" s="7">
        <f t="shared" si="133"/>
        <v>41605.279097222221</v>
      </c>
      <c r="M2147" t="b">
        <v>0</v>
      </c>
      <c r="N2147">
        <v>89</v>
      </c>
      <c r="O2147" s="22">
        <f>E2147/D2147*100</f>
        <v>30.433333333333334</v>
      </c>
      <c r="P2147" s="4">
        <f>E2147/N2147</f>
        <v>51.292134831460672</v>
      </c>
      <c r="Q2147" t="b">
        <v>0</v>
      </c>
      <c r="R2147" t="s">
        <v>8282</v>
      </c>
      <c r="S2147" t="str">
        <f t="shared" si="134"/>
        <v>games</v>
      </c>
      <c r="T2147" t="str">
        <f t="shared" si="135"/>
        <v>video games</v>
      </c>
    </row>
    <row r="2148" spans="1:20" ht="42.75" x14ac:dyDescent="0.45">
      <c r="A2148">
        <v>2146</v>
      </c>
      <c r="B2148" s="1" t="s">
        <v>2147</v>
      </c>
      <c r="C2148" s="1" t="s">
        <v>6256</v>
      </c>
      <c r="D2148" s="3">
        <v>5000</v>
      </c>
      <c r="E2148" s="3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s="7">
        <f t="shared" si="132"/>
        <v>42397.679513888885</v>
      </c>
      <c r="L2148" s="7">
        <f t="shared" si="133"/>
        <v>42411.679513888885</v>
      </c>
      <c r="M2148" t="b">
        <v>0</v>
      </c>
      <c r="N2148">
        <v>1</v>
      </c>
      <c r="O2148" s="22">
        <f>E2148/D2148*100</f>
        <v>0.02</v>
      </c>
      <c r="P2148" s="4">
        <f>E2148/N2148</f>
        <v>1</v>
      </c>
      <c r="Q2148" t="b">
        <v>0</v>
      </c>
      <c r="R2148" t="s">
        <v>8282</v>
      </c>
      <c r="S2148" t="str">
        <f t="shared" si="134"/>
        <v>games</v>
      </c>
      <c r="T2148" t="str">
        <f t="shared" si="135"/>
        <v>video games</v>
      </c>
    </row>
    <row r="2149" spans="1:20" x14ac:dyDescent="0.45">
      <c r="A2149">
        <v>2147</v>
      </c>
      <c r="B2149" s="1" t="s">
        <v>2148</v>
      </c>
      <c r="C2149" s="1" t="s">
        <v>6257</v>
      </c>
      <c r="D2149" s="3">
        <v>390000</v>
      </c>
      <c r="E2149" s="3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s="7">
        <f t="shared" si="132"/>
        <v>41927.295694444445</v>
      </c>
      <c r="L2149" s="7">
        <f t="shared" si="133"/>
        <v>41959.337361111116</v>
      </c>
      <c r="M2149" t="b">
        <v>0</v>
      </c>
      <c r="N2149">
        <v>55</v>
      </c>
      <c r="O2149" s="22">
        <f>E2149/D2149*100</f>
        <v>0.69641025641025645</v>
      </c>
      <c r="P2149" s="4">
        <f>E2149/N2149</f>
        <v>49.381818181818183</v>
      </c>
      <c r="Q2149" t="b">
        <v>0</v>
      </c>
      <c r="R2149" t="s">
        <v>8282</v>
      </c>
      <c r="S2149" t="str">
        <f t="shared" si="134"/>
        <v>games</v>
      </c>
      <c r="T2149" t="str">
        <f t="shared" si="135"/>
        <v>video games</v>
      </c>
    </row>
    <row r="2150" spans="1:20" ht="42.75" x14ac:dyDescent="0.45">
      <c r="A2150">
        <v>2148</v>
      </c>
      <c r="B2150" s="1" t="s">
        <v>2149</v>
      </c>
      <c r="C2150" s="1" t="s">
        <v>6258</v>
      </c>
      <c r="D2150" s="3">
        <v>100</v>
      </c>
      <c r="E2150" s="3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s="7">
        <f t="shared" si="132"/>
        <v>42066.733587962968</v>
      </c>
      <c r="L2150" s="7">
        <f t="shared" si="133"/>
        <v>42096.691921296297</v>
      </c>
      <c r="M2150" t="b">
        <v>0</v>
      </c>
      <c r="N2150">
        <v>2</v>
      </c>
      <c r="O2150" s="22">
        <f>E2150/D2150*100</f>
        <v>2</v>
      </c>
      <c r="P2150" s="4">
        <f>E2150/N2150</f>
        <v>1</v>
      </c>
      <c r="Q2150" t="b">
        <v>0</v>
      </c>
      <c r="R2150" t="s">
        <v>8282</v>
      </c>
      <c r="S2150" t="str">
        <f t="shared" si="134"/>
        <v>games</v>
      </c>
      <c r="T2150" t="str">
        <f t="shared" si="135"/>
        <v>video games</v>
      </c>
    </row>
    <row r="2151" spans="1:20" ht="57" x14ac:dyDescent="0.45">
      <c r="A2151">
        <v>2149</v>
      </c>
      <c r="B2151" s="1" t="s">
        <v>2150</v>
      </c>
      <c r="C2151" s="1" t="s">
        <v>6259</v>
      </c>
      <c r="D2151" s="3">
        <v>2000</v>
      </c>
      <c r="E2151" s="3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s="7">
        <f t="shared" si="132"/>
        <v>40355.024953703702</v>
      </c>
      <c r="L2151" s="7">
        <f t="shared" si="133"/>
        <v>40390</v>
      </c>
      <c r="M2151" t="b">
        <v>0</v>
      </c>
      <c r="N2151">
        <v>0</v>
      </c>
      <c r="O2151" s="22">
        <f>E2151/D2151*100</f>
        <v>0</v>
      </c>
      <c r="P2151" s="4" t="e">
        <f>E2151/N2151</f>
        <v>#DIV/0!</v>
      </c>
      <c r="Q2151" t="b">
        <v>0</v>
      </c>
      <c r="R2151" t="s">
        <v>8282</v>
      </c>
      <c r="S2151" t="str">
        <f t="shared" si="134"/>
        <v>games</v>
      </c>
      <c r="T2151" t="str">
        <f t="shared" si="135"/>
        <v>video games</v>
      </c>
    </row>
    <row r="2152" spans="1:20" x14ac:dyDescent="0.45">
      <c r="A2152">
        <v>2150</v>
      </c>
      <c r="B2152" s="1" t="s">
        <v>2151</v>
      </c>
      <c r="C2152" s="1" t="s">
        <v>6260</v>
      </c>
      <c r="D2152" s="3">
        <v>50000</v>
      </c>
      <c r="E2152" s="3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s="7">
        <f t="shared" si="132"/>
        <v>42534.284710648149</v>
      </c>
      <c r="L2152" s="7">
        <f t="shared" si="133"/>
        <v>42564.284710648149</v>
      </c>
      <c r="M2152" t="b">
        <v>0</v>
      </c>
      <c r="N2152">
        <v>4</v>
      </c>
      <c r="O2152" s="22">
        <f>E2152/D2152*100</f>
        <v>0.80999999999999994</v>
      </c>
      <c r="P2152" s="4">
        <f>E2152/N2152</f>
        <v>101.25</v>
      </c>
      <c r="Q2152" t="b">
        <v>0</v>
      </c>
      <c r="R2152" t="s">
        <v>8282</v>
      </c>
      <c r="S2152" t="str">
        <f t="shared" si="134"/>
        <v>games</v>
      </c>
      <c r="T2152" t="str">
        <f t="shared" si="135"/>
        <v>video games</v>
      </c>
    </row>
    <row r="2153" spans="1:20" ht="42.75" x14ac:dyDescent="0.45">
      <c r="A2153">
        <v>2151</v>
      </c>
      <c r="B2153" s="1" t="s">
        <v>2152</v>
      </c>
      <c r="C2153" s="1" t="s">
        <v>6261</v>
      </c>
      <c r="D2153" s="3">
        <v>45000</v>
      </c>
      <c r="E2153" s="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s="7">
        <f t="shared" si="132"/>
        <v>42520.847384259265</v>
      </c>
      <c r="L2153" s="7">
        <f t="shared" si="133"/>
        <v>42550.847384259265</v>
      </c>
      <c r="M2153" t="b">
        <v>0</v>
      </c>
      <c r="N2153">
        <v>6</v>
      </c>
      <c r="O2153" s="22">
        <f>E2153/D2153*100</f>
        <v>0.26222222222222225</v>
      </c>
      <c r="P2153" s="4">
        <f>E2153/N2153</f>
        <v>19.666666666666668</v>
      </c>
      <c r="Q2153" t="b">
        <v>0</v>
      </c>
      <c r="R2153" t="s">
        <v>8282</v>
      </c>
      <c r="S2153" t="str">
        <f t="shared" si="134"/>
        <v>games</v>
      </c>
      <c r="T2153" t="str">
        <f t="shared" si="135"/>
        <v>video games</v>
      </c>
    </row>
    <row r="2154" spans="1:20" ht="42.75" x14ac:dyDescent="0.45">
      <c r="A2154">
        <v>2152</v>
      </c>
      <c r="B2154" s="1" t="s">
        <v>2153</v>
      </c>
      <c r="C2154" s="1" t="s">
        <v>6262</v>
      </c>
      <c r="D2154" s="3">
        <v>30000</v>
      </c>
      <c r="E2154" s="3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s="7">
        <f t="shared" si="132"/>
        <v>41683.832280092596</v>
      </c>
      <c r="L2154" s="7">
        <f t="shared" si="133"/>
        <v>41713.790613425925</v>
      </c>
      <c r="M2154" t="b">
        <v>0</v>
      </c>
      <c r="N2154">
        <v>4</v>
      </c>
      <c r="O2154" s="22">
        <f>E2154/D2154*100</f>
        <v>0.16666666666666669</v>
      </c>
      <c r="P2154" s="4">
        <f>E2154/N2154</f>
        <v>12.5</v>
      </c>
      <c r="Q2154" t="b">
        <v>0</v>
      </c>
      <c r="R2154" t="s">
        <v>8282</v>
      </c>
      <c r="S2154" t="str">
        <f t="shared" si="134"/>
        <v>games</v>
      </c>
      <c r="T2154" t="str">
        <f t="shared" si="135"/>
        <v>video games</v>
      </c>
    </row>
    <row r="2155" spans="1:20" ht="42.75" x14ac:dyDescent="0.45">
      <c r="A2155">
        <v>2153</v>
      </c>
      <c r="B2155" s="1" t="s">
        <v>2154</v>
      </c>
      <c r="C2155" s="1" t="s">
        <v>6263</v>
      </c>
      <c r="D2155" s="3">
        <v>372625</v>
      </c>
      <c r="E2155" s="3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s="7">
        <f t="shared" si="132"/>
        <v>41974.911087962959</v>
      </c>
      <c r="L2155" s="7">
        <f t="shared" si="133"/>
        <v>42014.332638888889</v>
      </c>
      <c r="M2155" t="b">
        <v>0</v>
      </c>
      <c r="N2155">
        <v>4</v>
      </c>
      <c r="O2155" s="22">
        <f>E2155/D2155*100</f>
        <v>9.124454880912446E-3</v>
      </c>
      <c r="P2155" s="4">
        <f>E2155/N2155</f>
        <v>8.5</v>
      </c>
      <c r="Q2155" t="b">
        <v>0</v>
      </c>
      <c r="R2155" t="s">
        <v>8282</v>
      </c>
      <c r="S2155" t="str">
        <f t="shared" si="134"/>
        <v>games</v>
      </c>
      <c r="T2155" t="str">
        <f t="shared" si="135"/>
        <v>video games</v>
      </c>
    </row>
    <row r="2156" spans="1:20" ht="28.5" x14ac:dyDescent="0.45">
      <c r="A2156">
        <v>2154</v>
      </c>
      <c r="B2156" s="1" t="s">
        <v>2155</v>
      </c>
      <c r="C2156" s="1" t="s">
        <v>6264</v>
      </c>
      <c r="D2156" s="3">
        <v>250</v>
      </c>
      <c r="E2156" s="3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s="7">
        <f t="shared" si="132"/>
        <v>41647.632256944446</v>
      </c>
      <c r="L2156" s="7">
        <f t="shared" si="133"/>
        <v>41667.632256944446</v>
      </c>
      <c r="M2156" t="b">
        <v>0</v>
      </c>
      <c r="N2156">
        <v>2</v>
      </c>
      <c r="O2156" s="22">
        <f>E2156/D2156*100</f>
        <v>0.8</v>
      </c>
      <c r="P2156" s="4">
        <f>E2156/N2156</f>
        <v>1</v>
      </c>
      <c r="Q2156" t="b">
        <v>0</v>
      </c>
      <c r="R2156" t="s">
        <v>8282</v>
      </c>
      <c r="S2156" t="str">
        <f t="shared" si="134"/>
        <v>games</v>
      </c>
      <c r="T2156" t="str">
        <f t="shared" si="135"/>
        <v>video games</v>
      </c>
    </row>
    <row r="2157" spans="1:20" ht="42.75" x14ac:dyDescent="0.45">
      <c r="A2157">
        <v>2155</v>
      </c>
      <c r="B2157" s="1" t="s">
        <v>2156</v>
      </c>
      <c r="C2157" s="1" t="s">
        <v>6265</v>
      </c>
      <c r="D2157" s="3">
        <v>5000</v>
      </c>
      <c r="E2157" s="3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s="7">
        <f t="shared" si="132"/>
        <v>42430.747511574074</v>
      </c>
      <c r="L2157" s="7">
        <f t="shared" si="133"/>
        <v>42460.70584490741</v>
      </c>
      <c r="M2157" t="b">
        <v>0</v>
      </c>
      <c r="N2157">
        <v>5</v>
      </c>
      <c r="O2157" s="22">
        <f>E2157/D2157*100</f>
        <v>2.2999999999999998</v>
      </c>
      <c r="P2157" s="4">
        <f>E2157/N2157</f>
        <v>23</v>
      </c>
      <c r="Q2157" t="b">
        <v>0</v>
      </c>
      <c r="R2157" t="s">
        <v>8282</v>
      </c>
      <c r="S2157" t="str">
        <f t="shared" si="134"/>
        <v>games</v>
      </c>
      <c r="T2157" t="str">
        <f t="shared" si="135"/>
        <v>video games</v>
      </c>
    </row>
    <row r="2158" spans="1:20" ht="42.75" x14ac:dyDescent="0.45">
      <c r="A2158">
        <v>2156</v>
      </c>
      <c r="B2158" s="1" t="s">
        <v>2157</v>
      </c>
      <c r="C2158" s="1" t="s">
        <v>6266</v>
      </c>
      <c r="D2158" s="3">
        <v>56000</v>
      </c>
      <c r="E2158" s="3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s="7">
        <f t="shared" si="132"/>
        <v>41488.85423611111</v>
      </c>
      <c r="L2158" s="7">
        <f t="shared" si="133"/>
        <v>41533.85423611111</v>
      </c>
      <c r="M2158" t="b">
        <v>0</v>
      </c>
      <c r="N2158">
        <v>83</v>
      </c>
      <c r="O2158" s="22">
        <f>E2158/D2158*100</f>
        <v>2.6660714285714282</v>
      </c>
      <c r="P2158" s="4">
        <f>E2158/N2158</f>
        <v>17.987951807228917</v>
      </c>
      <c r="Q2158" t="b">
        <v>0</v>
      </c>
      <c r="R2158" t="s">
        <v>8282</v>
      </c>
      <c r="S2158" t="str">
        <f t="shared" si="134"/>
        <v>games</v>
      </c>
      <c r="T2158" t="str">
        <f t="shared" si="135"/>
        <v>video games</v>
      </c>
    </row>
    <row r="2159" spans="1:20" ht="28.5" x14ac:dyDescent="0.45">
      <c r="A2159">
        <v>2157</v>
      </c>
      <c r="B2159" s="1" t="s">
        <v>2158</v>
      </c>
      <c r="C2159" s="1" t="s">
        <v>6267</v>
      </c>
      <c r="D2159" s="3">
        <v>75000</v>
      </c>
      <c r="E2159" s="3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s="7">
        <f t="shared" si="132"/>
        <v>42694.98128472222</v>
      </c>
      <c r="L2159" s="7">
        <f t="shared" si="133"/>
        <v>42727.332638888889</v>
      </c>
      <c r="M2159" t="b">
        <v>0</v>
      </c>
      <c r="N2159">
        <v>57</v>
      </c>
      <c r="O2159" s="22">
        <f>E2159/D2159*100</f>
        <v>28.192</v>
      </c>
      <c r="P2159" s="4">
        <f>E2159/N2159</f>
        <v>370.94736842105266</v>
      </c>
      <c r="Q2159" t="b">
        <v>0</v>
      </c>
      <c r="R2159" t="s">
        <v>8282</v>
      </c>
      <c r="S2159" t="str">
        <f t="shared" si="134"/>
        <v>games</v>
      </c>
      <c r="T2159" t="str">
        <f t="shared" si="135"/>
        <v>video games</v>
      </c>
    </row>
    <row r="2160" spans="1:20" ht="42.75" x14ac:dyDescent="0.45">
      <c r="A2160">
        <v>2158</v>
      </c>
      <c r="B2160" s="1" t="s">
        <v>2159</v>
      </c>
      <c r="C2160" s="1" t="s">
        <v>6268</v>
      </c>
      <c r="D2160" s="3">
        <v>300000</v>
      </c>
      <c r="E2160" s="3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s="7">
        <f t="shared" si="132"/>
        <v>41264.853865740741</v>
      </c>
      <c r="L2160" s="7">
        <f t="shared" si="133"/>
        <v>41309.853865740741</v>
      </c>
      <c r="M2160" t="b">
        <v>0</v>
      </c>
      <c r="N2160">
        <v>311</v>
      </c>
      <c r="O2160" s="22">
        <f>E2160/D2160*100</f>
        <v>6.5900366666666672</v>
      </c>
      <c r="P2160" s="4">
        <f>E2160/N2160</f>
        <v>63.569485530546629</v>
      </c>
      <c r="Q2160" t="b">
        <v>0</v>
      </c>
      <c r="R2160" t="s">
        <v>8282</v>
      </c>
      <c r="S2160" t="str">
        <f t="shared" si="134"/>
        <v>games</v>
      </c>
      <c r="T2160" t="str">
        <f t="shared" si="135"/>
        <v>video games</v>
      </c>
    </row>
    <row r="2161" spans="1:20" ht="57" x14ac:dyDescent="0.45">
      <c r="A2161">
        <v>2159</v>
      </c>
      <c r="B2161" s="1" t="s">
        <v>2160</v>
      </c>
      <c r="C2161" s="1" t="s">
        <v>6269</v>
      </c>
      <c r="D2161" s="3">
        <v>3600</v>
      </c>
      <c r="E2161" s="3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s="7">
        <f t="shared" si="132"/>
        <v>40710.731180555551</v>
      </c>
      <c r="L2161" s="7">
        <f t="shared" si="133"/>
        <v>40740.731180555551</v>
      </c>
      <c r="M2161" t="b">
        <v>0</v>
      </c>
      <c r="N2161">
        <v>2</v>
      </c>
      <c r="O2161" s="22">
        <f>E2161/D2161*100</f>
        <v>0.72222222222222221</v>
      </c>
      <c r="P2161" s="4">
        <f>E2161/N2161</f>
        <v>13</v>
      </c>
      <c r="Q2161" t="b">
        <v>0</v>
      </c>
      <c r="R2161" t="s">
        <v>8282</v>
      </c>
      <c r="S2161" t="str">
        <f t="shared" si="134"/>
        <v>games</v>
      </c>
      <c r="T2161" t="str">
        <f t="shared" si="135"/>
        <v>video games</v>
      </c>
    </row>
    <row r="2162" spans="1:20" ht="42.75" x14ac:dyDescent="0.45">
      <c r="A2162">
        <v>2160</v>
      </c>
      <c r="B2162" s="1" t="s">
        <v>2161</v>
      </c>
      <c r="C2162" s="1" t="s">
        <v>6270</v>
      </c>
      <c r="D2162" s="3">
        <v>10000</v>
      </c>
      <c r="E2162" s="3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s="7">
        <f t="shared" si="132"/>
        <v>41018.711863425924</v>
      </c>
      <c r="L2162" s="7">
        <f t="shared" si="133"/>
        <v>41048.711863425924</v>
      </c>
      <c r="M2162" t="b">
        <v>0</v>
      </c>
      <c r="N2162">
        <v>16</v>
      </c>
      <c r="O2162" s="22">
        <f>E2162/D2162*100</f>
        <v>0.85000000000000009</v>
      </c>
      <c r="P2162" s="4">
        <f>E2162/N2162</f>
        <v>5.3125</v>
      </c>
      <c r="Q2162" t="b">
        <v>0</v>
      </c>
      <c r="R2162" t="s">
        <v>8282</v>
      </c>
      <c r="S2162" t="str">
        <f t="shared" si="134"/>
        <v>games</v>
      </c>
      <c r="T2162" t="str">
        <f t="shared" si="135"/>
        <v>video games</v>
      </c>
    </row>
    <row r="2163" spans="1:20" ht="28.5" x14ac:dyDescent="0.45">
      <c r="A2163">
        <v>2161</v>
      </c>
      <c r="B2163" s="1" t="s">
        <v>2162</v>
      </c>
      <c r="C2163" s="1" t="s">
        <v>6271</v>
      </c>
      <c r="D2163" s="3">
        <v>400</v>
      </c>
      <c r="E2163" s="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s="7">
        <f t="shared" si="132"/>
        <v>42240.852534722217</v>
      </c>
      <c r="L2163" s="7">
        <f t="shared" si="133"/>
        <v>42270.852534722217</v>
      </c>
      <c r="M2163" t="b">
        <v>0</v>
      </c>
      <c r="N2163">
        <v>13</v>
      </c>
      <c r="O2163" s="22">
        <f>E2163/D2163*100</f>
        <v>115.75</v>
      </c>
      <c r="P2163" s="4">
        <f>E2163/N2163</f>
        <v>35.615384615384613</v>
      </c>
      <c r="Q2163" t="b">
        <v>1</v>
      </c>
      <c r="R2163" t="s">
        <v>8276</v>
      </c>
      <c r="S2163" t="str">
        <f t="shared" si="134"/>
        <v>music</v>
      </c>
      <c r="T2163" t="str">
        <f t="shared" si="135"/>
        <v>rock</v>
      </c>
    </row>
    <row r="2164" spans="1:20" ht="42.75" x14ac:dyDescent="0.45">
      <c r="A2164">
        <v>2162</v>
      </c>
      <c r="B2164" s="1" t="s">
        <v>2163</v>
      </c>
      <c r="C2164" s="1" t="s">
        <v>6272</v>
      </c>
      <c r="D2164" s="3">
        <v>4500</v>
      </c>
      <c r="E2164" s="3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s="7">
        <f t="shared" si="132"/>
        <v>41813.766099537039</v>
      </c>
      <c r="L2164" s="7">
        <f t="shared" si="133"/>
        <v>41844.766099537039</v>
      </c>
      <c r="M2164" t="b">
        <v>0</v>
      </c>
      <c r="N2164">
        <v>58</v>
      </c>
      <c r="O2164" s="22">
        <f>E2164/D2164*100</f>
        <v>112.26666666666667</v>
      </c>
      <c r="P2164" s="4">
        <f>E2164/N2164</f>
        <v>87.103448275862064</v>
      </c>
      <c r="Q2164" t="b">
        <v>1</v>
      </c>
      <c r="R2164" t="s">
        <v>8276</v>
      </c>
      <c r="S2164" t="str">
        <f t="shared" si="134"/>
        <v>music</v>
      </c>
      <c r="T2164" t="str">
        <f t="shared" si="135"/>
        <v>rock</v>
      </c>
    </row>
    <row r="2165" spans="1:20" ht="42.75" x14ac:dyDescent="0.45">
      <c r="A2165">
        <v>2163</v>
      </c>
      <c r="B2165" s="1" t="s">
        <v>2164</v>
      </c>
      <c r="C2165" s="1" t="s">
        <v>6273</v>
      </c>
      <c r="D2165" s="3">
        <v>2500</v>
      </c>
      <c r="E2165" s="3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s="7">
        <f t="shared" si="132"/>
        <v>42111.899537037039</v>
      </c>
      <c r="L2165" s="7">
        <f t="shared" si="133"/>
        <v>42163.159722222219</v>
      </c>
      <c r="M2165" t="b">
        <v>0</v>
      </c>
      <c r="N2165">
        <v>44</v>
      </c>
      <c r="O2165" s="22">
        <f>E2165/D2165*100</f>
        <v>132.20000000000002</v>
      </c>
      <c r="P2165" s="4">
        <f>E2165/N2165</f>
        <v>75.11363636363636</v>
      </c>
      <c r="Q2165" t="b">
        <v>1</v>
      </c>
      <c r="R2165" t="s">
        <v>8276</v>
      </c>
      <c r="S2165" t="str">
        <f t="shared" si="134"/>
        <v>music</v>
      </c>
      <c r="T2165" t="str">
        <f t="shared" si="135"/>
        <v>rock</v>
      </c>
    </row>
    <row r="2166" spans="1:20" ht="28.5" x14ac:dyDescent="0.45">
      <c r="A2166">
        <v>2164</v>
      </c>
      <c r="B2166" s="1" t="s">
        <v>2165</v>
      </c>
      <c r="C2166" s="1" t="s">
        <v>6274</v>
      </c>
      <c r="D2166" s="3">
        <v>5500</v>
      </c>
      <c r="E2166" s="3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s="7">
        <f t="shared" si="132"/>
        <v>42515.71775462963</v>
      </c>
      <c r="L2166" s="7">
        <f t="shared" si="133"/>
        <v>42546.165972222225</v>
      </c>
      <c r="M2166" t="b">
        <v>0</v>
      </c>
      <c r="N2166">
        <v>83</v>
      </c>
      <c r="O2166" s="22">
        <f>E2166/D2166*100</f>
        <v>102.63636363636364</v>
      </c>
      <c r="P2166" s="4">
        <f>E2166/N2166</f>
        <v>68.01204819277109</v>
      </c>
      <c r="Q2166" t="b">
        <v>1</v>
      </c>
      <c r="R2166" t="s">
        <v>8276</v>
      </c>
      <c r="S2166" t="str">
        <f t="shared" si="134"/>
        <v>music</v>
      </c>
      <c r="T2166" t="str">
        <f t="shared" si="135"/>
        <v>rock</v>
      </c>
    </row>
    <row r="2167" spans="1:20" ht="42.75" x14ac:dyDescent="0.45">
      <c r="A2167">
        <v>2165</v>
      </c>
      <c r="B2167" s="1" t="s">
        <v>2166</v>
      </c>
      <c r="C2167" s="1" t="s">
        <v>6275</v>
      </c>
      <c r="D2167" s="3">
        <v>2500</v>
      </c>
      <c r="E2167" s="3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s="7">
        <f t="shared" si="132"/>
        <v>42438.667071759264</v>
      </c>
      <c r="L2167" s="7">
        <f t="shared" si="133"/>
        <v>42468.625405092593</v>
      </c>
      <c r="M2167" t="b">
        <v>0</v>
      </c>
      <c r="N2167">
        <v>117</v>
      </c>
      <c r="O2167" s="22">
        <f>E2167/D2167*100</f>
        <v>138.64000000000001</v>
      </c>
      <c r="P2167" s="4">
        <f>E2167/N2167</f>
        <v>29.623931623931625</v>
      </c>
      <c r="Q2167" t="b">
        <v>1</v>
      </c>
      <c r="R2167" t="s">
        <v>8276</v>
      </c>
      <c r="S2167" t="str">
        <f t="shared" si="134"/>
        <v>music</v>
      </c>
      <c r="T2167" t="str">
        <f t="shared" si="135"/>
        <v>rock</v>
      </c>
    </row>
    <row r="2168" spans="1:20" ht="57" x14ac:dyDescent="0.45">
      <c r="A2168">
        <v>2166</v>
      </c>
      <c r="B2168" s="1" t="s">
        <v>2167</v>
      </c>
      <c r="C2168" s="1" t="s">
        <v>6276</v>
      </c>
      <c r="D2168" s="3">
        <v>2000</v>
      </c>
      <c r="E2168" s="3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s="7">
        <f t="shared" si="132"/>
        <v>41933.838171296295</v>
      </c>
      <c r="L2168" s="7">
        <f t="shared" si="133"/>
        <v>41978.879837962959</v>
      </c>
      <c r="M2168" t="b">
        <v>0</v>
      </c>
      <c r="N2168">
        <v>32</v>
      </c>
      <c r="O2168" s="22">
        <f>E2168/D2168*100</f>
        <v>146.6</v>
      </c>
      <c r="P2168" s="4">
        <f>E2168/N2168</f>
        <v>91.625</v>
      </c>
      <c r="Q2168" t="b">
        <v>1</v>
      </c>
      <c r="R2168" t="s">
        <v>8276</v>
      </c>
      <c r="S2168" t="str">
        <f t="shared" si="134"/>
        <v>music</v>
      </c>
      <c r="T2168" t="str">
        <f t="shared" si="135"/>
        <v>rock</v>
      </c>
    </row>
    <row r="2169" spans="1:20" ht="28.5" x14ac:dyDescent="0.45">
      <c r="A2169">
        <v>2167</v>
      </c>
      <c r="B2169" s="1" t="s">
        <v>2168</v>
      </c>
      <c r="C2169" s="1" t="s">
        <v>6277</v>
      </c>
      <c r="D2169" s="3">
        <v>150</v>
      </c>
      <c r="E2169" s="3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s="7">
        <f t="shared" si="132"/>
        <v>41153.066400462965</v>
      </c>
      <c r="L2169" s="7">
        <f t="shared" si="133"/>
        <v>41167.066400462965</v>
      </c>
      <c r="M2169" t="b">
        <v>0</v>
      </c>
      <c r="N2169">
        <v>8</v>
      </c>
      <c r="O2169" s="22">
        <f>E2169/D2169*100</f>
        <v>120</v>
      </c>
      <c r="P2169" s="4">
        <f>E2169/N2169</f>
        <v>22.5</v>
      </c>
      <c r="Q2169" t="b">
        <v>1</v>
      </c>
      <c r="R2169" t="s">
        <v>8276</v>
      </c>
      <c r="S2169" t="str">
        <f t="shared" si="134"/>
        <v>music</v>
      </c>
      <c r="T2169" t="str">
        <f t="shared" si="135"/>
        <v>rock</v>
      </c>
    </row>
    <row r="2170" spans="1:20" ht="28.5" x14ac:dyDescent="0.45">
      <c r="A2170">
        <v>2168</v>
      </c>
      <c r="B2170" s="1" t="s">
        <v>2169</v>
      </c>
      <c r="C2170" s="1" t="s">
        <v>6278</v>
      </c>
      <c r="D2170" s="3">
        <v>18000</v>
      </c>
      <c r="E2170" s="3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s="7">
        <f t="shared" si="132"/>
        <v>42745.600243055553</v>
      </c>
      <c r="L2170" s="7">
        <f t="shared" si="133"/>
        <v>42776.208333333328</v>
      </c>
      <c r="M2170" t="b">
        <v>0</v>
      </c>
      <c r="N2170">
        <v>340</v>
      </c>
      <c r="O2170" s="22">
        <f>E2170/D2170*100</f>
        <v>121.5816111111111</v>
      </c>
      <c r="P2170" s="4">
        <f>E2170/N2170</f>
        <v>64.366735294117646</v>
      </c>
      <c r="Q2170" t="b">
        <v>1</v>
      </c>
      <c r="R2170" t="s">
        <v>8276</v>
      </c>
      <c r="S2170" t="str">
        <f t="shared" si="134"/>
        <v>music</v>
      </c>
      <c r="T2170" t="str">
        <f t="shared" si="135"/>
        <v>rock</v>
      </c>
    </row>
    <row r="2171" spans="1:20" ht="42.75" x14ac:dyDescent="0.45">
      <c r="A2171">
        <v>2169</v>
      </c>
      <c r="B2171" s="1" t="s">
        <v>2170</v>
      </c>
      <c r="C2171" s="1" t="s">
        <v>6279</v>
      </c>
      <c r="D2171" s="3">
        <v>153</v>
      </c>
      <c r="E2171" s="3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s="7">
        <f t="shared" si="132"/>
        <v>42793.700821759259</v>
      </c>
      <c r="L2171" s="7">
        <f t="shared" si="133"/>
        <v>42796.700821759259</v>
      </c>
      <c r="M2171" t="b">
        <v>0</v>
      </c>
      <c r="N2171">
        <v>7</v>
      </c>
      <c r="O2171" s="22">
        <f>E2171/D2171*100</f>
        <v>100</v>
      </c>
      <c r="P2171" s="4">
        <f>E2171/N2171</f>
        <v>21.857142857142858</v>
      </c>
      <c r="Q2171" t="b">
        <v>1</v>
      </c>
      <c r="R2171" t="s">
        <v>8276</v>
      </c>
      <c r="S2171" t="str">
        <f t="shared" si="134"/>
        <v>music</v>
      </c>
      <c r="T2171" t="str">
        <f t="shared" si="135"/>
        <v>rock</v>
      </c>
    </row>
    <row r="2172" spans="1:20" ht="42.75" x14ac:dyDescent="0.45">
      <c r="A2172">
        <v>2170</v>
      </c>
      <c r="B2172" s="1" t="s">
        <v>2171</v>
      </c>
      <c r="C2172" s="1" t="s">
        <v>6280</v>
      </c>
      <c r="D2172" s="3">
        <v>350</v>
      </c>
      <c r="E2172" s="3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s="7">
        <f t="shared" si="132"/>
        <v>42198.750254629631</v>
      </c>
      <c r="L2172" s="7">
        <f t="shared" si="133"/>
        <v>42238.750254629631</v>
      </c>
      <c r="M2172" t="b">
        <v>0</v>
      </c>
      <c r="N2172">
        <v>19</v>
      </c>
      <c r="O2172" s="22">
        <f>E2172/D2172*100</f>
        <v>180.85714285714286</v>
      </c>
      <c r="P2172" s="4">
        <f>E2172/N2172</f>
        <v>33.315789473684212</v>
      </c>
      <c r="Q2172" t="b">
        <v>1</v>
      </c>
      <c r="R2172" t="s">
        <v>8276</v>
      </c>
      <c r="S2172" t="str">
        <f t="shared" si="134"/>
        <v>music</v>
      </c>
      <c r="T2172" t="str">
        <f t="shared" si="135"/>
        <v>rock</v>
      </c>
    </row>
    <row r="2173" spans="1:20" ht="42.75" x14ac:dyDescent="0.45">
      <c r="A2173">
        <v>2171</v>
      </c>
      <c r="B2173" s="1" t="s">
        <v>2172</v>
      </c>
      <c r="C2173" s="1" t="s">
        <v>6281</v>
      </c>
      <c r="D2173" s="3">
        <v>4000</v>
      </c>
      <c r="E2173" s="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s="7">
        <f t="shared" si="132"/>
        <v>42141.95711805555</v>
      </c>
      <c r="L2173" s="7">
        <f t="shared" si="133"/>
        <v>42177.208333333328</v>
      </c>
      <c r="M2173" t="b">
        <v>0</v>
      </c>
      <c r="N2173">
        <v>47</v>
      </c>
      <c r="O2173" s="22">
        <f>E2173/D2173*100</f>
        <v>106.075</v>
      </c>
      <c r="P2173" s="4">
        <f>E2173/N2173</f>
        <v>90.276595744680847</v>
      </c>
      <c r="Q2173" t="b">
        <v>1</v>
      </c>
      <c r="R2173" t="s">
        <v>8276</v>
      </c>
      <c r="S2173" t="str">
        <f t="shared" si="134"/>
        <v>music</v>
      </c>
      <c r="T2173" t="str">
        <f t="shared" si="135"/>
        <v>rock</v>
      </c>
    </row>
    <row r="2174" spans="1:20" ht="42.75" x14ac:dyDescent="0.45">
      <c r="A2174">
        <v>2172</v>
      </c>
      <c r="B2174" s="1" t="s">
        <v>2173</v>
      </c>
      <c r="C2174" s="1" t="s">
        <v>6282</v>
      </c>
      <c r="D2174" s="3">
        <v>1000</v>
      </c>
      <c r="E2174" s="3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s="7">
        <f t="shared" si="132"/>
        <v>42082.580092592587</v>
      </c>
      <c r="L2174" s="7">
        <f t="shared" si="133"/>
        <v>42112.580092592587</v>
      </c>
      <c r="M2174" t="b">
        <v>0</v>
      </c>
      <c r="N2174">
        <v>13</v>
      </c>
      <c r="O2174" s="22">
        <f>E2174/D2174*100</f>
        <v>100</v>
      </c>
      <c r="P2174" s="4">
        <f>E2174/N2174</f>
        <v>76.92307692307692</v>
      </c>
      <c r="Q2174" t="b">
        <v>1</v>
      </c>
      <c r="R2174" t="s">
        <v>8276</v>
      </c>
      <c r="S2174" t="str">
        <f t="shared" si="134"/>
        <v>music</v>
      </c>
      <c r="T2174" t="str">
        <f t="shared" si="135"/>
        <v>rock</v>
      </c>
    </row>
    <row r="2175" spans="1:20" ht="42.75" x14ac:dyDescent="0.45">
      <c r="A2175">
        <v>2173</v>
      </c>
      <c r="B2175" s="1" t="s">
        <v>2174</v>
      </c>
      <c r="C2175" s="1" t="s">
        <v>6283</v>
      </c>
      <c r="D2175" s="3">
        <v>4200</v>
      </c>
      <c r="E2175" s="3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s="7">
        <f t="shared" si="132"/>
        <v>41495.692627314813</v>
      </c>
      <c r="L2175" s="7">
        <f t="shared" si="133"/>
        <v>41527.165972222225</v>
      </c>
      <c r="M2175" t="b">
        <v>0</v>
      </c>
      <c r="N2175">
        <v>90</v>
      </c>
      <c r="O2175" s="22">
        <f>E2175/D2175*100</f>
        <v>126.92857142857143</v>
      </c>
      <c r="P2175" s="4">
        <f>E2175/N2175</f>
        <v>59.233333333333334</v>
      </c>
      <c r="Q2175" t="b">
        <v>1</v>
      </c>
      <c r="R2175" t="s">
        <v>8276</v>
      </c>
      <c r="S2175" t="str">
        <f t="shared" si="134"/>
        <v>music</v>
      </c>
      <c r="T2175" t="str">
        <f t="shared" si="135"/>
        <v>rock</v>
      </c>
    </row>
    <row r="2176" spans="1:20" ht="42.75" x14ac:dyDescent="0.45">
      <c r="A2176">
        <v>2174</v>
      </c>
      <c r="B2176" s="1" t="s">
        <v>2175</v>
      </c>
      <c r="C2176" s="1" t="s">
        <v>6284</v>
      </c>
      <c r="D2176" s="3">
        <v>4000</v>
      </c>
      <c r="E2176" s="3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s="7">
        <f t="shared" si="132"/>
        <v>42465.542905092589</v>
      </c>
      <c r="L2176" s="7">
        <f t="shared" si="133"/>
        <v>42495.542905092589</v>
      </c>
      <c r="M2176" t="b">
        <v>0</v>
      </c>
      <c r="N2176">
        <v>63</v>
      </c>
      <c r="O2176" s="22">
        <f>E2176/D2176*100</f>
        <v>102.97499999999999</v>
      </c>
      <c r="P2176" s="4">
        <f>E2176/N2176</f>
        <v>65.38095238095238</v>
      </c>
      <c r="Q2176" t="b">
        <v>1</v>
      </c>
      <c r="R2176" t="s">
        <v>8276</v>
      </c>
      <c r="S2176" t="str">
        <f t="shared" si="134"/>
        <v>music</v>
      </c>
      <c r="T2176" t="str">
        <f t="shared" si="135"/>
        <v>rock</v>
      </c>
    </row>
    <row r="2177" spans="1:20" ht="42.75" x14ac:dyDescent="0.45">
      <c r="A2177">
        <v>2175</v>
      </c>
      <c r="B2177" s="1" t="s">
        <v>2176</v>
      </c>
      <c r="C2177" s="1" t="s">
        <v>6285</v>
      </c>
      <c r="D2177" s="3">
        <v>700</v>
      </c>
      <c r="E2177" s="3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s="7">
        <f t="shared" si="132"/>
        <v>42565.009097222224</v>
      </c>
      <c r="L2177" s="7">
        <f t="shared" si="133"/>
        <v>42572.009097222224</v>
      </c>
      <c r="M2177" t="b">
        <v>0</v>
      </c>
      <c r="N2177">
        <v>26</v>
      </c>
      <c r="O2177" s="22">
        <f>E2177/D2177*100</f>
        <v>250</v>
      </c>
      <c r="P2177" s="4">
        <f>E2177/N2177</f>
        <v>67.307692307692307</v>
      </c>
      <c r="Q2177" t="b">
        <v>1</v>
      </c>
      <c r="R2177" t="s">
        <v>8276</v>
      </c>
      <c r="S2177" t="str">
        <f t="shared" si="134"/>
        <v>music</v>
      </c>
      <c r="T2177" t="str">
        <f t="shared" si="135"/>
        <v>rock</v>
      </c>
    </row>
    <row r="2178" spans="1:20" ht="42.75" x14ac:dyDescent="0.45">
      <c r="A2178">
        <v>2176</v>
      </c>
      <c r="B2178" s="1" t="s">
        <v>2177</v>
      </c>
      <c r="C2178" s="1" t="s">
        <v>6286</v>
      </c>
      <c r="D2178" s="3">
        <v>5000</v>
      </c>
      <c r="E2178" s="3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s="7">
        <f t="shared" si="132"/>
        <v>42096.633206018523</v>
      </c>
      <c r="L2178" s="7">
        <f t="shared" si="133"/>
        <v>42126.633206018523</v>
      </c>
      <c r="M2178" t="b">
        <v>0</v>
      </c>
      <c r="N2178">
        <v>71</v>
      </c>
      <c r="O2178" s="22">
        <f>E2178/D2178*100</f>
        <v>126.02</v>
      </c>
      <c r="P2178" s="4">
        <f>E2178/N2178</f>
        <v>88.74647887323944</v>
      </c>
      <c r="Q2178" t="b">
        <v>1</v>
      </c>
      <c r="R2178" t="s">
        <v>8276</v>
      </c>
      <c r="S2178" t="str">
        <f t="shared" si="134"/>
        <v>music</v>
      </c>
      <c r="T2178" t="str">
        <f t="shared" si="135"/>
        <v>rock</v>
      </c>
    </row>
    <row r="2179" spans="1:20" ht="57" x14ac:dyDescent="0.45">
      <c r="A2179">
        <v>2177</v>
      </c>
      <c r="B2179" s="1" t="s">
        <v>2178</v>
      </c>
      <c r="C2179" s="1" t="s">
        <v>6287</v>
      </c>
      <c r="D2179" s="3">
        <v>2500</v>
      </c>
      <c r="E2179" s="3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s="7">
        <f t="shared" ref="K2179:K2242" si="136">(((J2179/60)/60)/24)+DATE(1970,1,1)</f>
        <v>42502.250775462962</v>
      </c>
      <c r="L2179" s="7">
        <f t="shared" ref="L2179:L2242" si="137">(((I2179/60)/60)/24)+DATE(1970,1,1)</f>
        <v>42527.250775462962</v>
      </c>
      <c r="M2179" t="b">
        <v>0</v>
      </c>
      <c r="N2179">
        <v>38</v>
      </c>
      <c r="O2179" s="22">
        <f>E2179/D2179*100</f>
        <v>100.12</v>
      </c>
      <c r="P2179" s="4">
        <f>E2179/N2179</f>
        <v>65.868421052631575</v>
      </c>
      <c r="Q2179" t="b">
        <v>1</v>
      </c>
      <c r="R2179" t="s">
        <v>8276</v>
      </c>
      <c r="S2179" t="str">
        <f t="shared" ref="S2179:S2242" si="138">LEFT(R2179,SEARCH("/",R2179,1)-1)</f>
        <v>music</v>
      </c>
      <c r="T2179" t="str">
        <f t="shared" ref="T2179:T2242" si="139">RIGHT(R2179,LEN(R2179) - FIND("/",R2179))</f>
        <v>rock</v>
      </c>
    </row>
    <row r="2180" spans="1:20" ht="42.75" x14ac:dyDescent="0.45">
      <c r="A2180">
        <v>2178</v>
      </c>
      <c r="B2180" s="1" t="s">
        <v>2179</v>
      </c>
      <c r="C2180" s="1" t="s">
        <v>6288</v>
      </c>
      <c r="D2180" s="3">
        <v>25000</v>
      </c>
      <c r="E2180" s="3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s="7">
        <f t="shared" si="136"/>
        <v>42723.63653935185</v>
      </c>
      <c r="L2180" s="7">
        <f t="shared" si="137"/>
        <v>42753.63653935185</v>
      </c>
      <c r="M2180" t="b">
        <v>0</v>
      </c>
      <c r="N2180">
        <v>859</v>
      </c>
      <c r="O2180" s="22">
        <f>E2180/D2180*100</f>
        <v>138.64000000000001</v>
      </c>
      <c r="P2180" s="4">
        <f>E2180/N2180</f>
        <v>40.349243306169967</v>
      </c>
      <c r="Q2180" t="b">
        <v>1</v>
      </c>
      <c r="R2180" t="s">
        <v>8276</v>
      </c>
      <c r="S2180" t="str">
        <f t="shared" si="138"/>
        <v>music</v>
      </c>
      <c r="T2180" t="str">
        <f t="shared" si="139"/>
        <v>rock</v>
      </c>
    </row>
    <row r="2181" spans="1:20" ht="42.75" x14ac:dyDescent="0.45">
      <c r="A2181">
        <v>2179</v>
      </c>
      <c r="B2181" s="1" t="s">
        <v>2180</v>
      </c>
      <c r="C2181" s="1" t="s">
        <v>6289</v>
      </c>
      <c r="D2181" s="3">
        <v>1000</v>
      </c>
      <c r="E2181" s="3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s="7">
        <f t="shared" si="136"/>
        <v>42075.171203703707</v>
      </c>
      <c r="L2181" s="7">
        <f t="shared" si="137"/>
        <v>42105.171203703707</v>
      </c>
      <c r="M2181" t="b">
        <v>0</v>
      </c>
      <c r="N2181">
        <v>21</v>
      </c>
      <c r="O2181" s="22">
        <f>E2181/D2181*100</f>
        <v>161.4</v>
      </c>
      <c r="P2181" s="4">
        <f>E2181/N2181</f>
        <v>76.857142857142861</v>
      </c>
      <c r="Q2181" t="b">
        <v>1</v>
      </c>
      <c r="R2181" t="s">
        <v>8276</v>
      </c>
      <c r="S2181" t="str">
        <f t="shared" si="138"/>
        <v>music</v>
      </c>
      <c r="T2181" t="str">
        <f t="shared" si="139"/>
        <v>rock</v>
      </c>
    </row>
    <row r="2182" spans="1:20" ht="28.5" x14ac:dyDescent="0.45">
      <c r="A2182">
        <v>2180</v>
      </c>
      <c r="B2182" s="1" t="s">
        <v>2181</v>
      </c>
      <c r="C2182" s="1" t="s">
        <v>6290</v>
      </c>
      <c r="D2182" s="3">
        <v>5000</v>
      </c>
      <c r="E2182" s="3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s="7">
        <f t="shared" si="136"/>
        <v>42279.669768518521</v>
      </c>
      <c r="L2182" s="7">
        <f t="shared" si="137"/>
        <v>42321.711435185185</v>
      </c>
      <c r="M2182" t="b">
        <v>0</v>
      </c>
      <c r="N2182">
        <v>78</v>
      </c>
      <c r="O2182" s="22">
        <f>E2182/D2182*100</f>
        <v>107.18419999999999</v>
      </c>
      <c r="P2182" s="4">
        <f>E2182/N2182</f>
        <v>68.707820512820518</v>
      </c>
      <c r="Q2182" t="b">
        <v>1</v>
      </c>
      <c r="R2182" t="s">
        <v>8276</v>
      </c>
      <c r="S2182" t="str">
        <f t="shared" si="138"/>
        <v>music</v>
      </c>
      <c r="T2182" t="str">
        <f t="shared" si="139"/>
        <v>rock</v>
      </c>
    </row>
    <row r="2183" spans="1:20" ht="42.75" x14ac:dyDescent="0.45">
      <c r="A2183">
        <v>2181</v>
      </c>
      <c r="B2183" s="1" t="s">
        <v>2182</v>
      </c>
      <c r="C2183" s="1" t="s">
        <v>6291</v>
      </c>
      <c r="D2183" s="3">
        <v>2000</v>
      </c>
      <c r="E2183" s="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s="7">
        <f t="shared" si="136"/>
        <v>42773.005243055552</v>
      </c>
      <c r="L2183" s="7">
        <f t="shared" si="137"/>
        <v>42787.005243055552</v>
      </c>
      <c r="M2183" t="b">
        <v>0</v>
      </c>
      <c r="N2183">
        <v>53</v>
      </c>
      <c r="O2183" s="22">
        <f>E2183/D2183*100</f>
        <v>153.1</v>
      </c>
      <c r="P2183" s="4">
        <f>E2183/N2183</f>
        <v>57.773584905660378</v>
      </c>
      <c r="Q2183" t="b">
        <v>1</v>
      </c>
      <c r="R2183" t="s">
        <v>8297</v>
      </c>
      <c r="S2183" t="str">
        <f t="shared" si="138"/>
        <v>games</v>
      </c>
      <c r="T2183" t="str">
        <f t="shared" si="139"/>
        <v>tabletop games</v>
      </c>
    </row>
    <row r="2184" spans="1:20" ht="42.75" x14ac:dyDescent="0.45">
      <c r="A2184">
        <v>2182</v>
      </c>
      <c r="B2184" s="1" t="s">
        <v>2183</v>
      </c>
      <c r="C2184" s="1" t="s">
        <v>6292</v>
      </c>
      <c r="D2184" s="3">
        <v>3000</v>
      </c>
      <c r="E2184" s="3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s="7">
        <f t="shared" si="136"/>
        <v>41879.900752314818</v>
      </c>
      <c r="L2184" s="7">
        <f t="shared" si="137"/>
        <v>41914.900752314818</v>
      </c>
      <c r="M2184" t="b">
        <v>0</v>
      </c>
      <c r="N2184">
        <v>356</v>
      </c>
      <c r="O2184" s="22">
        <f>E2184/D2184*100</f>
        <v>524.16666666666663</v>
      </c>
      <c r="P2184" s="4">
        <f>E2184/N2184</f>
        <v>44.171348314606739</v>
      </c>
      <c r="Q2184" t="b">
        <v>1</v>
      </c>
      <c r="R2184" t="s">
        <v>8297</v>
      </c>
      <c r="S2184" t="str">
        <f t="shared" si="138"/>
        <v>games</v>
      </c>
      <c r="T2184" t="str">
        <f t="shared" si="139"/>
        <v>tabletop games</v>
      </c>
    </row>
    <row r="2185" spans="1:20" ht="42.75" x14ac:dyDescent="0.45">
      <c r="A2185">
        <v>2183</v>
      </c>
      <c r="B2185" s="1" t="s">
        <v>2184</v>
      </c>
      <c r="C2185" s="1" t="s">
        <v>6293</v>
      </c>
      <c r="D2185" s="3">
        <v>1800</v>
      </c>
      <c r="E2185" s="3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s="7">
        <f t="shared" si="136"/>
        <v>42745.365474537044</v>
      </c>
      <c r="L2185" s="7">
        <f t="shared" si="137"/>
        <v>42775.208333333328</v>
      </c>
      <c r="M2185" t="b">
        <v>0</v>
      </c>
      <c r="N2185">
        <v>279</v>
      </c>
      <c r="O2185" s="22">
        <f>E2185/D2185*100</f>
        <v>489.27777777777777</v>
      </c>
      <c r="P2185" s="4">
        <f>E2185/N2185</f>
        <v>31.566308243727597</v>
      </c>
      <c r="Q2185" t="b">
        <v>1</v>
      </c>
      <c r="R2185" t="s">
        <v>8297</v>
      </c>
      <c r="S2185" t="str">
        <f t="shared" si="138"/>
        <v>games</v>
      </c>
      <c r="T2185" t="str">
        <f t="shared" si="139"/>
        <v>tabletop games</v>
      </c>
    </row>
    <row r="2186" spans="1:20" ht="42.75" x14ac:dyDescent="0.45">
      <c r="A2186">
        <v>2184</v>
      </c>
      <c r="B2186" s="1" t="s">
        <v>2185</v>
      </c>
      <c r="C2186" s="1" t="s">
        <v>6294</v>
      </c>
      <c r="D2186" s="3">
        <v>10000</v>
      </c>
      <c r="E2186" s="3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s="7">
        <f t="shared" si="136"/>
        <v>42380.690289351856</v>
      </c>
      <c r="L2186" s="7">
        <f t="shared" si="137"/>
        <v>42394.666666666672</v>
      </c>
      <c r="M2186" t="b">
        <v>1</v>
      </c>
      <c r="N2186">
        <v>266</v>
      </c>
      <c r="O2186" s="22">
        <f>E2186/D2186*100</f>
        <v>284.74</v>
      </c>
      <c r="P2186" s="4">
        <f>E2186/N2186</f>
        <v>107.04511278195488</v>
      </c>
      <c r="Q2186" t="b">
        <v>1</v>
      </c>
      <c r="R2186" t="s">
        <v>8297</v>
      </c>
      <c r="S2186" t="str">
        <f t="shared" si="138"/>
        <v>games</v>
      </c>
      <c r="T2186" t="str">
        <f t="shared" si="139"/>
        <v>tabletop games</v>
      </c>
    </row>
    <row r="2187" spans="1:20" ht="42.75" x14ac:dyDescent="0.45">
      <c r="A2187">
        <v>2185</v>
      </c>
      <c r="B2187" s="1" t="s">
        <v>2186</v>
      </c>
      <c r="C2187" s="1" t="s">
        <v>6295</v>
      </c>
      <c r="D2187" s="3">
        <v>5000</v>
      </c>
      <c r="E2187" s="3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s="7">
        <f t="shared" si="136"/>
        <v>41319.349988425929</v>
      </c>
      <c r="L2187" s="7">
        <f t="shared" si="137"/>
        <v>41359.349988425929</v>
      </c>
      <c r="M2187" t="b">
        <v>0</v>
      </c>
      <c r="N2187">
        <v>623</v>
      </c>
      <c r="O2187" s="22">
        <f>E2187/D2187*100</f>
        <v>1856.97</v>
      </c>
      <c r="P2187" s="4">
        <f>E2187/N2187</f>
        <v>149.03451043338683</v>
      </c>
      <c r="Q2187" t="b">
        <v>1</v>
      </c>
      <c r="R2187" t="s">
        <v>8297</v>
      </c>
      <c r="S2187" t="str">
        <f t="shared" si="138"/>
        <v>games</v>
      </c>
      <c r="T2187" t="str">
        <f t="shared" si="139"/>
        <v>tabletop games</v>
      </c>
    </row>
    <row r="2188" spans="1:20" ht="42.75" x14ac:dyDescent="0.45">
      <c r="A2188">
        <v>2186</v>
      </c>
      <c r="B2188" s="1" t="s">
        <v>2187</v>
      </c>
      <c r="C2188" s="1" t="s">
        <v>6296</v>
      </c>
      <c r="D2188" s="3">
        <v>20000</v>
      </c>
      <c r="E2188" s="3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s="7">
        <f t="shared" si="136"/>
        <v>42583.615081018521</v>
      </c>
      <c r="L2188" s="7">
        <f t="shared" si="137"/>
        <v>42620.083333333328</v>
      </c>
      <c r="M2188" t="b">
        <v>0</v>
      </c>
      <c r="N2188">
        <v>392</v>
      </c>
      <c r="O2188" s="22">
        <f>E2188/D2188*100</f>
        <v>109.67499999999998</v>
      </c>
      <c r="P2188" s="4">
        <f>E2188/N2188</f>
        <v>55.956632653061227</v>
      </c>
      <c r="Q2188" t="b">
        <v>1</v>
      </c>
      <c r="R2188" t="s">
        <v>8297</v>
      </c>
      <c r="S2188" t="str">
        <f t="shared" si="138"/>
        <v>games</v>
      </c>
      <c r="T2188" t="str">
        <f t="shared" si="139"/>
        <v>tabletop games</v>
      </c>
    </row>
    <row r="2189" spans="1:20" ht="42.75" x14ac:dyDescent="0.45">
      <c r="A2189">
        <v>2187</v>
      </c>
      <c r="B2189" s="1" t="s">
        <v>2188</v>
      </c>
      <c r="C2189" s="1" t="s">
        <v>6297</v>
      </c>
      <c r="D2189" s="3">
        <v>20000</v>
      </c>
      <c r="E2189" s="3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s="7">
        <f t="shared" si="136"/>
        <v>42068.209097222221</v>
      </c>
      <c r="L2189" s="7">
        <f t="shared" si="137"/>
        <v>42097.165972222225</v>
      </c>
      <c r="M2189" t="b">
        <v>1</v>
      </c>
      <c r="N2189">
        <v>3562</v>
      </c>
      <c r="O2189" s="22">
        <f>E2189/D2189*100</f>
        <v>1014.6425</v>
      </c>
      <c r="P2189" s="4">
        <f>E2189/N2189</f>
        <v>56.970381807973048</v>
      </c>
      <c r="Q2189" t="b">
        <v>1</v>
      </c>
      <c r="R2189" t="s">
        <v>8297</v>
      </c>
      <c r="S2189" t="str">
        <f t="shared" si="138"/>
        <v>games</v>
      </c>
      <c r="T2189" t="str">
        <f t="shared" si="139"/>
        <v>tabletop games</v>
      </c>
    </row>
    <row r="2190" spans="1:20" ht="42.75" x14ac:dyDescent="0.45">
      <c r="A2190">
        <v>2188</v>
      </c>
      <c r="B2190" s="1" t="s">
        <v>2189</v>
      </c>
      <c r="C2190" s="1" t="s">
        <v>6298</v>
      </c>
      <c r="D2190" s="3">
        <v>5494</v>
      </c>
      <c r="E2190" s="3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s="7">
        <f t="shared" si="136"/>
        <v>42633.586122685185</v>
      </c>
      <c r="L2190" s="7">
        <f t="shared" si="137"/>
        <v>42668.708333333328</v>
      </c>
      <c r="M2190" t="b">
        <v>0</v>
      </c>
      <c r="N2190">
        <v>514</v>
      </c>
      <c r="O2190" s="22">
        <f>E2190/D2190*100</f>
        <v>412.17692027666544</v>
      </c>
      <c r="P2190" s="4">
        <f>E2190/N2190</f>
        <v>44.056420233463037</v>
      </c>
      <c r="Q2190" t="b">
        <v>1</v>
      </c>
      <c r="R2190" t="s">
        <v>8297</v>
      </c>
      <c r="S2190" t="str">
        <f t="shared" si="138"/>
        <v>games</v>
      </c>
      <c r="T2190" t="str">
        <f t="shared" si="139"/>
        <v>tabletop games</v>
      </c>
    </row>
    <row r="2191" spans="1:20" ht="42.75" x14ac:dyDescent="0.45">
      <c r="A2191">
        <v>2189</v>
      </c>
      <c r="B2191" s="1" t="s">
        <v>2190</v>
      </c>
      <c r="C2191" s="1" t="s">
        <v>6299</v>
      </c>
      <c r="D2191" s="3">
        <v>1200</v>
      </c>
      <c r="E2191" s="3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s="7">
        <f t="shared" si="136"/>
        <v>42467.788194444445</v>
      </c>
      <c r="L2191" s="7">
        <f t="shared" si="137"/>
        <v>42481.916666666672</v>
      </c>
      <c r="M2191" t="b">
        <v>0</v>
      </c>
      <c r="N2191">
        <v>88</v>
      </c>
      <c r="O2191" s="22">
        <f>E2191/D2191*100</f>
        <v>503.25</v>
      </c>
      <c r="P2191" s="4">
        <f>E2191/N2191</f>
        <v>68.625</v>
      </c>
      <c r="Q2191" t="b">
        <v>1</v>
      </c>
      <c r="R2191" t="s">
        <v>8297</v>
      </c>
      <c r="S2191" t="str">
        <f t="shared" si="138"/>
        <v>games</v>
      </c>
      <c r="T2191" t="str">
        <f t="shared" si="139"/>
        <v>tabletop games</v>
      </c>
    </row>
    <row r="2192" spans="1:20" ht="42.75" x14ac:dyDescent="0.45">
      <c r="A2192">
        <v>2190</v>
      </c>
      <c r="B2192" s="1" t="s">
        <v>2191</v>
      </c>
      <c r="C2192" s="1" t="s">
        <v>6300</v>
      </c>
      <c r="D2192" s="3">
        <v>19000</v>
      </c>
      <c r="E2192" s="3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s="7">
        <f t="shared" si="136"/>
        <v>42417.625046296293</v>
      </c>
      <c r="L2192" s="7">
        <f t="shared" si="137"/>
        <v>42452.290972222225</v>
      </c>
      <c r="M2192" t="b">
        <v>0</v>
      </c>
      <c r="N2192">
        <v>537</v>
      </c>
      <c r="O2192" s="22">
        <f>E2192/D2192*100</f>
        <v>184.61052631578946</v>
      </c>
      <c r="P2192" s="4">
        <f>E2192/N2192</f>
        <v>65.318435754189949</v>
      </c>
      <c r="Q2192" t="b">
        <v>1</v>
      </c>
      <c r="R2192" t="s">
        <v>8297</v>
      </c>
      <c r="S2192" t="str">
        <f t="shared" si="138"/>
        <v>games</v>
      </c>
      <c r="T2192" t="str">
        <f t="shared" si="139"/>
        <v>tabletop games</v>
      </c>
    </row>
    <row r="2193" spans="1:20" ht="42.75" x14ac:dyDescent="0.45">
      <c r="A2193">
        <v>2191</v>
      </c>
      <c r="B2193" s="1" t="s">
        <v>2192</v>
      </c>
      <c r="C2193" s="1" t="s">
        <v>6301</v>
      </c>
      <c r="D2193" s="3">
        <v>750</v>
      </c>
      <c r="E2193" s="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s="7">
        <f t="shared" si="136"/>
        <v>42768.833645833336</v>
      </c>
      <c r="L2193" s="7">
        <f t="shared" si="137"/>
        <v>42780.833645833336</v>
      </c>
      <c r="M2193" t="b">
        <v>0</v>
      </c>
      <c r="N2193">
        <v>25</v>
      </c>
      <c r="O2193" s="22">
        <f>E2193/D2193*100</f>
        <v>119.73333333333333</v>
      </c>
      <c r="P2193" s="4">
        <f>E2193/N2193</f>
        <v>35.92</v>
      </c>
      <c r="Q2193" t="b">
        <v>1</v>
      </c>
      <c r="R2193" t="s">
        <v>8297</v>
      </c>
      <c r="S2193" t="str">
        <f t="shared" si="138"/>
        <v>games</v>
      </c>
      <c r="T2193" t="str">
        <f t="shared" si="139"/>
        <v>tabletop games</v>
      </c>
    </row>
    <row r="2194" spans="1:20" ht="42.75" x14ac:dyDescent="0.45">
      <c r="A2194">
        <v>2192</v>
      </c>
      <c r="B2194" s="1" t="s">
        <v>2193</v>
      </c>
      <c r="C2194" s="1" t="s">
        <v>6302</v>
      </c>
      <c r="D2194" s="3">
        <v>12000</v>
      </c>
      <c r="E2194" s="3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s="7">
        <f t="shared" si="136"/>
        <v>42691.8512037037</v>
      </c>
      <c r="L2194" s="7">
        <f t="shared" si="137"/>
        <v>42719.958333333328</v>
      </c>
      <c r="M2194" t="b">
        <v>0</v>
      </c>
      <c r="N2194">
        <v>3238</v>
      </c>
      <c r="O2194" s="22">
        <f>E2194/D2194*100</f>
        <v>1081.2401666666667</v>
      </c>
      <c r="P2194" s="4">
        <f>E2194/N2194</f>
        <v>40.070667078443485</v>
      </c>
      <c r="Q2194" t="b">
        <v>1</v>
      </c>
      <c r="R2194" t="s">
        <v>8297</v>
      </c>
      <c r="S2194" t="str">
        <f t="shared" si="138"/>
        <v>games</v>
      </c>
      <c r="T2194" t="str">
        <f t="shared" si="139"/>
        <v>tabletop games</v>
      </c>
    </row>
    <row r="2195" spans="1:20" ht="42.75" x14ac:dyDescent="0.45">
      <c r="A2195">
        <v>2193</v>
      </c>
      <c r="B2195" s="1" t="s">
        <v>2194</v>
      </c>
      <c r="C2195" s="1" t="s">
        <v>6303</v>
      </c>
      <c r="D2195" s="3">
        <v>15000</v>
      </c>
      <c r="E2195" s="3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s="7">
        <f t="shared" si="136"/>
        <v>42664.405925925923</v>
      </c>
      <c r="L2195" s="7">
        <f t="shared" si="137"/>
        <v>42695.207638888889</v>
      </c>
      <c r="M2195" t="b">
        <v>0</v>
      </c>
      <c r="N2195">
        <v>897</v>
      </c>
      <c r="O2195" s="22">
        <f>E2195/D2195*100</f>
        <v>452.37333333333333</v>
      </c>
      <c r="P2195" s="4">
        <f>E2195/N2195</f>
        <v>75.647714604236342</v>
      </c>
      <c r="Q2195" t="b">
        <v>1</v>
      </c>
      <c r="R2195" t="s">
        <v>8297</v>
      </c>
      <c r="S2195" t="str">
        <f t="shared" si="138"/>
        <v>games</v>
      </c>
      <c r="T2195" t="str">
        <f t="shared" si="139"/>
        <v>tabletop games</v>
      </c>
    </row>
    <row r="2196" spans="1:20" ht="42.75" x14ac:dyDescent="0.45">
      <c r="A2196">
        <v>2194</v>
      </c>
      <c r="B2196" s="1" t="s">
        <v>2195</v>
      </c>
      <c r="C2196" s="1" t="s">
        <v>6304</v>
      </c>
      <c r="D2196" s="3">
        <v>10000</v>
      </c>
      <c r="E2196" s="3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s="7">
        <f t="shared" si="136"/>
        <v>42425.757986111115</v>
      </c>
      <c r="L2196" s="7">
        <f t="shared" si="137"/>
        <v>42455.716319444444</v>
      </c>
      <c r="M2196" t="b">
        <v>0</v>
      </c>
      <c r="N2196">
        <v>878</v>
      </c>
      <c r="O2196" s="22">
        <f>E2196/D2196*100</f>
        <v>537.37</v>
      </c>
      <c r="P2196" s="4">
        <f>E2196/N2196</f>
        <v>61.203872437357631</v>
      </c>
      <c r="Q2196" t="b">
        <v>1</v>
      </c>
      <c r="R2196" t="s">
        <v>8297</v>
      </c>
      <c r="S2196" t="str">
        <f t="shared" si="138"/>
        <v>games</v>
      </c>
      <c r="T2196" t="str">
        <f t="shared" si="139"/>
        <v>tabletop games</v>
      </c>
    </row>
    <row r="2197" spans="1:20" ht="28.5" x14ac:dyDescent="0.45">
      <c r="A2197">
        <v>2195</v>
      </c>
      <c r="B2197" s="1" t="s">
        <v>2196</v>
      </c>
      <c r="C2197" s="1" t="s">
        <v>6305</v>
      </c>
      <c r="D2197" s="3">
        <v>4600</v>
      </c>
      <c r="E2197" s="3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s="7">
        <f t="shared" si="136"/>
        <v>42197.771990740745</v>
      </c>
      <c r="L2197" s="7">
        <f t="shared" si="137"/>
        <v>42227.771990740745</v>
      </c>
      <c r="M2197" t="b">
        <v>0</v>
      </c>
      <c r="N2197">
        <v>115</v>
      </c>
      <c r="O2197" s="22">
        <f>E2197/D2197*100</f>
        <v>120.32608695652173</v>
      </c>
      <c r="P2197" s="4">
        <f>E2197/N2197</f>
        <v>48.130434782608695</v>
      </c>
      <c r="Q2197" t="b">
        <v>1</v>
      </c>
      <c r="R2197" t="s">
        <v>8297</v>
      </c>
      <c r="S2197" t="str">
        <f t="shared" si="138"/>
        <v>games</v>
      </c>
      <c r="T2197" t="str">
        <f t="shared" si="139"/>
        <v>tabletop games</v>
      </c>
    </row>
    <row r="2198" spans="1:20" ht="28.5" x14ac:dyDescent="0.45">
      <c r="A2198">
        <v>2196</v>
      </c>
      <c r="B2198" s="1" t="s">
        <v>2197</v>
      </c>
      <c r="C2198" s="1" t="s">
        <v>6306</v>
      </c>
      <c r="D2198" s="3">
        <v>14000</v>
      </c>
      <c r="E2198" s="3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s="7">
        <f t="shared" si="136"/>
        <v>42675.487291666665</v>
      </c>
      <c r="L2198" s="7">
        <f t="shared" si="137"/>
        <v>42706.291666666672</v>
      </c>
      <c r="M2198" t="b">
        <v>0</v>
      </c>
      <c r="N2198">
        <v>234</v>
      </c>
      <c r="O2198" s="22">
        <f>E2198/D2198*100</f>
        <v>113.83571428571429</v>
      </c>
      <c r="P2198" s="4">
        <f>E2198/N2198</f>
        <v>68.106837606837601</v>
      </c>
      <c r="Q2198" t="b">
        <v>1</v>
      </c>
      <c r="R2198" t="s">
        <v>8297</v>
      </c>
      <c r="S2198" t="str">
        <f t="shared" si="138"/>
        <v>games</v>
      </c>
      <c r="T2198" t="str">
        <f t="shared" si="139"/>
        <v>tabletop games</v>
      </c>
    </row>
    <row r="2199" spans="1:20" ht="42.75" x14ac:dyDescent="0.45">
      <c r="A2199">
        <v>2197</v>
      </c>
      <c r="B2199" s="1" t="s">
        <v>2198</v>
      </c>
      <c r="C2199" s="1" t="s">
        <v>6307</v>
      </c>
      <c r="D2199" s="3">
        <v>30000</v>
      </c>
      <c r="E2199" s="3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s="7">
        <f t="shared" si="136"/>
        <v>42033.584016203706</v>
      </c>
      <c r="L2199" s="7">
        <f t="shared" si="137"/>
        <v>42063.584016203706</v>
      </c>
      <c r="M2199" t="b">
        <v>0</v>
      </c>
      <c r="N2199">
        <v>4330</v>
      </c>
      <c r="O2199" s="22">
        <f>E2199/D2199*100</f>
        <v>951.03109999999992</v>
      </c>
      <c r="P2199" s="4">
        <f>E2199/N2199</f>
        <v>65.891300230946882</v>
      </c>
      <c r="Q2199" t="b">
        <v>1</v>
      </c>
      <c r="R2199" t="s">
        <v>8297</v>
      </c>
      <c r="S2199" t="str">
        <f t="shared" si="138"/>
        <v>games</v>
      </c>
      <c r="T2199" t="str">
        <f t="shared" si="139"/>
        <v>tabletop games</v>
      </c>
    </row>
    <row r="2200" spans="1:20" ht="42.75" x14ac:dyDescent="0.45">
      <c r="A2200">
        <v>2198</v>
      </c>
      <c r="B2200" s="1" t="s">
        <v>2199</v>
      </c>
      <c r="C2200" s="1" t="s">
        <v>6308</v>
      </c>
      <c r="D2200" s="3">
        <v>40000</v>
      </c>
      <c r="E2200" s="3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s="7">
        <f t="shared" si="136"/>
        <v>42292.513888888891</v>
      </c>
      <c r="L2200" s="7">
        <f t="shared" si="137"/>
        <v>42322.555555555555</v>
      </c>
      <c r="M2200" t="b">
        <v>0</v>
      </c>
      <c r="N2200">
        <v>651</v>
      </c>
      <c r="O2200" s="22">
        <f>E2200/D2200*100</f>
        <v>132.89249999999998</v>
      </c>
      <c r="P2200" s="4">
        <f>E2200/N2200</f>
        <v>81.654377880184327</v>
      </c>
      <c r="Q2200" t="b">
        <v>1</v>
      </c>
      <c r="R2200" t="s">
        <v>8297</v>
      </c>
      <c r="S2200" t="str">
        <f t="shared" si="138"/>
        <v>games</v>
      </c>
      <c r="T2200" t="str">
        <f t="shared" si="139"/>
        <v>tabletop games</v>
      </c>
    </row>
    <row r="2201" spans="1:20" ht="28.5" x14ac:dyDescent="0.45">
      <c r="A2201">
        <v>2199</v>
      </c>
      <c r="B2201" s="1" t="s">
        <v>2200</v>
      </c>
      <c r="C2201" s="1" t="s">
        <v>6309</v>
      </c>
      <c r="D2201" s="3">
        <v>9000</v>
      </c>
      <c r="E2201" s="3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s="7">
        <f t="shared" si="136"/>
        <v>42262.416643518518</v>
      </c>
      <c r="L2201" s="7">
        <f t="shared" si="137"/>
        <v>42292.416643518518</v>
      </c>
      <c r="M2201" t="b">
        <v>1</v>
      </c>
      <c r="N2201">
        <v>251</v>
      </c>
      <c r="O2201" s="22">
        <f>E2201/D2201*100</f>
        <v>146.97777777777779</v>
      </c>
      <c r="P2201" s="4">
        <f>E2201/N2201</f>
        <v>52.701195219123505</v>
      </c>
      <c r="Q2201" t="b">
        <v>1</v>
      </c>
      <c r="R2201" t="s">
        <v>8297</v>
      </c>
      <c r="S2201" t="str">
        <f t="shared" si="138"/>
        <v>games</v>
      </c>
      <c r="T2201" t="str">
        <f t="shared" si="139"/>
        <v>tabletop games</v>
      </c>
    </row>
    <row r="2202" spans="1:20" ht="42.75" x14ac:dyDescent="0.45">
      <c r="A2202">
        <v>2200</v>
      </c>
      <c r="B2202" s="1" t="s">
        <v>2201</v>
      </c>
      <c r="C2202" s="1" t="s">
        <v>6310</v>
      </c>
      <c r="D2202" s="3">
        <v>2000</v>
      </c>
      <c r="E2202" s="3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s="7">
        <f t="shared" si="136"/>
        <v>42163.625787037032</v>
      </c>
      <c r="L2202" s="7">
        <f t="shared" si="137"/>
        <v>42191.125</v>
      </c>
      <c r="M2202" t="b">
        <v>0</v>
      </c>
      <c r="N2202">
        <v>263</v>
      </c>
      <c r="O2202" s="22">
        <f>E2202/D2202*100</f>
        <v>542.15</v>
      </c>
      <c r="P2202" s="4">
        <f>E2202/N2202</f>
        <v>41.228136882129277</v>
      </c>
      <c r="Q2202" t="b">
        <v>1</v>
      </c>
      <c r="R2202" t="s">
        <v>8297</v>
      </c>
      <c r="S2202" t="str">
        <f t="shared" si="138"/>
        <v>games</v>
      </c>
      <c r="T2202" t="str">
        <f t="shared" si="139"/>
        <v>tabletop games</v>
      </c>
    </row>
    <row r="2203" spans="1:20" ht="42.75" x14ac:dyDescent="0.45">
      <c r="A2203">
        <v>2201</v>
      </c>
      <c r="B2203" s="1" t="s">
        <v>2202</v>
      </c>
      <c r="C2203" s="1" t="s">
        <v>6311</v>
      </c>
      <c r="D2203" s="3">
        <v>110</v>
      </c>
      <c r="E2203" s="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s="7">
        <f t="shared" si="136"/>
        <v>41276.846817129634</v>
      </c>
      <c r="L2203" s="7">
        <f t="shared" si="137"/>
        <v>41290.846817129634</v>
      </c>
      <c r="M2203" t="b">
        <v>0</v>
      </c>
      <c r="N2203">
        <v>28</v>
      </c>
      <c r="O2203" s="22">
        <f>E2203/D2203*100</f>
        <v>382.71818181818185</v>
      </c>
      <c r="P2203" s="4">
        <f>E2203/N2203</f>
        <v>15.035357142857142</v>
      </c>
      <c r="Q2203" t="b">
        <v>1</v>
      </c>
      <c r="R2203" t="s">
        <v>8280</v>
      </c>
      <c r="S2203" t="str">
        <f t="shared" si="138"/>
        <v>music</v>
      </c>
      <c r="T2203" t="str">
        <f t="shared" si="139"/>
        <v>electronic music</v>
      </c>
    </row>
    <row r="2204" spans="1:20" ht="28.5" x14ac:dyDescent="0.45">
      <c r="A2204">
        <v>2202</v>
      </c>
      <c r="B2204" s="1" t="s">
        <v>2203</v>
      </c>
      <c r="C2204" s="1" t="s">
        <v>6312</v>
      </c>
      <c r="D2204" s="3">
        <v>4000</v>
      </c>
      <c r="E2204" s="3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s="7">
        <f t="shared" si="136"/>
        <v>41184.849166666667</v>
      </c>
      <c r="L2204" s="7">
        <f t="shared" si="137"/>
        <v>41214.849166666667</v>
      </c>
      <c r="M2204" t="b">
        <v>0</v>
      </c>
      <c r="N2204">
        <v>721</v>
      </c>
      <c r="O2204" s="22">
        <f>E2204/D2204*100</f>
        <v>704.18124999999998</v>
      </c>
      <c r="P2204" s="4">
        <f>E2204/N2204</f>
        <v>39.066920943134534</v>
      </c>
      <c r="Q2204" t="b">
        <v>1</v>
      </c>
      <c r="R2204" t="s">
        <v>8280</v>
      </c>
      <c r="S2204" t="str">
        <f t="shared" si="138"/>
        <v>music</v>
      </c>
      <c r="T2204" t="str">
        <f t="shared" si="139"/>
        <v>electronic music</v>
      </c>
    </row>
    <row r="2205" spans="1:20" ht="42.75" x14ac:dyDescent="0.45">
      <c r="A2205">
        <v>2203</v>
      </c>
      <c r="B2205" s="1" t="s">
        <v>2204</v>
      </c>
      <c r="C2205" s="1" t="s">
        <v>6313</v>
      </c>
      <c r="D2205" s="3">
        <v>2000</v>
      </c>
      <c r="E2205" s="3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s="7">
        <f t="shared" si="136"/>
        <v>42241.85974537037</v>
      </c>
      <c r="L2205" s="7">
        <f t="shared" si="137"/>
        <v>42271.85974537037</v>
      </c>
      <c r="M2205" t="b">
        <v>0</v>
      </c>
      <c r="N2205">
        <v>50</v>
      </c>
      <c r="O2205" s="22">
        <f>E2205/D2205*100</f>
        <v>109.55</v>
      </c>
      <c r="P2205" s="4">
        <f>E2205/N2205</f>
        <v>43.82</v>
      </c>
      <c r="Q2205" t="b">
        <v>1</v>
      </c>
      <c r="R2205" t="s">
        <v>8280</v>
      </c>
      <c r="S2205" t="str">
        <f t="shared" si="138"/>
        <v>music</v>
      </c>
      <c r="T2205" t="str">
        <f t="shared" si="139"/>
        <v>electronic music</v>
      </c>
    </row>
    <row r="2206" spans="1:20" ht="42.75" x14ac:dyDescent="0.45">
      <c r="A2206">
        <v>2204</v>
      </c>
      <c r="B2206" s="1" t="s">
        <v>2205</v>
      </c>
      <c r="C2206" s="1" t="s">
        <v>6314</v>
      </c>
      <c r="D2206" s="3">
        <v>1500</v>
      </c>
      <c r="E2206" s="3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s="7">
        <f t="shared" si="136"/>
        <v>41312.311562499999</v>
      </c>
      <c r="L2206" s="7">
        <f t="shared" si="137"/>
        <v>41342.311562499999</v>
      </c>
      <c r="M2206" t="b">
        <v>0</v>
      </c>
      <c r="N2206">
        <v>73</v>
      </c>
      <c r="O2206" s="22">
        <f>E2206/D2206*100</f>
        <v>132.86666666666667</v>
      </c>
      <c r="P2206" s="4">
        <f>E2206/N2206</f>
        <v>27.301369863013697</v>
      </c>
      <c r="Q2206" t="b">
        <v>1</v>
      </c>
      <c r="R2206" t="s">
        <v>8280</v>
      </c>
      <c r="S2206" t="str">
        <f t="shared" si="138"/>
        <v>music</v>
      </c>
      <c r="T2206" t="str">
        <f t="shared" si="139"/>
        <v>electronic music</v>
      </c>
    </row>
    <row r="2207" spans="1:20" ht="42.75" x14ac:dyDescent="0.45">
      <c r="A2207">
        <v>2205</v>
      </c>
      <c r="B2207" s="1" t="s">
        <v>2206</v>
      </c>
      <c r="C2207" s="1" t="s">
        <v>6315</v>
      </c>
      <c r="D2207" s="3">
        <v>750</v>
      </c>
      <c r="E2207" s="3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s="7">
        <f t="shared" si="136"/>
        <v>41031.82163194444</v>
      </c>
      <c r="L2207" s="7">
        <f t="shared" si="137"/>
        <v>41061.82163194444</v>
      </c>
      <c r="M2207" t="b">
        <v>0</v>
      </c>
      <c r="N2207">
        <v>27</v>
      </c>
      <c r="O2207" s="22">
        <f>E2207/D2207*100</f>
        <v>152</v>
      </c>
      <c r="P2207" s="4">
        <f>E2207/N2207</f>
        <v>42.222222222222221</v>
      </c>
      <c r="Q2207" t="b">
        <v>1</v>
      </c>
      <c r="R2207" t="s">
        <v>8280</v>
      </c>
      <c r="S2207" t="str">
        <f t="shared" si="138"/>
        <v>music</v>
      </c>
      <c r="T2207" t="str">
        <f t="shared" si="139"/>
        <v>electronic music</v>
      </c>
    </row>
    <row r="2208" spans="1:20" ht="42.75" x14ac:dyDescent="0.45">
      <c r="A2208">
        <v>2206</v>
      </c>
      <c r="B2208" s="1" t="s">
        <v>2207</v>
      </c>
      <c r="C2208" s="1" t="s">
        <v>6316</v>
      </c>
      <c r="D2208" s="3">
        <v>1100</v>
      </c>
      <c r="E2208" s="3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s="7">
        <f t="shared" si="136"/>
        <v>40997.257222222222</v>
      </c>
      <c r="L2208" s="7">
        <f t="shared" si="137"/>
        <v>41015.257222222222</v>
      </c>
      <c r="M2208" t="b">
        <v>0</v>
      </c>
      <c r="N2208">
        <v>34</v>
      </c>
      <c r="O2208" s="22">
        <f>E2208/D2208*100</f>
        <v>102.72727272727273</v>
      </c>
      <c r="P2208" s="4">
        <f>E2208/N2208</f>
        <v>33.235294117647058</v>
      </c>
      <c r="Q2208" t="b">
        <v>1</v>
      </c>
      <c r="R2208" t="s">
        <v>8280</v>
      </c>
      <c r="S2208" t="str">
        <f t="shared" si="138"/>
        <v>music</v>
      </c>
      <c r="T2208" t="str">
        <f t="shared" si="139"/>
        <v>electronic music</v>
      </c>
    </row>
    <row r="2209" spans="1:20" ht="42.75" x14ac:dyDescent="0.45">
      <c r="A2209">
        <v>2207</v>
      </c>
      <c r="B2209" s="1" t="s">
        <v>2208</v>
      </c>
      <c r="C2209" s="1" t="s">
        <v>6317</v>
      </c>
      <c r="D2209" s="3">
        <v>2000</v>
      </c>
      <c r="E2209" s="3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s="7">
        <f t="shared" si="136"/>
        <v>41564.194131944445</v>
      </c>
      <c r="L2209" s="7">
        <f t="shared" si="137"/>
        <v>41594.235798611109</v>
      </c>
      <c r="M2209" t="b">
        <v>0</v>
      </c>
      <c r="N2209">
        <v>7</v>
      </c>
      <c r="O2209" s="22">
        <f>E2209/D2209*100</f>
        <v>100</v>
      </c>
      <c r="P2209" s="4">
        <f>E2209/N2209</f>
        <v>285.71428571428572</v>
      </c>
      <c r="Q2209" t="b">
        <v>1</v>
      </c>
      <c r="R2209" t="s">
        <v>8280</v>
      </c>
      <c r="S2209" t="str">
        <f t="shared" si="138"/>
        <v>music</v>
      </c>
      <c r="T2209" t="str">
        <f t="shared" si="139"/>
        <v>electronic music</v>
      </c>
    </row>
    <row r="2210" spans="1:20" ht="42.75" x14ac:dyDescent="0.45">
      <c r="A2210">
        <v>2208</v>
      </c>
      <c r="B2210" s="1" t="s">
        <v>2209</v>
      </c>
      <c r="C2210" s="1" t="s">
        <v>6318</v>
      </c>
      <c r="D2210" s="3">
        <v>1000</v>
      </c>
      <c r="E2210" s="3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s="7">
        <f t="shared" si="136"/>
        <v>40946.882245370369</v>
      </c>
      <c r="L2210" s="7">
        <f t="shared" si="137"/>
        <v>41006.166666666664</v>
      </c>
      <c r="M2210" t="b">
        <v>0</v>
      </c>
      <c r="N2210">
        <v>24</v>
      </c>
      <c r="O2210" s="22">
        <f>E2210/D2210*100</f>
        <v>101.6</v>
      </c>
      <c r="P2210" s="4">
        <f>E2210/N2210</f>
        <v>42.333333333333336</v>
      </c>
      <c r="Q2210" t="b">
        <v>1</v>
      </c>
      <c r="R2210" t="s">
        <v>8280</v>
      </c>
      <c r="S2210" t="str">
        <f t="shared" si="138"/>
        <v>music</v>
      </c>
      <c r="T2210" t="str">
        <f t="shared" si="139"/>
        <v>electronic music</v>
      </c>
    </row>
    <row r="2211" spans="1:20" ht="28.5" x14ac:dyDescent="0.45">
      <c r="A2211">
        <v>2209</v>
      </c>
      <c r="B2211" s="1" t="s">
        <v>2210</v>
      </c>
      <c r="C2211" s="1" t="s">
        <v>6319</v>
      </c>
      <c r="D2211" s="3">
        <v>500</v>
      </c>
      <c r="E2211" s="3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s="7">
        <f t="shared" si="136"/>
        <v>41732.479675925926</v>
      </c>
      <c r="L2211" s="7">
        <f t="shared" si="137"/>
        <v>41743.958333333336</v>
      </c>
      <c r="M2211" t="b">
        <v>0</v>
      </c>
      <c r="N2211">
        <v>15</v>
      </c>
      <c r="O2211" s="22">
        <f>E2211/D2211*100</f>
        <v>150.80000000000001</v>
      </c>
      <c r="P2211" s="4">
        <f>E2211/N2211</f>
        <v>50.266666666666666</v>
      </c>
      <c r="Q2211" t="b">
        <v>1</v>
      </c>
      <c r="R2211" t="s">
        <v>8280</v>
      </c>
      <c r="S2211" t="str">
        <f t="shared" si="138"/>
        <v>music</v>
      </c>
      <c r="T2211" t="str">
        <f t="shared" si="139"/>
        <v>electronic music</v>
      </c>
    </row>
    <row r="2212" spans="1:20" ht="42.75" x14ac:dyDescent="0.45">
      <c r="A2212">
        <v>2210</v>
      </c>
      <c r="B2212" s="1" t="s">
        <v>2211</v>
      </c>
      <c r="C2212" s="1" t="s">
        <v>6320</v>
      </c>
      <c r="D2212" s="3">
        <v>4000</v>
      </c>
      <c r="E2212" s="3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s="7">
        <f t="shared" si="136"/>
        <v>40956.066087962965</v>
      </c>
      <c r="L2212" s="7">
        <f t="shared" si="137"/>
        <v>41013.73333333333</v>
      </c>
      <c r="M2212" t="b">
        <v>0</v>
      </c>
      <c r="N2212">
        <v>72</v>
      </c>
      <c r="O2212" s="22">
        <f>E2212/D2212*100</f>
        <v>111.425</v>
      </c>
      <c r="P2212" s="4">
        <f>E2212/N2212</f>
        <v>61.902777777777779</v>
      </c>
      <c r="Q2212" t="b">
        <v>1</v>
      </c>
      <c r="R2212" t="s">
        <v>8280</v>
      </c>
      <c r="S2212" t="str">
        <f t="shared" si="138"/>
        <v>music</v>
      </c>
      <c r="T2212" t="str">
        <f t="shared" si="139"/>
        <v>electronic music</v>
      </c>
    </row>
    <row r="2213" spans="1:20" ht="42.75" x14ac:dyDescent="0.45">
      <c r="A2213">
        <v>2211</v>
      </c>
      <c r="B2213" s="1" t="s">
        <v>2212</v>
      </c>
      <c r="C2213" s="1" t="s">
        <v>6321</v>
      </c>
      <c r="D2213" s="3">
        <v>2500</v>
      </c>
      <c r="E2213" s="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s="7">
        <f t="shared" si="136"/>
        <v>41716.785011574073</v>
      </c>
      <c r="L2213" s="7">
        <f t="shared" si="137"/>
        <v>41739.290972222225</v>
      </c>
      <c r="M2213" t="b">
        <v>0</v>
      </c>
      <c r="N2213">
        <v>120</v>
      </c>
      <c r="O2213" s="22">
        <f>E2213/D2213*100</f>
        <v>195.6</v>
      </c>
      <c r="P2213" s="4">
        <f>E2213/N2213</f>
        <v>40.75</v>
      </c>
      <c r="Q2213" t="b">
        <v>1</v>
      </c>
      <c r="R2213" t="s">
        <v>8280</v>
      </c>
      <c r="S2213" t="str">
        <f t="shared" si="138"/>
        <v>music</v>
      </c>
      <c r="T2213" t="str">
        <f t="shared" si="139"/>
        <v>electronic music</v>
      </c>
    </row>
    <row r="2214" spans="1:20" ht="42.75" x14ac:dyDescent="0.45">
      <c r="A2214">
        <v>2212</v>
      </c>
      <c r="B2214" s="1" t="s">
        <v>2213</v>
      </c>
      <c r="C2214" s="1" t="s">
        <v>6322</v>
      </c>
      <c r="D2214" s="3">
        <v>6000</v>
      </c>
      <c r="E2214" s="3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s="7">
        <f t="shared" si="136"/>
        <v>41548.747418981482</v>
      </c>
      <c r="L2214" s="7">
        <f t="shared" si="137"/>
        <v>41582.041666666664</v>
      </c>
      <c r="M2214" t="b">
        <v>0</v>
      </c>
      <c r="N2214">
        <v>123</v>
      </c>
      <c r="O2214" s="22">
        <f>E2214/D2214*100</f>
        <v>114.38333333333333</v>
      </c>
      <c r="P2214" s="4">
        <f>E2214/N2214</f>
        <v>55.796747967479675</v>
      </c>
      <c r="Q2214" t="b">
        <v>1</v>
      </c>
      <c r="R2214" t="s">
        <v>8280</v>
      </c>
      <c r="S2214" t="str">
        <f t="shared" si="138"/>
        <v>music</v>
      </c>
      <c r="T2214" t="str">
        <f t="shared" si="139"/>
        <v>electronic music</v>
      </c>
    </row>
    <row r="2215" spans="1:20" ht="57" x14ac:dyDescent="0.45">
      <c r="A2215">
        <v>2213</v>
      </c>
      <c r="B2215" s="1" t="s">
        <v>2214</v>
      </c>
      <c r="C2215" s="1" t="s">
        <v>6323</v>
      </c>
      <c r="D2215" s="3">
        <v>5</v>
      </c>
      <c r="E2215" s="3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s="7">
        <f t="shared" si="136"/>
        <v>42109.826145833329</v>
      </c>
      <c r="L2215" s="7">
        <f t="shared" si="137"/>
        <v>42139.826145833329</v>
      </c>
      <c r="M2215" t="b">
        <v>0</v>
      </c>
      <c r="N2215">
        <v>1</v>
      </c>
      <c r="O2215" s="22">
        <f>E2215/D2215*100</f>
        <v>200</v>
      </c>
      <c r="P2215" s="4">
        <f>E2215/N2215</f>
        <v>10</v>
      </c>
      <c r="Q2215" t="b">
        <v>1</v>
      </c>
      <c r="R2215" t="s">
        <v>8280</v>
      </c>
      <c r="S2215" t="str">
        <f t="shared" si="138"/>
        <v>music</v>
      </c>
      <c r="T2215" t="str">
        <f t="shared" si="139"/>
        <v>electronic music</v>
      </c>
    </row>
    <row r="2216" spans="1:20" ht="42.75" x14ac:dyDescent="0.45">
      <c r="A2216">
        <v>2214</v>
      </c>
      <c r="B2216" s="1" t="s">
        <v>2215</v>
      </c>
      <c r="C2216" s="1" t="s">
        <v>6324</v>
      </c>
      <c r="D2216" s="3">
        <v>600</v>
      </c>
      <c r="E2216" s="3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s="7">
        <f t="shared" si="136"/>
        <v>41646.792222222226</v>
      </c>
      <c r="L2216" s="7">
        <f t="shared" si="137"/>
        <v>41676.792222222226</v>
      </c>
      <c r="M2216" t="b">
        <v>0</v>
      </c>
      <c r="N2216">
        <v>24</v>
      </c>
      <c r="O2216" s="22">
        <f>E2216/D2216*100</f>
        <v>292.50166666666667</v>
      </c>
      <c r="P2216" s="4">
        <f>E2216/N2216</f>
        <v>73.125416666666666</v>
      </c>
      <c r="Q2216" t="b">
        <v>1</v>
      </c>
      <c r="R2216" t="s">
        <v>8280</v>
      </c>
      <c r="S2216" t="str">
        <f t="shared" si="138"/>
        <v>music</v>
      </c>
      <c r="T2216" t="str">
        <f t="shared" si="139"/>
        <v>electronic music</v>
      </c>
    </row>
    <row r="2217" spans="1:20" ht="28.5" x14ac:dyDescent="0.45">
      <c r="A2217">
        <v>2215</v>
      </c>
      <c r="B2217" s="1" t="s">
        <v>2216</v>
      </c>
      <c r="C2217" s="1" t="s">
        <v>6325</v>
      </c>
      <c r="D2217" s="3">
        <v>550</v>
      </c>
      <c r="E2217" s="3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s="7">
        <f t="shared" si="136"/>
        <v>40958.717268518521</v>
      </c>
      <c r="L2217" s="7">
        <f t="shared" si="137"/>
        <v>40981.290972222225</v>
      </c>
      <c r="M2217" t="b">
        <v>0</v>
      </c>
      <c r="N2217">
        <v>33</v>
      </c>
      <c r="O2217" s="22">
        <f>E2217/D2217*100</f>
        <v>156.36363636363637</v>
      </c>
      <c r="P2217" s="4">
        <f>E2217/N2217</f>
        <v>26.060606060606062</v>
      </c>
      <c r="Q2217" t="b">
        <v>1</v>
      </c>
      <c r="R2217" t="s">
        <v>8280</v>
      </c>
      <c r="S2217" t="str">
        <f t="shared" si="138"/>
        <v>music</v>
      </c>
      <c r="T2217" t="str">
        <f t="shared" si="139"/>
        <v>electronic music</v>
      </c>
    </row>
    <row r="2218" spans="1:20" ht="42.75" x14ac:dyDescent="0.45">
      <c r="A2218">
        <v>2216</v>
      </c>
      <c r="B2218" s="1" t="s">
        <v>2217</v>
      </c>
      <c r="C2218" s="1" t="s">
        <v>6326</v>
      </c>
      <c r="D2218" s="3">
        <v>300</v>
      </c>
      <c r="E2218" s="3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s="7">
        <f t="shared" si="136"/>
        <v>42194.751678240747</v>
      </c>
      <c r="L2218" s="7">
        <f t="shared" si="137"/>
        <v>42208.751678240747</v>
      </c>
      <c r="M2218" t="b">
        <v>0</v>
      </c>
      <c r="N2218">
        <v>14</v>
      </c>
      <c r="O2218" s="22">
        <f>E2218/D2218*100</f>
        <v>105.66666666666666</v>
      </c>
      <c r="P2218" s="4">
        <f>E2218/N2218</f>
        <v>22.642857142857142</v>
      </c>
      <c r="Q2218" t="b">
        <v>1</v>
      </c>
      <c r="R2218" t="s">
        <v>8280</v>
      </c>
      <c r="S2218" t="str">
        <f t="shared" si="138"/>
        <v>music</v>
      </c>
      <c r="T2218" t="str">
        <f t="shared" si="139"/>
        <v>electronic music</v>
      </c>
    </row>
    <row r="2219" spans="1:20" ht="42.75" x14ac:dyDescent="0.45">
      <c r="A2219">
        <v>2217</v>
      </c>
      <c r="B2219" s="1" t="s">
        <v>2218</v>
      </c>
      <c r="C2219" s="1" t="s">
        <v>6327</v>
      </c>
      <c r="D2219" s="3">
        <v>420</v>
      </c>
      <c r="E2219" s="3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s="7">
        <f t="shared" si="136"/>
        <v>42299.776770833334</v>
      </c>
      <c r="L2219" s="7">
        <f t="shared" si="137"/>
        <v>42310.333333333328</v>
      </c>
      <c r="M2219" t="b">
        <v>0</v>
      </c>
      <c r="N2219">
        <v>9</v>
      </c>
      <c r="O2219" s="22">
        <f>E2219/D2219*100</f>
        <v>101.19047619047619</v>
      </c>
      <c r="P2219" s="4">
        <f>E2219/N2219</f>
        <v>47.222222222222221</v>
      </c>
      <c r="Q2219" t="b">
        <v>1</v>
      </c>
      <c r="R2219" t="s">
        <v>8280</v>
      </c>
      <c r="S2219" t="str">
        <f t="shared" si="138"/>
        <v>music</v>
      </c>
      <c r="T2219" t="str">
        <f t="shared" si="139"/>
        <v>electronic music</v>
      </c>
    </row>
    <row r="2220" spans="1:20" ht="42.75" x14ac:dyDescent="0.45">
      <c r="A2220">
        <v>2218</v>
      </c>
      <c r="B2220" s="1" t="s">
        <v>2219</v>
      </c>
      <c r="C2220" s="1" t="s">
        <v>6328</v>
      </c>
      <c r="D2220" s="3">
        <v>2000</v>
      </c>
      <c r="E2220" s="3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s="7">
        <f t="shared" si="136"/>
        <v>41127.812303240738</v>
      </c>
      <c r="L2220" s="7">
        <f t="shared" si="137"/>
        <v>41150</v>
      </c>
      <c r="M2220" t="b">
        <v>0</v>
      </c>
      <c r="N2220">
        <v>76</v>
      </c>
      <c r="O2220" s="22">
        <f>E2220/D2220*100</f>
        <v>122.833</v>
      </c>
      <c r="P2220" s="4">
        <f>E2220/N2220</f>
        <v>32.324473684210524</v>
      </c>
      <c r="Q2220" t="b">
        <v>1</v>
      </c>
      <c r="R2220" t="s">
        <v>8280</v>
      </c>
      <c r="S2220" t="str">
        <f t="shared" si="138"/>
        <v>music</v>
      </c>
      <c r="T2220" t="str">
        <f t="shared" si="139"/>
        <v>electronic music</v>
      </c>
    </row>
    <row r="2221" spans="1:20" ht="42.75" x14ac:dyDescent="0.45">
      <c r="A2221">
        <v>2219</v>
      </c>
      <c r="B2221" s="1" t="s">
        <v>2220</v>
      </c>
      <c r="C2221" s="1" t="s">
        <v>6329</v>
      </c>
      <c r="D2221" s="3">
        <v>1000</v>
      </c>
      <c r="E2221" s="3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s="7">
        <f t="shared" si="136"/>
        <v>42205.718888888892</v>
      </c>
      <c r="L2221" s="7">
        <f t="shared" si="137"/>
        <v>42235.718888888892</v>
      </c>
      <c r="M2221" t="b">
        <v>0</v>
      </c>
      <c r="N2221">
        <v>19</v>
      </c>
      <c r="O2221" s="22">
        <f>E2221/D2221*100</f>
        <v>101.49999999999999</v>
      </c>
      <c r="P2221" s="4">
        <f>E2221/N2221</f>
        <v>53.421052631578945</v>
      </c>
      <c r="Q2221" t="b">
        <v>1</v>
      </c>
      <c r="R2221" t="s">
        <v>8280</v>
      </c>
      <c r="S2221" t="str">
        <f t="shared" si="138"/>
        <v>music</v>
      </c>
      <c r="T2221" t="str">
        <f t="shared" si="139"/>
        <v>electronic music</v>
      </c>
    </row>
    <row r="2222" spans="1:20" ht="42.75" x14ac:dyDescent="0.45">
      <c r="A2222">
        <v>2220</v>
      </c>
      <c r="B2222" s="1" t="s">
        <v>2221</v>
      </c>
      <c r="C2222" s="1" t="s">
        <v>6330</v>
      </c>
      <c r="D2222" s="3">
        <v>3500</v>
      </c>
      <c r="E2222" s="3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s="7">
        <f t="shared" si="136"/>
        <v>41452.060601851852</v>
      </c>
      <c r="L2222" s="7">
        <f t="shared" si="137"/>
        <v>41482.060601851852</v>
      </c>
      <c r="M2222" t="b">
        <v>0</v>
      </c>
      <c r="N2222">
        <v>69</v>
      </c>
      <c r="O2222" s="22">
        <f>E2222/D2222*100</f>
        <v>101.14285714285714</v>
      </c>
      <c r="P2222" s="4">
        <f>E2222/N2222</f>
        <v>51.304347826086953</v>
      </c>
      <c r="Q2222" t="b">
        <v>1</v>
      </c>
      <c r="R2222" t="s">
        <v>8280</v>
      </c>
      <c r="S2222" t="str">
        <f t="shared" si="138"/>
        <v>music</v>
      </c>
      <c r="T2222" t="str">
        <f t="shared" si="139"/>
        <v>electronic music</v>
      </c>
    </row>
    <row r="2223" spans="1:20" ht="42.75" x14ac:dyDescent="0.45">
      <c r="A2223">
        <v>2221</v>
      </c>
      <c r="B2223" s="1" t="s">
        <v>2222</v>
      </c>
      <c r="C2223" s="1" t="s">
        <v>6331</v>
      </c>
      <c r="D2223" s="3">
        <v>7500</v>
      </c>
      <c r="E2223" s="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s="7">
        <f t="shared" si="136"/>
        <v>42452.666770833333</v>
      </c>
      <c r="L2223" s="7">
        <f t="shared" si="137"/>
        <v>42483</v>
      </c>
      <c r="M2223" t="b">
        <v>0</v>
      </c>
      <c r="N2223">
        <v>218</v>
      </c>
      <c r="O2223" s="22">
        <f>E2223/D2223*100</f>
        <v>108.11999999999999</v>
      </c>
      <c r="P2223" s="4">
        <f>E2223/N2223</f>
        <v>37.197247706422019</v>
      </c>
      <c r="Q2223" t="b">
        <v>1</v>
      </c>
      <c r="R2223" t="s">
        <v>8297</v>
      </c>
      <c r="S2223" t="str">
        <f t="shared" si="138"/>
        <v>games</v>
      </c>
      <c r="T2223" t="str">
        <f t="shared" si="139"/>
        <v>tabletop games</v>
      </c>
    </row>
    <row r="2224" spans="1:20" ht="42.75" x14ac:dyDescent="0.45">
      <c r="A2224">
        <v>2222</v>
      </c>
      <c r="B2224" s="1" t="s">
        <v>2223</v>
      </c>
      <c r="C2224" s="1" t="s">
        <v>6332</v>
      </c>
      <c r="D2224" s="3">
        <v>500</v>
      </c>
      <c r="E2224" s="3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s="7">
        <f t="shared" si="136"/>
        <v>40906.787581018521</v>
      </c>
      <c r="L2224" s="7">
        <f t="shared" si="137"/>
        <v>40936.787581018521</v>
      </c>
      <c r="M2224" t="b">
        <v>0</v>
      </c>
      <c r="N2224">
        <v>30</v>
      </c>
      <c r="O2224" s="22">
        <f>E2224/D2224*100</f>
        <v>162.6</v>
      </c>
      <c r="P2224" s="4">
        <f>E2224/N2224</f>
        <v>27.1</v>
      </c>
      <c r="Q2224" t="b">
        <v>1</v>
      </c>
      <c r="R2224" t="s">
        <v>8297</v>
      </c>
      <c r="S2224" t="str">
        <f t="shared" si="138"/>
        <v>games</v>
      </c>
      <c r="T2224" t="str">
        <f t="shared" si="139"/>
        <v>tabletop games</v>
      </c>
    </row>
    <row r="2225" spans="1:20" ht="42.75" x14ac:dyDescent="0.45">
      <c r="A2225">
        <v>2223</v>
      </c>
      <c r="B2225" s="1" t="s">
        <v>2224</v>
      </c>
      <c r="C2225" s="1" t="s">
        <v>6333</v>
      </c>
      <c r="D2225" s="3">
        <v>19500</v>
      </c>
      <c r="E2225" s="3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s="7">
        <f t="shared" si="136"/>
        <v>42152.640833333338</v>
      </c>
      <c r="L2225" s="7">
        <f t="shared" si="137"/>
        <v>42182.640833333338</v>
      </c>
      <c r="M2225" t="b">
        <v>0</v>
      </c>
      <c r="N2225">
        <v>100</v>
      </c>
      <c r="O2225" s="22">
        <f>E2225/D2225*100</f>
        <v>105.80000000000001</v>
      </c>
      <c r="P2225" s="4">
        <f>E2225/N2225</f>
        <v>206.31</v>
      </c>
      <c r="Q2225" t="b">
        <v>1</v>
      </c>
      <c r="R2225" t="s">
        <v>8297</v>
      </c>
      <c r="S2225" t="str">
        <f t="shared" si="138"/>
        <v>games</v>
      </c>
      <c r="T2225" t="str">
        <f t="shared" si="139"/>
        <v>tabletop games</v>
      </c>
    </row>
    <row r="2226" spans="1:20" ht="42.75" x14ac:dyDescent="0.45">
      <c r="A2226">
        <v>2224</v>
      </c>
      <c r="B2226" s="1" t="s">
        <v>2225</v>
      </c>
      <c r="C2226" s="1" t="s">
        <v>6334</v>
      </c>
      <c r="D2226" s="3">
        <v>10000</v>
      </c>
      <c r="E2226" s="3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s="7">
        <f t="shared" si="136"/>
        <v>42644.667534722219</v>
      </c>
      <c r="L2226" s="7">
        <f t="shared" si="137"/>
        <v>42672.791666666672</v>
      </c>
      <c r="M2226" t="b">
        <v>0</v>
      </c>
      <c r="N2226">
        <v>296</v>
      </c>
      <c r="O2226" s="22">
        <f>E2226/D2226*100</f>
        <v>243.15000000000003</v>
      </c>
      <c r="P2226" s="4">
        <f>E2226/N2226</f>
        <v>82.145270270270274</v>
      </c>
      <c r="Q2226" t="b">
        <v>1</v>
      </c>
      <c r="R2226" t="s">
        <v>8297</v>
      </c>
      <c r="S2226" t="str">
        <f t="shared" si="138"/>
        <v>games</v>
      </c>
      <c r="T2226" t="str">
        <f t="shared" si="139"/>
        <v>tabletop games</v>
      </c>
    </row>
    <row r="2227" spans="1:20" ht="42.75" x14ac:dyDescent="0.45">
      <c r="A2227">
        <v>2225</v>
      </c>
      <c r="B2227" s="1" t="s">
        <v>2226</v>
      </c>
      <c r="C2227" s="1" t="s">
        <v>6335</v>
      </c>
      <c r="D2227" s="3">
        <v>21000</v>
      </c>
      <c r="E2227" s="3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s="7">
        <f t="shared" si="136"/>
        <v>41873.79184027778</v>
      </c>
      <c r="L2227" s="7">
        <f t="shared" si="137"/>
        <v>41903.79184027778</v>
      </c>
      <c r="M2227" t="b">
        <v>0</v>
      </c>
      <c r="N2227">
        <v>1204</v>
      </c>
      <c r="O2227" s="22">
        <f>E2227/D2227*100</f>
        <v>944.83338095238094</v>
      </c>
      <c r="P2227" s="4">
        <f>E2227/N2227</f>
        <v>164.79651993355483</v>
      </c>
      <c r="Q2227" t="b">
        <v>1</v>
      </c>
      <c r="R2227" t="s">
        <v>8297</v>
      </c>
      <c r="S2227" t="str">
        <f t="shared" si="138"/>
        <v>games</v>
      </c>
      <c r="T2227" t="str">
        <f t="shared" si="139"/>
        <v>tabletop games</v>
      </c>
    </row>
    <row r="2228" spans="1:20" ht="42.75" x14ac:dyDescent="0.45">
      <c r="A2228">
        <v>2226</v>
      </c>
      <c r="B2228" s="1" t="s">
        <v>2227</v>
      </c>
      <c r="C2228" s="1" t="s">
        <v>6336</v>
      </c>
      <c r="D2228" s="3">
        <v>18000</v>
      </c>
      <c r="E2228" s="3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s="7">
        <f t="shared" si="136"/>
        <v>42381.79886574074</v>
      </c>
      <c r="L2228" s="7">
        <f t="shared" si="137"/>
        <v>42412.207638888889</v>
      </c>
      <c r="M2228" t="b">
        <v>0</v>
      </c>
      <c r="N2228">
        <v>321</v>
      </c>
      <c r="O2228" s="22">
        <f>E2228/D2228*100</f>
        <v>108.46283333333334</v>
      </c>
      <c r="P2228" s="4">
        <f>E2228/N2228</f>
        <v>60.820280373831778</v>
      </c>
      <c r="Q2228" t="b">
        <v>1</v>
      </c>
      <c r="R2228" t="s">
        <v>8297</v>
      </c>
      <c r="S2228" t="str">
        <f t="shared" si="138"/>
        <v>games</v>
      </c>
      <c r="T2228" t="str">
        <f t="shared" si="139"/>
        <v>tabletop games</v>
      </c>
    </row>
    <row r="2229" spans="1:20" ht="42.75" x14ac:dyDescent="0.45">
      <c r="A2229">
        <v>2227</v>
      </c>
      <c r="B2229" s="1" t="s">
        <v>2228</v>
      </c>
      <c r="C2229" s="1" t="s">
        <v>6337</v>
      </c>
      <c r="D2229" s="3">
        <v>13000</v>
      </c>
      <c r="E2229" s="3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s="7">
        <f t="shared" si="136"/>
        <v>41561.807349537034</v>
      </c>
      <c r="L2229" s="7">
        <f t="shared" si="137"/>
        <v>41591.849016203705</v>
      </c>
      <c r="M2229" t="b">
        <v>0</v>
      </c>
      <c r="N2229">
        <v>301</v>
      </c>
      <c r="O2229" s="22">
        <f>E2229/D2229*100</f>
        <v>157.37692307692308</v>
      </c>
      <c r="P2229" s="4">
        <f>E2229/N2229</f>
        <v>67.970099667774093</v>
      </c>
      <c r="Q2229" t="b">
        <v>1</v>
      </c>
      <c r="R2229" t="s">
        <v>8297</v>
      </c>
      <c r="S2229" t="str">
        <f t="shared" si="138"/>
        <v>games</v>
      </c>
      <c r="T2229" t="str">
        <f t="shared" si="139"/>
        <v>tabletop games</v>
      </c>
    </row>
    <row r="2230" spans="1:20" ht="42.75" x14ac:dyDescent="0.45">
      <c r="A2230">
        <v>2228</v>
      </c>
      <c r="B2230" s="1" t="s">
        <v>2229</v>
      </c>
      <c r="C2230" s="1" t="s">
        <v>6338</v>
      </c>
      <c r="D2230" s="3">
        <v>1000</v>
      </c>
      <c r="E2230" s="3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s="7">
        <f t="shared" si="136"/>
        <v>42202.278194444443</v>
      </c>
      <c r="L2230" s="7">
        <f t="shared" si="137"/>
        <v>42232.278194444443</v>
      </c>
      <c r="M2230" t="b">
        <v>0</v>
      </c>
      <c r="N2230">
        <v>144</v>
      </c>
      <c r="O2230" s="22">
        <f>E2230/D2230*100</f>
        <v>1174.49</v>
      </c>
      <c r="P2230" s="4">
        <f>E2230/N2230</f>
        <v>81.561805555555551</v>
      </c>
      <c r="Q2230" t="b">
        <v>1</v>
      </c>
      <c r="R2230" t="s">
        <v>8297</v>
      </c>
      <c r="S2230" t="str">
        <f t="shared" si="138"/>
        <v>games</v>
      </c>
      <c r="T2230" t="str">
        <f t="shared" si="139"/>
        <v>tabletop games</v>
      </c>
    </row>
    <row r="2231" spans="1:20" ht="42.75" x14ac:dyDescent="0.45">
      <c r="A2231">
        <v>2229</v>
      </c>
      <c r="B2231" s="1" t="s">
        <v>2230</v>
      </c>
      <c r="C2231" s="1" t="s">
        <v>6339</v>
      </c>
      <c r="D2231" s="3">
        <v>8012</v>
      </c>
      <c r="E2231" s="3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s="7">
        <f t="shared" si="136"/>
        <v>41484.664247685185</v>
      </c>
      <c r="L2231" s="7">
        <f t="shared" si="137"/>
        <v>41520.166666666664</v>
      </c>
      <c r="M2231" t="b">
        <v>0</v>
      </c>
      <c r="N2231">
        <v>539</v>
      </c>
      <c r="O2231" s="22">
        <f>E2231/D2231*100</f>
        <v>171.04755366949576</v>
      </c>
      <c r="P2231" s="4">
        <f>E2231/N2231</f>
        <v>25.42547309833024</v>
      </c>
      <c r="Q2231" t="b">
        <v>1</v>
      </c>
      <c r="R2231" t="s">
        <v>8297</v>
      </c>
      <c r="S2231" t="str">
        <f t="shared" si="138"/>
        <v>games</v>
      </c>
      <c r="T2231" t="str">
        <f t="shared" si="139"/>
        <v>tabletop games</v>
      </c>
    </row>
    <row r="2232" spans="1:20" ht="42.75" x14ac:dyDescent="0.45">
      <c r="A2232">
        <v>2230</v>
      </c>
      <c r="B2232" s="1" t="s">
        <v>2231</v>
      </c>
      <c r="C2232" s="1" t="s">
        <v>6340</v>
      </c>
      <c r="D2232" s="3">
        <v>8500</v>
      </c>
      <c r="E2232" s="3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s="7">
        <f t="shared" si="136"/>
        <v>41724.881099537037</v>
      </c>
      <c r="L2232" s="7">
        <f t="shared" si="137"/>
        <v>41754.881099537037</v>
      </c>
      <c r="M2232" t="b">
        <v>0</v>
      </c>
      <c r="N2232">
        <v>498</v>
      </c>
      <c r="O2232" s="22">
        <f>E2232/D2232*100</f>
        <v>125.95294117647057</v>
      </c>
      <c r="P2232" s="4">
        <f>E2232/N2232</f>
        <v>21.497991967871485</v>
      </c>
      <c r="Q2232" t="b">
        <v>1</v>
      </c>
      <c r="R2232" t="s">
        <v>8297</v>
      </c>
      <c r="S2232" t="str">
        <f t="shared" si="138"/>
        <v>games</v>
      </c>
      <c r="T2232" t="str">
        <f t="shared" si="139"/>
        <v>tabletop games</v>
      </c>
    </row>
    <row r="2233" spans="1:20" ht="42.75" x14ac:dyDescent="0.45">
      <c r="A2233">
        <v>2231</v>
      </c>
      <c r="B2233" s="1" t="s">
        <v>2232</v>
      </c>
      <c r="C2233" s="1" t="s">
        <v>6341</v>
      </c>
      <c r="D2233" s="3">
        <v>2500</v>
      </c>
      <c r="E2233" s="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s="7">
        <f t="shared" si="136"/>
        <v>41423.910891203705</v>
      </c>
      <c r="L2233" s="7">
        <f t="shared" si="137"/>
        <v>41450.208333333336</v>
      </c>
      <c r="M2233" t="b">
        <v>0</v>
      </c>
      <c r="N2233">
        <v>1113</v>
      </c>
      <c r="O2233" s="22">
        <f>E2233/D2233*100</f>
        <v>1212.1296000000002</v>
      </c>
      <c r="P2233" s="4">
        <f>E2233/N2233</f>
        <v>27.226630727762803</v>
      </c>
      <c r="Q2233" t="b">
        <v>1</v>
      </c>
      <c r="R2233" t="s">
        <v>8297</v>
      </c>
      <c r="S2233" t="str">
        <f t="shared" si="138"/>
        <v>games</v>
      </c>
      <c r="T2233" t="str">
        <f t="shared" si="139"/>
        <v>tabletop games</v>
      </c>
    </row>
    <row r="2234" spans="1:20" ht="42.75" x14ac:dyDescent="0.45">
      <c r="A2234">
        <v>2232</v>
      </c>
      <c r="B2234" s="1" t="s">
        <v>2233</v>
      </c>
      <c r="C2234" s="1" t="s">
        <v>6342</v>
      </c>
      <c r="D2234" s="3">
        <v>5000</v>
      </c>
      <c r="E2234" s="3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s="7">
        <f t="shared" si="136"/>
        <v>41806.794074074074</v>
      </c>
      <c r="L2234" s="7">
        <f t="shared" si="137"/>
        <v>41839.125</v>
      </c>
      <c r="M2234" t="b">
        <v>0</v>
      </c>
      <c r="N2234">
        <v>988</v>
      </c>
      <c r="O2234" s="22">
        <f>E2234/D2234*100</f>
        <v>495.8</v>
      </c>
      <c r="P2234" s="4">
        <f>E2234/N2234</f>
        <v>25.091093117408906</v>
      </c>
      <c r="Q2234" t="b">
        <v>1</v>
      </c>
      <c r="R2234" t="s">
        <v>8297</v>
      </c>
      <c r="S2234" t="str">
        <f t="shared" si="138"/>
        <v>games</v>
      </c>
      <c r="T2234" t="str">
        <f t="shared" si="139"/>
        <v>tabletop games</v>
      </c>
    </row>
    <row r="2235" spans="1:20" ht="42.75" x14ac:dyDescent="0.45">
      <c r="A2235">
        <v>2233</v>
      </c>
      <c r="B2235" s="1" t="s">
        <v>2234</v>
      </c>
      <c r="C2235" s="1" t="s">
        <v>6343</v>
      </c>
      <c r="D2235" s="3">
        <v>2500</v>
      </c>
      <c r="E2235" s="3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s="7">
        <f t="shared" si="136"/>
        <v>42331.378923611104</v>
      </c>
      <c r="L2235" s="7">
        <f t="shared" si="137"/>
        <v>42352</v>
      </c>
      <c r="M2235" t="b">
        <v>0</v>
      </c>
      <c r="N2235">
        <v>391</v>
      </c>
      <c r="O2235" s="22">
        <f>E2235/D2235*100</f>
        <v>332.03999999999996</v>
      </c>
      <c r="P2235" s="4">
        <f>E2235/N2235</f>
        <v>21.230179028132991</v>
      </c>
      <c r="Q2235" t="b">
        <v>1</v>
      </c>
      <c r="R2235" t="s">
        <v>8297</v>
      </c>
      <c r="S2235" t="str">
        <f t="shared" si="138"/>
        <v>games</v>
      </c>
      <c r="T2235" t="str">
        <f t="shared" si="139"/>
        <v>tabletop games</v>
      </c>
    </row>
    <row r="2236" spans="1:20" ht="42.75" x14ac:dyDescent="0.45">
      <c r="A2236">
        <v>2234</v>
      </c>
      <c r="B2236" s="1" t="s">
        <v>2235</v>
      </c>
      <c r="C2236" s="1" t="s">
        <v>6344</v>
      </c>
      <c r="D2236" s="3">
        <v>100</v>
      </c>
      <c r="E2236" s="3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s="7">
        <f t="shared" si="136"/>
        <v>42710.824618055558</v>
      </c>
      <c r="L2236" s="7">
        <f t="shared" si="137"/>
        <v>42740.824618055558</v>
      </c>
      <c r="M2236" t="b">
        <v>0</v>
      </c>
      <c r="N2236">
        <v>28</v>
      </c>
      <c r="O2236" s="22">
        <f>E2236/D2236*100</f>
        <v>1165</v>
      </c>
      <c r="P2236" s="4">
        <f>E2236/N2236</f>
        <v>41.607142857142854</v>
      </c>
      <c r="Q2236" t="b">
        <v>1</v>
      </c>
      <c r="R2236" t="s">
        <v>8297</v>
      </c>
      <c r="S2236" t="str">
        <f t="shared" si="138"/>
        <v>games</v>
      </c>
      <c r="T2236" t="str">
        <f t="shared" si="139"/>
        <v>tabletop games</v>
      </c>
    </row>
    <row r="2237" spans="1:20" ht="28.5" x14ac:dyDescent="0.45">
      <c r="A2237">
        <v>2235</v>
      </c>
      <c r="B2237" s="1" t="s">
        <v>2236</v>
      </c>
      <c r="C2237" s="1" t="s">
        <v>6345</v>
      </c>
      <c r="D2237" s="3">
        <v>13000</v>
      </c>
      <c r="E2237" s="3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s="7">
        <f t="shared" si="136"/>
        <v>42062.022118055553</v>
      </c>
      <c r="L2237" s="7">
        <f t="shared" si="137"/>
        <v>42091.980451388896</v>
      </c>
      <c r="M2237" t="b">
        <v>0</v>
      </c>
      <c r="N2237">
        <v>147</v>
      </c>
      <c r="O2237" s="22">
        <f>E2237/D2237*100</f>
        <v>153.3153846153846</v>
      </c>
      <c r="P2237" s="4">
        <f>E2237/N2237</f>
        <v>135.58503401360545</v>
      </c>
      <c r="Q2237" t="b">
        <v>1</v>
      </c>
      <c r="R2237" t="s">
        <v>8297</v>
      </c>
      <c r="S2237" t="str">
        <f t="shared" si="138"/>
        <v>games</v>
      </c>
      <c r="T2237" t="str">
        <f t="shared" si="139"/>
        <v>tabletop games</v>
      </c>
    </row>
    <row r="2238" spans="1:20" ht="42.75" x14ac:dyDescent="0.45">
      <c r="A2238">
        <v>2236</v>
      </c>
      <c r="B2238" s="1" t="s">
        <v>2237</v>
      </c>
      <c r="C2238" s="1" t="s">
        <v>6346</v>
      </c>
      <c r="D2238" s="3">
        <v>2800</v>
      </c>
      <c r="E2238" s="3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s="7">
        <f t="shared" si="136"/>
        <v>42371.617164351846</v>
      </c>
      <c r="L2238" s="7">
        <f t="shared" si="137"/>
        <v>42401.617164351846</v>
      </c>
      <c r="M2238" t="b">
        <v>0</v>
      </c>
      <c r="N2238">
        <v>680</v>
      </c>
      <c r="O2238" s="22">
        <f>E2238/D2238*100</f>
        <v>537.10714285714289</v>
      </c>
      <c r="P2238" s="4">
        <f>E2238/N2238</f>
        <v>22.116176470588236</v>
      </c>
      <c r="Q2238" t="b">
        <v>1</v>
      </c>
      <c r="R2238" t="s">
        <v>8297</v>
      </c>
      <c r="S2238" t="str">
        <f t="shared" si="138"/>
        <v>games</v>
      </c>
      <c r="T2238" t="str">
        <f t="shared" si="139"/>
        <v>tabletop games</v>
      </c>
    </row>
    <row r="2239" spans="1:20" ht="42.75" x14ac:dyDescent="0.45">
      <c r="A2239">
        <v>2237</v>
      </c>
      <c r="B2239" s="1" t="s">
        <v>2238</v>
      </c>
      <c r="C2239" s="1" t="s">
        <v>6347</v>
      </c>
      <c r="D2239" s="3">
        <v>18000</v>
      </c>
      <c r="E2239" s="3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s="7">
        <f t="shared" si="136"/>
        <v>41915.003275462965</v>
      </c>
      <c r="L2239" s="7">
        <f t="shared" si="137"/>
        <v>41955.332638888889</v>
      </c>
      <c r="M2239" t="b">
        <v>0</v>
      </c>
      <c r="N2239">
        <v>983</v>
      </c>
      <c r="O2239" s="22">
        <f>E2239/D2239*100</f>
        <v>352.92777777777775</v>
      </c>
      <c r="P2239" s="4">
        <f>E2239/N2239</f>
        <v>64.625635808748726</v>
      </c>
      <c r="Q2239" t="b">
        <v>1</v>
      </c>
      <c r="R2239" t="s">
        <v>8297</v>
      </c>
      <c r="S2239" t="str">
        <f t="shared" si="138"/>
        <v>games</v>
      </c>
      <c r="T2239" t="str">
        <f t="shared" si="139"/>
        <v>tabletop games</v>
      </c>
    </row>
    <row r="2240" spans="1:20" ht="28.5" x14ac:dyDescent="0.45">
      <c r="A2240">
        <v>2238</v>
      </c>
      <c r="B2240" s="1" t="s">
        <v>2239</v>
      </c>
      <c r="C2240" s="1" t="s">
        <v>6348</v>
      </c>
      <c r="D2240" s="3">
        <v>4000</v>
      </c>
      <c r="E2240" s="3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s="7">
        <f t="shared" si="136"/>
        <v>42774.621712962966</v>
      </c>
      <c r="L2240" s="7">
        <f t="shared" si="137"/>
        <v>42804.621712962966</v>
      </c>
      <c r="M2240" t="b">
        <v>0</v>
      </c>
      <c r="N2240">
        <v>79</v>
      </c>
      <c r="O2240" s="22">
        <f>E2240/D2240*100</f>
        <v>137.4</v>
      </c>
      <c r="P2240" s="4">
        <f>E2240/N2240</f>
        <v>69.569620253164558</v>
      </c>
      <c r="Q2240" t="b">
        <v>1</v>
      </c>
      <c r="R2240" t="s">
        <v>8297</v>
      </c>
      <c r="S2240" t="str">
        <f t="shared" si="138"/>
        <v>games</v>
      </c>
      <c r="T2240" t="str">
        <f t="shared" si="139"/>
        <v>tabletop games</v>
      </c>
    </row>
    <row r="2241" spans="1:20" ht="28.5" x14ac:dyDescent="0.45">
      <c r="A2241">
        <v>2239</v>
      </c>
      <c r="B2241" s="1" t="s">
        <v>2240</v>
      </c>
      <c r="C2241" s="1" t="s">
        <v>6349</v>
      </c>
      <c r="D2241" s="3">
        <v>25000</v>
      </c>
      <c r="E2241" s="3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s="7">
        <f t="shared" si="136"/>
        <v>41572.958495370374</v>
      </c>
      <c r="L2241" s="7">
        <f t="shared" si="137"/>
        <v>41609.168055555558</v>
      </c>
      <c r="M2241" t="b">
        <v>0</v>
      </c>
      <c r="N2241">
        <v>426</v>
      </c>
      <c r="O2241" s="22">
        <f>E2241/D2241*100</f>
        <v>128.02668</v>
      </c>
      <c r="P2241" s="4">
        <f>E2241/N2241</f>
        <v>75.133028169014082</v>
      </c>
      <c r="Q2241" t="b">
        <v>1</v>
      </c>
      <c r="R2241" t="s">
        <v>8297</v>
      </c>
      <c r="S2241" t="str">
        <f t="shared" si="138"/>
        <v>games</v>
      </c>
      <c r="T2241" t="str">
        <f t="shared" si="139"/>
        <v>tabletop games</v>
      </c>
    </row>
    <row r="2242" spans="1:20" ht="42.75" x14ac:dyDescent="0.45">
      <c r="A2242">
        <v>2240</v>
      </c>
      <c r="B2242" s="1" t="s">
        <v>2241</v>
      </c>
      <c r="C2242" s="1" t="s">
        <v>6350</v>
      </c>
      <c r="D2242" s="3">
        <v>5000</v>
      </c>
      <c r="E2242" s="3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s="7">
        <f t="shared" si="136"/>
        <v>42452.825740740736</v>
      </c>
      <c r="L2242" s="7">
        <f t="shared" si="137"/>
        <v>42482.825740740736</v>
      </c>
      <c r="M2242" t="b">
        <v>0</v>
      </c>
      <c r="N2242">
        <v>96</v>
      </c>
      <c r="O2242" s="22">
        <f>E2242/D2242*100</f>
        <v>270.68</v>
      </c>
      <c r="P2242" s="4">
        <f>E2242/N2242</f>
        <v>140.97916666666666</v>
      </c>
      <c r="Q2242" t="b">
        <v>1</v>
      </c>
      <c r="R2242" t="s">
        <v>8297</v>
      </c>
      <c r="S2242" t="str">
        <f t="shared" si="138"/>
        <v>games</v>
      </c>
      <c r="T2242" t="str">
        <f t="shared" si="139"/>
        <v>tabletop games</v>
      </c>
    </row>
    <row r="2243" spans="1:20" ht="42.75" x14ac:dyDescent="0.45">
      <c r="A2243">
        <v>2241</v>
      </c>
      <c r="B2243" s="1" t="s">
        <v>2242</v>
      </c>
      <c r="C2243" s="1" t="s">
        <v>6351</v>
      </c>
      <c r="D2243" s="3">
        <v>1000</v>
      </c>
      <c r="E2243" s="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s="7">
        <f t="shared" ref="K2243:K2306" si="140">(((J2243/60)/60)/24)+DATE(1970,1,1)</f>
        <v>42766.827546296292</v>
      </c>
      <c r="L2243" s="7">
        <f t="shared" ref="L2243:L2306" si="141">(((I2243/60)/60)/24)+DATE(1970,1,1)</f>
        <v>42796.827546296292</v>
      </c>
      <c r="M2243" t="b">
        <v>0</v>
      </c>
      <c r="N2243">
        <v>163</v>
      </c>
      <c r="O2243" s="22">
        <f>E2243/D2243*100</f>
        <v>806.4</v>
      </c>
      <c r="P2243" s="4">
        <f>E2243/N2243</f>
        <v>49.472392638036808</v>
      </c>
      <c r="Q2243" t="b">
        <v>1</v>
      </c>
      <c r="R2243" t="s">
        <v>8297</v>
      </c>
      <c r="S2243" t="str">
        <f t="shared" ref="S2243:S2306" si="142">LEFT(R2243,SEARCH("/",R2243,1)-1)</f>
        <v>games</v>
      </c>
      <c r="T2243" t="str">
        <f t="shared" ref="T2243:T2306" si="143">RIGHT(R2243,LEN(R2243) - FIND("/",R2243))</f>
        <v>tabletop games</v>
      </c>
    </row>
    <row r="2244" spans="1:20" ht="28.5" x14ac:dyDescent="0.45">
      <c r="A2244">
        <v>2242</v>
      </c>
      <c r="B2244" s="1" t="s">
        <v>2243</v>
      </c>
      <c r="C2244" s="1" t="s">
        <v>6352</v>
      </c>
      <c r="D2244" s="3">
        <v>10000</v>
      </c>
      <c r="E2244" s="3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s="7">
        <f t="shared" si="140"/>
        <v>41569.575613425928</v>
      </c>
      <c r="L2244" s="7">
        <f t="shared" si="141"/>
        <v>41605.126388888886</v>
      </c>
      <c r="M2244" t="b">
        <v>0</v>
      </c>
      <c r="N2244">
        <v>2525</v>
      </c>
      <c r="O2244" s="22">
        <f>E2244/D2244*100</f>
        <v>1360.0976000000001</v>
      </c>
      <c r="P2244" s="4">
        <f>E2244/N2244</f>
        <v>53.865251485148519</v>
      </c>
      <c r="Q2244" t="b">
        <v>1</v>
      </c>
      <c r="R2244" t="s">
        <v>8297</v>
      </c>
      <c r="S2244" t="str">
        <f t="shared" si="142"/>
        <v>games</v>
      </c>
      <c r="T2244" t="str">
        <f t="shared" si="143"/>
        <v>tabletop games</v>
      </c>
    </row>
    <row r="2245" spans="1:20" ht="42.75" x14ac:dyDescent="0.45">
      <c r="A2245">
        <v>2243</v>
      </c>
      <c r="B2245" s="1" t="s">
        <v>2244</v>
      </c>
      <c r="C2245" s="1" t="s">
        <v>6353</v>
      </c>
      <c r="D2245" s="3">
        <v>1</v>
      </c>
      <c r="E2245" s="3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s="7">
        <f t="shared" si="140"/>
        <v>42800.751041666663</v>
      </c>
      <c r="L2245" s="7">
        <f t="shared" si="141"/>
        <v>42807.125</v>
      </c>
      <c r="M2245" t="b">
        <v>0</v>
      </c>
      <c r="N2245">
        <v>2035</v>
      </c>
      <c r="O2245" s="22">
        <f>E2245/D2245*100</f>
        <v>930250</v>
      </c>
      <c r="P2245" s="4">
        <f>E2245/N2245</f>
        <v>4.5712530712530715</v>
      </c>
      <c r="Q2245" t="b">
        <v>1</v>
      </c>
      <c r="R2245" t="s">
        <v>8297</v>
      </c>
      <c r="S2245" t="str">
        <f t="shared" si="142"/>
        <v>games</v>
      </c>
      <c r="T2245" t="str">
        <f t="shared" si="143"/>
        <v>tabletop games</v>
      </c>
    </row>
    <row r="2246" spans="1:20" ht="42.75" x14ac:dyDescent="0.45">
      <c r="A2246">
        <v>2244</v>
      </c>
      <c r="B2246" s="1" t="s">
        <v>2245</v>
      </c>
      <c r="C2246" s="1" t="s">
        <v>6354</v>
      </c>
      <c r="D2246" s="3">
        <v>5000</v>
      </c>
      <c r="E2246" s="3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s="7">
        <f t="shared" si="140"/>
        <v>42647.818819444445</v>
      </c>
      <c r="L2246" s="7">
        <f t="shared" si="141"/>
        <v>42659.854166666672</v>
      </c>
      <c r="M2246" t="b">
        <v>0</v>
      </c>
      <c r="N2246">
        <v>290</v>
      </c>
      <c r="O2246" s="22">
        <f>E2246/D2246*100</f>
        <v>377.02</v>
      </c>
      <c r="P2246" s="4">
        <f>E2246/N2246</f>
        <v>65.00344827586207</v>
      </c>
      <c r="Q2246" t="b">
        <v>1</v>
      </c>
      <c r="R2246" t="s">
        <v>8297</v>
      </c>
      <c r="S2246" t="str">
        <f t="shared" si="142"/>
        <v>games</v>
      </c>
      <c r="T2246" t="str">
        <f t="shared" si="143"/>
        <v>tabletop games</v>
      </c>
    </row>
    <row r="2247" spans="1:20" ht="42.75" x14ac:dyDescent="0.45">
      <c r="A2247">
        <v>2245</v>
      </c>
      <c r="B2247" s="1" t="s">
        <v>2246</v>
      </c>
      <c r="C2247" s="1" t="s">
        <v>6355</v>
      </c>
      <c r="D2247" s="3">
        <v>4000</v>
      </c>
      <c r="E2247" s="3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s="7">
        <f t="shared" si="140"/>
        <v>41660.708530092597</v>
      </c>
      <c r="L2247" s="7">
        <f t="shared" si="141"/>
        <v>41691.75</v>
      </c>
      <c r="M2247" t="b">
        <v>0</v>
      </c>
      <c r="N2247">
        <v>1980</v>
      </c>
      <c r="O2247" s="22">
        <f>E2247/D2247*100</f>
        <v>2647.0250000000001</v>
      </c>
      <c r="P2247" s="4">
        <f>E2247/N2247</f>
        <v>53.475252525252522</v>
      </c>
      <c r="Q2247" t="b">
        <v>1</v>
      </c>
      <c r="R2247" t="s">
        <v>8297</v>
      </c>
      <c r="S2247" t="str">
        <f t="shared" si="142"/>
        <v>games</v>
      </c>
      <c r="T2247" t="str">
        <f t="shared" si="143"/>
        <v>tabletop games</v>
      </c>
    </row>
    <row r="2248" spans="1:20" ht="42.75" x14ac:dyDescent="0.45">
      <c r="A2248">
        <v>2246</v>
      </c>
      <c r="B2248" s="1" t="s">
        <v>2247</v>
      </c>
      <c r="C2248" s="1" t="s">
        <v>6356</v>
      </c>
      <c r="D2248" s="3">
        <v>2500</v>
      </c>
      <c r="E2248" s="3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s="7">
        <f t="shared" si="140"/>
        <v>42221.79178240741</v>
      </c>
      <c r="L2248" s="7">
        <f t="shared" si="141"/>
        <v>42251.79178240741</v>
      </c>
      <c r="M2248" t="b">
        <v>0</v>
      </c>
      <c r="N2248">
        <v>57</v>
      </c>
      <c r="O2248" s="22">
        <f>E2248/D2248*100</f>
        <v>100.12</v>
      </c>
      <c r="P2248" s="4">
        <f>E2248/N2248</f>
        <v>43.912280701754383</v>
      </c>
      <c r="Q2248" t="b">
        <v>1</v>
      </c>
      <c r="R2248" t="s">
        <v>8297</v>
      </c>
      <c r="S2248" t="str">
        <f t="shared" si="142"/>
        <v>games</v>
      </c>
      <c r="T2248" t="str">
        <f t="shared" si="143"/>
        <v>tabletop games</v>
      </c>
    </row>
    <row r="2249" spans="1:20" ht="28.5" x14ac:dyDescent="0.45">
      <c r="A2249">
        <v>2247</v>
      </c>
      <c r="B2249" s="1" t="s">
        <v>2248</v>
      </c>
      <c r="C2249" s="1" t="s">
        <v>6357</v>
      </c>
      <c r="D2249" s="3">
        <v>18500</v>
      </c>
      <c r="E2249" s="3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s="7">
        <f t="shared" si="140"/>
        <v>42200.666261574079</v>
      </c>
      <c r="L2249" s="7">
        <f t="shared" si="141"/>
        <v>42214.666261574079</v>
      </c>
      <c r="M2249" t="b">
        <v>0</v>
      </c>
      <c r="N2249">
        <v>380</v>
      </c>
      <c r="O2249" s="22">
        <f>E2249/D2249*100</f>
        <v>104.45405405405405</v>
      </c>
      <c r="P2249" s="4">
        <f>E2249/N2249</f>
        <v>50.852631578947367</v>
      </c>
      <c r="Q2249" t="b">
        <v>1</v>
      </c>
      <c r="R2249" t="s">
        <v>8297</v>
      </c>
      <c r="S2249" t="str">
        <f t="shared" si="142"/>
        <v>games</v>
      </c>
      <c r="T2249" t="str">
        <f t="shared" si="143"/>
        <v>tabletop games</v>
      </c>
    </row>
    <row r="2250" spans="1:20" ht="42.75" x14ac:dyDescent="0.45">
      <c r="A2250">
        <v>2248</v>
      </c>
      <c r="B2250" s="1" t="s">
        <v>2249</v>
      </c>
      <c r="C2250" s="1" t="s">
        <v>6358</v>
      </c>
      <c r="D2250" s="3">
        <v>7000</v>
      </c>
      <c r="E2250" s="3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s="7">
        <f t="shared" si="140"/>
        <v>42688.875902777778</v>
      </c>
      <c r="L2250" s="7">
        <f t="shared" si="141"/>
        <v>42718.875902777778</v>
      </c>
      <c r="M2250" t="b">
        <v>0</v>
      </c>
      <c r="N2250">
        <v>128</v>
      </c>
      <c r="O2250" s="22">
        <f>E2250/D2250*100</f>
        <v>107.21428571428571</v>
      </c>
      <c r="P2250" s="4">
        <f>E2250/N2250</f>
        <v>58.6328125</v>
      </c>
      <c r="Q2250" t="b">
        <v>1</v>
      </c>
      <c r="R2250" t="s">
        <v>8297</v>
      </c>
      <c r="S2250" t="str">
        <f t="shared" si="142"/>
        <v>games</v>
      </c>
      <c r="T2250" t="str">
        <f t="shared" si="143"/>
        <v>tabletop games</v>
      </c>
    </row>
    <row r="2251" spans="1:20" ht="42.75" x14ac:dyDescent="0.45">
      <c r="A2251">
        <v>2249</v>
      </c>
      <c r="B2251" s="1" t="s">
        <v>2250</v>
      </c>
      <c r="C2251" s="1" t="s">
        <v>6359</v>
      </c>
      <c r="D2251" s="3">
        <v>3500</v>
      </c>
      <c r="E2251" s="3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s="7">
        <f t="shared" si="140"/>
        <v>41336.703298611108</v>
      </c>
      <c r="L2251" s="7">
        <f t="shared" si="141"/>
        <v>41366.661631944444</v>
      </c>
      <c r="M2251" t="b">
        <v>0</v>
      </c>
      <c r="N2251">
        <v>180</v>
      </c>
      <c r="O2251" s="22">
        <f>E2251/D2251*100</f>
        <v>168.77142857142857</v>
      </c>
      <c r="P2251" s="4">
        <f>E2251/N2251</f>
        <v>32.81666666666667</v>
      </c>
      <c r="Q2251" t="b">
        <v>1</v>
      </c>
      <c r="R2251" t="s">
        <v>8297</v>
      </c>
      <c r="S2251" t="str">
        <f t="shared" si="142"/>
        <v>games</v>
      </c>
      <c r="T2251" t="str">
        <f t="shared" si="143"/>
        <v>tabletop games</v>
      </c>
    </row>
    <row r="2252" spans="1:20" ht="42.75" x14ac:dyDescent="0.45">
      <c r="A2252">
        <v>2250</v>
      </c>
      <c r="B2252" s="1" t="s">
        <v>2251</v>
      </c>
      <c r="C2252" s="1" t="s">
        <v>6360</v>
      </c>
      <c r="D2252" s="3">
        <v>25000</v>
      </c>
      <c r="E2252" s="3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s="7">
        <f t="shared" si="140"/>
        <v>42677.005474537036</v>
      </c>
      <c r="L2252" s="7">
        <f t="shared" si="141"/>
        <v>42707.0471412037</v>
      </c>
      <c r="M2252" t="b">
        <v>0</v>
      </c>
      <c r="N2252">
        <v>571</v>
      </c>
      <c r="O2252" s="22">
        <f>E2252/D2252*100</f>
        <v>975.11200000000008</v>
      </c>
      <c r="P2252" s="4">
        <f>E2252/N2252</f>
        <v>426.93169877408059</v>
      </c>
      <c r="Q2252" t="b">
        <v>1</v>
      </c>
      <c r="R2252" t="s">
        <v>8297</v>
      </c>
      <c r="S2252" t="str">
        <f t="shared" si="142"/>
        <v>games</v>
      </c>
      <c r="T2252" t="str">
        <f t="shared" si="143"/>
        <v>tabletop games</v>
      </c>
    </row>
    <row r="2253" spans="1:20" ht="42.75" x14ac:dyDescent="0.45">
      <c r="A2253">
        <v>2251</v>
      </c>
      <c r="B2253" s="1" t="s">
        <v>2252</v>
      </c>
      <c r="C2253" s="1" t="s">
        <v>6361</v>
      </c>
      <c r="D2253" s="3">
        <v>8500</v>
      </c>
      <c r="E2253" s="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s="7">
        <f t="shared" si="140"/>
        <v>41846.34579861111</v>
      </c>
      <c r="L2253" s="7">
        <f t="shared" si="141"/>
        <v>41867.34579861111</v>
      </c>
      <c r="M2253" t="b">
        <v>0</v>
      </c>
      <c r="N2253">
        <v>480</v>
      </c>
      <c r="O2253" s="22">
        <f>E2253/D2253*100</f>
        <v>134.44929411764704</v>
      </c>
      <c r="P2253" s="4">
        <f>E2253/N2253</f>
        <v>23.808729166666669</v>
      </c>
      <c r="Q2253" t="b">
        <v>1</v>
      </c>
      <c r="R2253" t="s">
        <v>8297</v>
      </c>
      <c r="S2253" t="str">
        <f t="shared" si="142"/>
        <v>games</v>
      </c>
      <c r="T2253" t="str">
        <f t="shared" si="143"/>
        <v>tabletop games</v>
      </c>
    </row>
    <row r="2254" spans="1:20" ht="42.75" x14ac:dyDescent="0.45">
      <c r="A2254">
        <v>2252</v>
      </c>
      <c r="B2254" s="1" t="s">
        <v>2253</v>
      </c>
      <c r="C2254" s="1" t="s">
        <v>6362</v>
      </c>
      <c r="D2254" s="3">
        <v>9000</v>
      </c>
      <c r="E2254" s="3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s="7">
        <f t="shared" si="140"/>
        <v>42573.327986111108</v>
      </c>
      <c r="L2254" s="7">
        <f t="shared" si="141"/>
        <v>42588.327986111108</v>
      </c>
      <c r="M2254" t="b">
        <v>0</v>
      </c>
      <c r="N2254">
        <v>249</v>
      </c>
      <c r="O2254" s="22">
        <f>E2254/D2254*100</f>
        <v>272.27777777777777</v>
      </c>
      <c r="P2254" s="4">
        <f>E2254/N2254</f>
        <v>98.413654618473899</v>
      </c>
      <c r="Q2254" t="b">
        <v>1</v>
      </c>
      <c r="R2254" t="s">
        <v>8297</v>
      </c>
      <c r="S2254" t="str">
        <f t="shared" si="142"/>
        <v>games</v>
      </c>
      <c r="T2254" t="str">
        <f t="shared" si="143"/>
        <v>tabletop games</v>
      </c>
    </row>
    <row r="2255" spans="1:20" ht="42.75" x14ac:dyDescent="0.45">
      <c r="A2255">
        <v>2253</v>
      </c>
      <c r="B2255" s="1" t="s">
        <v>2254</v>
      </c>
      <c r="C2255" s="1" t="s">
        <v>6363</v>
      </c>
      <c r="D2255" s="3">
        <v>8000</v>
      </c>
      <c r="E2255" s="3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s="7">
        <f t="shared" si="140"/>
        <v>42296.631331018521</v>
      </c>
      <c r="L2255" s="7">
        <f t="shared" si="141"/>
        <v>42326.672997685186</v>
      </c>
      <c r="M2255" t="b">
        <v>0</v>
      </c>
      <c r="N2255">
        <v>84</v>
      </c>
      <c r="O2255" s="22">
        <f>E2255/D2255*100</f>
        <v>112.6875</v>
      </c>
      <c r="P2255" s="4">
        <f>E2255/N2255</f>
        <v>107.32142857142857</v>
      </c>
      <c r="Q2255" t="b">
        <v>1</v>
      </c>
      <c r="R2255" t="s">
        <v>8297</v>
      </c>
      <c r="S2255" t="str">
        <f t="shared" si="142"/>
        <v>games</v>
      </c>
      <c r="T2255" t="str">
        <f t="shared" si="143"/>
        <v>tabletop games</v>
      </c>
    </row>
    <row r="2256" spans="1:20" ht="28.5" x14ac:dyDescent="0.45">
      <c r="A2256">
        <v>2254</v>
      </c>
      <c r="B2256" s="1" t="s">
        <v>2255</v>
      </c>
      <c r="C2256" s="1" t="s">
        <v>6364</v>
      </c>
      <c r="D2256" s="3">
        <v>500</v>
      </c>
      <c r="E2256" s="3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s="7">
        <f t="shared" si="140"/>
        <v>42752.647777777776</v>
      </c>
      <c r="L2256" s="7">
        <f t="shared" si="141"/>
        <v>42759.647777777776</v>
      </c>
      <c r="M2256" t="b">
        <v>0</v>
      </c>
      <c r="N2256">
        <v>197</v>
      </c>
      <c r="O2256" s="22">
        <f>E2256/D2256*100</f>
        <v>459.8</v>
      </c>
      <c r="P2256" s="4">
        <f>E2256/N2256</f>
        <v>11.67005076142132</v>
      </c>
      <c r="Q2256" t="b">
        <v>1</v>
      </c>
      <c r="R2256" t="s">
        <v>8297</v>
      </c>
      <c r="S2256" t="str">
        <f t="shared" si="142"/>
        <v>games</v>
      </c>
      <c r="T2256" t="str">
        <f t="shared" si="143"/>
        <v>tabletop games</v>
      </c>
    </row>
    <row r="2257" spans="1:20" ht="28.5" x14ac:dyDescent="0.45">
      <c r="A2257">
        <v>2255</v>
      </c>
      <c r="B2257" s="1" t="s">
        <v>2256</v>
      </c>
      <c r="C2257" s="1" t="s">
        <v>6365</v>
      </c>
      <c r="D2257" s="3">
        <v>3950</v>
      </c>
      <c r="E2257" s="3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s="7">
        <f t="shared" si="140"/>
        <v>42467.951979166668</v>
      </c>
      <c r="L2257" s="7">
        <f t="shared" si="141"/>
        <v>42497.951979166668</v>
      </c>
      <c r="M2257" t="b">
        <v>0</v>
      </c>
      <c r="N2257">
        <v>271</v>
      </c>
      <c r="O2257" s="22">
        <f>E2257/D2257*100</f>
        <v>286.65822784810126</v>
      </c>
      <c r="P2257" s="4">
        <f>E2257/N2257</f>
        <v>41.782287822878232</v>
      </c>
      <c r="Q2257" t="b">
        <v>1</v>
      </c>
      <c r="R2257" t="s">
        <v>8297</v>
      </c>
      <c r="S2257" t="str">
        <f t="shared" si="142"/>
        <v>games</v>
      </c>
      <c r="T2257" t="str">
        <f t="shared" si="143"/>
        <v>tabletop games</v>
      </c>
    </row>
    <row r="2258" spans="1:20" ht="42.75" x14ac:dyDescent="0.45">
      <c r="A2258">
        <v>2256</v>
      </c>
      <c r="B2258" s="1" t="s">
        <v>2257</v>
      </c>
      <c r="C2258" s="1" t="s">
        <v>6366</v>
      </c>
      <c r="D2258" s="3">
        <v>480</v>
      </c>
      <c r="E2258" s="3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s="7">
        <f t="shared" si="140"/>
        <v>42682.451921296291</v>
      </c>
      <c r="L2258" s="7">
        <f t="shared" si="141"/>
        <v>42696.451921296291</v>
      </c>
      <c r="M2258" t="b">
        <v>0</v>
      </c>
      <c r="N2258">
        <v>50</v>
      </c>
      <c r="O2258" s="22">
        <f>E2258/D2258*100</f>
        <v>222.70833333333334</v>
      </c>
      <c r="P2258" s="4">
        <f>E2258/N2258</f>
        <v>21.38</v>
      </c>
      <c r="Q2258" t="b">
        <v>1</v>
      </c>
      <c r="R2258" t="s">
        <v>8297</v>
      </c>
      <c r="S2258" t="str">
        <f t="shared" si="142"/>
        <v>games</v>
      </c>
      <c r="T2258" t="str">
        <f t="shared" si="143"/>
        <v>tabletop games</v>
      </c>
    </row>
    <row r="2259" spans="1:20" ht="42.75" x14ac:dyDescent="0.45">
      <c r="A2259">
        <v>2257</v>
      </c>
      <c r="B2259" s="1" t="s">
        <v>2258</v>
      </c>
      <c r="C2259" s="1" t="s">
        <v>6367</v>
      </c>
      <c r="D2259" s="3">
        <v>2500</v>
      </c>
      <c r="E2259" s="3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s="7">
        <f t="shared" si="140"/>
        <v>42505.936678240745</v>
      </c>
      <c r="L2259" s="7">
        <f t="shared" si="141"/>
        <v>42540.958333333328</v>
      </c>
      <c r="M2259" t="b">
        <v>0</v>
      </c>
      <c r="N2259">
        <v>169</v>
      </c>
      <c r="O2259" s="22">
        <f>E2259/D2259*100</f>
        <v>636.14</v>
      </c>
      <c r="P2259" s="4">
        <f>E2259/N2259</f>
        <v>94.103550295857985</v>
      </c>
      <c r="Q2259" t="b">
        <v>1</v>
      </c>
      <c r="R2259" t="s">
        <v>8297</v>
      </c>
      <c r="S2259" t="str">
        <f t="shared" si="142"/>
        <v>games</v>
      </c>
      <c r="T2259" t="str">
        <f t="shared" si="143"/>
        <v>tabletop games</v>
      </c>
    </row>
    <row r="2260" spans="1:20" ht="28.5" x14ac:dyDescent="0.45">
      <c r="A2260">
        <v>2258</v>
      </c>
      <c r="B2260" s="1" t="s">
        <v>2259</v>
      </c>
      <c r="C2260" s="1" t="s">
        <v>6368</v>
      </c>
      <c r="D2260" s="3">
        <v>2200</v>
      </c>
      <c r="E2260" s="3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s="7">
        <f t="shared" si="140"/>
        <v>42136.75100694444</v>
      </c>
      <c r="L2260" s="7">
        <f t="shared" si="141"/>
        <v>42166.75100694444</v>
      </c>
      <c r="M2260" t="b">
        <v>0</v>
      </c>
      <c r="N2260">
        <v>205</v>
      </c>
      <c r="O2260" s="22">
        <f>E2260/D2260*100</f>
        <v>146.5</v>
      </c>
      <c r="P2260" s="4">
        <f>E2260/N2260</f>
        <v>15.721951219512196</v>
      </c>
      <c r="Q2260" t="b">
        <v>1</v>
      </c>
      <c r="R2260" t="s">
        <v>8297</v>
      </c>
      <c r="S2260" t="str">
        <f t="shared" si="142"/>
        <v>games</v>
      </c>
      <c r="T2260" t="str">
        <f t="shared" si="143"/>
        <v>tabletop games</v>
      </c>
    </row>
    <row r="2261" spans="1:20" ht="42.75" x14ac:dyDescent="0.45">
      <c r="A2261">
        <v>2259</v>
      </c>
      <c r="B2261" s="1" t="s">
        <v>2260</v>
      </c>
      <c r="C2261" s="1" t="s">
        <v>6369</v>
      </c>
      <c r="D2261" s="3">
        <v>1000</v>
      </c>
      <c r="E2261" s="3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s="7">
        <f t="shared" si="140"/>
        <v>42702.804814814815</v>
      </c>
      <c r="L2261" s="7">
        <f t="shared" si="141"/>
        <v>42712.804814814815</v>
      </c>
      <c r="M2261" t="b">
        <v>0</v>
      </c>
      <c r="N2261">
        <v>206</v>
      </c>
      <c r="O2261" s="22">
        <f>E2261/D2261*100</f>
        <v>1867.1</v>
      </c>
      <c r="P2261" s="4">
        <f>E2261/N2261</f>
        <v>90.635922330097088</v>
      </c>
      <c r="Q2261" t="b">
        <v>1</v>
      </c>
      <c r="R2261" t="s">
        <v>8297</v>
      </c>
      <c r="S2261" t="str">
        <f t="shared" si="142"/>
        <v>games</v>
      </c>
      <c r="T2261" t="str">
        <f t="shared" si="143"/>
        <v>tabletop games</v>
      </c>
    </row>
    <row r="2262" spans="1:20" ht="42.75" x14ac:dyDescent="0.45">
      <c r="A2262">
        <v>2260</v>
      </c>
      <c r="B2262" s="1" t="s">
        <v>2261</v>
      </c>
      <c r="C2262" s="1" t="s">
        <v>6370</v>
      </c>
      <c r="D2262" s="3">
        <v>2500</v>
      </c>
      <c r="E2262" s="3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s="7">
        <f t="shared" si="140"/>
        <v>41695.016782407409</v>
      </c>
      <c r="L2262" s="7">
        <f t="shared" si="141"/>
        <v>41724.975115740745</v>
      </c>
      <c r="M2262" t="b">
        <v>0</v>
      </c>
      <c r="N2262">
        <v>84</v>
      </c>
      <c r="O2262" s="22">
        <f>E2262/D2262*100</f>
        <v>326.92</v>
      </c>
      <c r="P2262" s="4">
        <f>E2262/N2262</f>
        <v>97.297619047619051</v>
      </c>
      <c r="Q2262" t="b">
        <v>1</v>
      </c>
      <c r="R2262" t="s">
        <v>8297</v>
      </c>
      <c r="S2262" t="str">
        <f t="shared" si="142"/>
        <v>games</v>
      </c>
      <c r="T2262" t="str">
        <f t="shared" si="143"/>
        <v>tabletop games</v>
      </c>
    </row>
    <row r="2263" spans="1:20" ht="42.75" x14ac:dyDescent="0.45">
      <c r="A2263">
        <v>2261</v>
      </c>
      <c r="B2263" s="1" t="s">
        <v>2262</v>
      </c>
      <c r="C2263" s="1" t="s">
        <v>6371</v>
      </c>
      <c r="D2263" s="3">
        <v>1000</v>
      </c>
      <c r="E2263" s="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s="7">
        <f t="shared" si="140"/>
        <v>42759.724768518514</v>
      </c>
      <c r="L2263" s="7">
        <f t="shared" si="141"/>
        <v>42780.724768518514</v>
      </c>
      <c r="M2263" t="b">
        <v>0</v>
      </c>
      <c r="N2263">
        <v>210</v>
      </c>
      <c r="O2263" s="22">
        <f>E2263/D2263*100</f>
        <v>779.5</v>
      </c>
      <c r="P2263" s="4">
        <f>E2263/N2263</f>
        <v>37.11904761904762</v>
      </c>
      <c r="Q2263" t="b">
        <v>1</v>
      </c>
      <c r="R2263" t="s">
        <v>8297</v>
      </c>
      <c r="S2263" t="str">
        <f t="shared" si="142"/>
        <v>games</v>
      </c>
      <c r="T2263" t="str">
        <f t="shared" si="143"/>
        <v>tabletop games</v>
      </c>
    </row>
    <row r="2264" spans="1:20" ht="28.5" x14ac:dyDescent="0.45">
      <c r="A2264">
        <v>2262</v>
      </c>
      <c r="B2264" s="1" t="s">
        <v>2263</v>
      </c>
      <c r="C2264" s="1" t="s">
        <v>6372</v>
      </c>
      <c r="D2264" s="3">
        <v>3300</v>
      </c>
      <c r="E2264" s="3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s="7">
        <f t="shared" si="140"/>
        <v>41926.585162037038</v>
      </c>
      <c r="L2264" s="7">
        <f t="shared" si="141"/>
        <v>41961</v>
      </c>
      <c r="M2264" t="b">
        <v>0</v>
      </c>
      <c r="N2264">
        <v>181</v>
      </c>
      <c r="O2264" s="22">
        <f>E2264/D2264*100</f>
        <v>154.15151515151516</v>
      </c>
      <c r="P2264" s="4">
        <f>E2264/N2264</f>
        <v>28.104972375690608</v>
      </c>
      <c r="Q2264" t="b">
        <v>1</v>
      </c>
      <c r="R2264" t="s">
        <v>8297</v>
      </c>
      <c r="S2264" t="str">
        <f t="shared" si="142"/>
        <v>games</v>
      </c>
      <c r="T2264" t="str">
        <f t="shared" si="143"/>
        <v>tabletop games</v>
      </c>
    </row>
    <row r="2265" spans="1:20" ht="42.75" x14ac:dyDescent="0.45">
      <c r="A2265">
        <v>2263</v>
      </c>
      <c r="B2265" s="1" t="s">
        <v>2264</v>
      </c>
      <c r="C2265" s="1" t="s">
        <v>6373</v>
      </c>
      <c r="D2265" s="3">
        <v>7500</v>
      </c>
      <c r="E2265" s="3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s="7">
        <f t="shared" si="140"/>
        <v>42014.832326388889</v>
      </c>
      <c r="L2265" s="7">
        <f t="shared" si="141"/>
        <v>42035.832326388889</v>
      </c>
      <c r="M2265" t="b">
        <v>0</v>
      </c>
      <c r="N2265">
        <v>60</v>
      </c>
      <c r="O2265" s="22">
        <f>E2265/D2265*100</f>
        <v>115.54666666666667</v>
      </c>
      <c r="P2265" s="4">
        <f>E2265/N2265</f>
        <v>144.43333333333334</v>
      </c>
      <c r="Q2265" t="b">
        <v>1</v>
      </c>
      <c r="R2265" t="s">
        <v>8297</v>
      </c>
      <c r="S2265" t="str">
        <f t="shared" si="142"/>
        <v>games</v>
      </c>
      <c r="T2265" t="str">
        <f t="shared" si="143"/>
        <v>tabletop games</v>
      </c>
    </row>
    <row r="2266" spans="1:20" ht="42.75" x14ac:dyDescent="0.45">
      <c r="A2266">
        <v>2264</v>
      </c>
      <c r="B2266" s="1" t="s">
        <v>2265</v>
      </c>
      <c r="C2266" s="1" t="s">
        <v>6374</v>
      </c>
      <c r="D2266" s="3">
        <v>6000</v>
      </c>
      <c r="E2266" s="3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s="7">
        <f t="shared" si="140"/>
        <v>42496.582337962958</v>
      </c>
      <c r="L2266" s="7">
        <f t="shared" si="141"/>
        <v>42513.125</v>
      </c>
      <c r="M2266" t="b">
        <v>0</v>
      </c>
      <c r="N2266">
        <v>445</v>
      </c>
      <c r="O2266" s="22">
        <f>E2266/D2266*100</f>
        <v>180.03333333333333</v>
      </c>
      <c r="P2266" s="4">
        <f>E2266/N2266</f>
        <v>24.274157303370785</v>
      </c>
      <c r="Q2266" t="b">
        <v>1</v>
      </c>
      <c r="R2266" t="s">
        <v>8297</v>
      </c>
      <c r="S2266" t="str">
        <f t="shared" si="142"/>
        <v>games</v>
      </c>
      <c r="T2266" t="str">
        <f t="shared" si="143"/>
        <v>tabletop games</v>
      </c>
    </row>
    <row r="2267" spans="1:20" ht="42.75" x14ac:dyDescent="0.45">
      <c r="A2267">
        <v>2265</v>
      </c>
      <c r="B2267" s="1" t="s">
        <v>2266</v>
      </c>
      <c r="C2267" s="1" t="s">
        <v>6375</v>
      </c>
      <c r="D2267" s="3">
        <v>200</v>
      </c>
      <c r="E2267" s="3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s="7">
        <f t="shared" si="140"/>
        <v>42689.853090277778</v>
      </c>
      <c r="L2267" s="7">
        <f t="shared" si="141"/>
        <v>42696.853090277778</v>
      </c>
      <c r="M2267" t="b">
        <v>0</v>
      </c>
      <c r="N2267">
        <v>17</v>
      </c>
      <c r="O2267" s="22">
        <f>E2267/D2267*100</f>
        <v>298.5</v>
      </c>
      <c r="P2267" s="4">
        <f>E2267/N2267</f>
        <v>35.117647058823529</v>
      </c>
      <c r="Q2267" t="b">
        <v>1</v>
      </c>
      <c r="R2267" t="s">
        <v>8297</v>
      </c>
      <c r="S2267" t="str">
        <f t="shared" si="142"/>
        <v>games</v>
      </c>
      <c r="T2267" t="str">
        <f t="shared" si="143"/>
        <v>tabletop games</v>
      </c>
    </row>
    <row r="2268" spans="1:20" ht="42.75" x14ac:dyDescent="0.45">
      <c r="A2268">
        <v>2266</v>
      </c>
      <c r="B2268" s="1" t="s">
        <v>2267</v>
      </c>
      <c r="C2268" s="1" t="s">
        <v>6376</v>
      </c>
      <c r="D2268" s="3">
        <v>1500</v>
      </c>
      <c r="E2268" s="3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s="7">
        <f t="shared" si="140"/>
        <v>42469.874907407408</v>
      </c>
      <c r="L2268" s="7">
        <f t="shared" si="141"/>
        <v>42487.083333333328</v>
      </c>
      <c r="M2268" t="b">
        <v>0</v>
      </c>
      <c r="N2268">
        <v>194</v>
      </c>
      <c r="O2268" s="22">
        <f>E2268/D2268*100</f>
        <v>320.26666666666665</v>
      </c>
      <c r="P2268" s="4">
        <f>E2268/N2268</f>
        <v>24.762886597938145</v>
      </c>
      <c r="Q2268" t="b">
        <v>1</v>
      </c>
      <c r="R2268" t="s">
        <v>8297</v>
      </c>
      <c r="S2268" t="str">
        <f t="shared" si="142"/>
        <v>games</v>
      </c>
      <c r="T2268" t="str">
        <f t="shared" si="143"/>
        <v>tabletop games</v>
      </c>
    </row>
    <row r="2269" spans="1:20" ht="42.75" x14ac:dyDescent="0.45">
      <c r="A2269">
        <v>2267</v>
      </c>
      <c r="B2269" s="1" t="s">
        <v>2268</v>
      </c>
      <c r="C2269" s="1" t="s">
        <v>6377</v>
      </c>
      <c r="D2269" s="3">
        <v>20000</v>
      </c>
      <c r="E2269" s="3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s="7">
        <f t="shared" si="140"/>
        <v>41968.829826388886</v>
      </c>
      <c r="L2269" s="7">
        <f t="shared" si="141"/>
        <v>41994.041666666672</v>
      </c>
      <c r="M2269" t="b">
        <v>0</v>
      </c>
      <c r="N2269">
        <v>404</v>
      </c>
      <c r="O2269" s="22">
        <f>E2269/D2269*100</f>
        <v>380.52499999999998</v>
      </c>
      <c r="P2269" s="4">
        <f>E2269/N2269</f>
        <v>188.37871287128712</v>
      </c>
      <c r="Q2269" t="b">
        <v>1</v>
      </c>
      <c r="R2269" t="s">
        <v>8297</v>
      </c>
      <c r="S2269" t="str">
        <f t="shared" si="142"/>
        <v>games</v>
      </c>
      <c r="T2269" t="str">
        <f t="shared" si="143"/>
        <v>tabletop games</v>
      </c>
    </row>
    <row r="2270" spans="1:20" ht="42.75" x14ac:dyDescent="0.45">
      <c r="A2270">
        <v>2268</v>
      </c>
      <c r="B2270" s="1" t="s">
        <v>2269</v>
      </c>
      <c r="C2270" s="1" t="s">
        <v>6378</v>
      </c>
      <c r="D2270" s="3">
        <v>28000</v>
      </c>
      <c r="E2270" s="3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s="7">
        <f t="shared" si="140"/>
        <v>42776.082349537035</v>
      </c>
      <c r="L2270" s="7">
        <f t="shared" si="141"/>
        <v>42806.082349537035</v>
      </c>
      <c r="M2270" t="b">
        <v>0</v>
      </c>
      <c r="N2270">
        <v>194</v>
      </c>
      <c r="O2270" s="22">
        <f>E2270/D2270*100</f>
        <v>102.60000000000001</v>
      </c>
      <c r="P2270" s="4">
        <f>E2270/N2270</f>
        <v>148.08247422680412</v>
      </c>
      <c r="Q2270" t="b">
        <v>1</v>
      </c>
      <c r="R2270" t="s">
        <v>8297</v>
      </c>
      <c r="S2270" t="str">
        <f t="shared" si="142"/>
        <v>games</v>
      </c>
      <c r="T2270" t="str">
        <f t="shared" si="143"/>
        <v>tabletop games</v>
      </c>
    </row>
    <row r="2271" spans="1:20" ht="42.75" x14ac:dyDescent="0.45">
      <c r="A2271">
        <v>2269</v>
      </c>
      <c r="B2271" s="1" t="s">
        <v>2270</v>
      </c>
      <c r="C2271" s="1" t="s">
        <v>6379</v>
      </c>
      <c r="D2271" s="3">
        <v>2500</v>
      </c>
      <c r="E2271" s="3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s="7">
        <f t="shared" si="140"/>
        <v>42776.704432870371</v>
      </c>
      <c r="L2271" s="7">
        <f t="shared" si="141"/>
        <v>42801.208333333328</v>
      </c>
      <c r="M2271" t="b">
        <v>0</v>
      </c>
      <c r="N2271">
        <v>902</v>
      </c>
      <c r="O2271" s="22">
        <f>E2271/D2271*100</f>
        <v>1801.64</v>
      </c>
      <c r="P2271" s="4">
        <f>E2271/N2271</f>
        <v>49.934589800443462</v>
      </c>
      <c r="Q2271" t="b">
        <v>1</v>
      </c>
      <c r="R2271" t="s">
        <v>8297</v>
      </c>
      <c r="S2271" t="str">
        <f t="shared" si="142"/>
        <v>games</v>
      </c>
      <c r="T2271" t="str">
        <f t="shared" si="143"/>
        <v>tabletop games</v>
      </c>
    </row>
    <row r="2272" spans="1:20" ht="42.75" x14ac:dyDescent="0.45">
      <c r="A2272">
        <v>2270</v>
      </c>
      <c r="B2272" s="1" t="s">
        <v>2271</v>
      </c>
      <c r="C2272" s="1" t="s">
        <v>6380</v>
      </c>
      <c r="D2272" s="3">
        <v>25000</v>
      </c>
      <c r="E2272" s="3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s="7">
        <f t="shared" si="140"/>
        <v>42725.869363425925</v>
      </c>
      <c r="L2272" s="7">
        <f t="shared" si="141"/>
        <v>42745.915972222225</v>
      </c>
      <c r="M2272" t="b">
        <v>0</v>
      </c>
      <c r="N2272">
        <v>1670</v>
      </c>
      <c r="O2272" s="22">
        <f>E2272/D2272*100</f>
        <v>720.24800000000005</v>
      </c>
      <c r="P2272" s="4">
        <f>E2272/N2272</f>
        <v>107.82155688622754</v>
      </c>
      <c r="Q2272" t="b">
        <v>1</v>
      </c>
      <c r="R2272" t="s">
        <v>8297</v>
      </c>
      <c r="S2272" t="str">
        <f t="shared" si="142"/>
        <v>games</v>
      </c>
      <c r="T2272" t="str">
        <f t="shared" si="143"/>
        <v>tabletop games</v>
      </c>
    </row>
    <row r="2273" spans="1:20" ht="42.75" x14ac:dyDescent="0.45">
      <c r="A2273">
        <v>2271</v>
      </c>
      <c r="B2273" s="1" t="s">
        <v>2272</v>
      </c>
      <c r="C2273" s="1" t="s">
        <v>6381</v>
      </c>
      <c r="D2273" s="3">
        <v>20000</v>
      </c>
      <c r="E2273" s="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s="7">
        <f t="shared" si="140"/>
        <v>42684.000046296293</v>
      </c>
      <c r="L2273" s="7">
        <f t="shared" si="141"/>
        <v>42714.000046296293</v>
      </c>
      <c r="M2273" t="b">
        <v>0</v>
      </c>
      <c r="N2273">
        <v>1328</v>
      </c>
      <c r="O2273" s="22">
        <f>E2273/D2273*100</f>
        <v>283.09000000000003</v>
      </c>
      <c r="P2273" s="4">
        <f>E2273/N2273</f>
        <v>42.63403614457831</v>
      </c>
      <c r="Q2273" t="b">
        <v>1</v>
      </c>
      <c r="R2273" t="s">
        <v>8297</v>
      </c>
      <c r="S2273" t="str">
        <f t="shared" si="142"/>
        <v>games</v>
      </c>
      <c r="T2273" t="str">
        <f t="shared" si="143"/>
        <v>tabletop games</v>
      </c>
    </row>
    <row r="2274" spans="1:20" ht="42.75" x14ac:dyDescent="0.45">
      <c r="A2274">
        <v>2272</v>
      </c>
      <c r="B2274" s="1" t="s">
        <v>2273</v>
      </c>
      <c r="C2274" s="1" t="s">
        <v>6382</v>
      </c>
      <c r="D2274" s="3">
        <v>1000</v>
      </c>
      <c r="E2274" s="3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s="7">
        <f t="shared" si="140"/>
        <v>42315.699490740735</v>
      </c>
      <c r="L2274" s="7">
        <f t="shared" si="141"/>
        <v>42345.699490740735</v>
      </c>
      <c r="M2274" t="b">
        <v>0</v>
      </c>
      <c r="N2274">
        <v>944</v>
      </c>
      <c r="O2274" s="22">
        <f>E2274/D2274*100</f>
        <v>1356.6000000000001</v>
      </c>
      <c r="P2274" s="4">
        <f>E2274/N2274</f>
        <v>14.370762711864407</v>
      </c>
      <c r="Q2274" t="b">
        <v>1</v>
      </c>
      <c r="R2274" t="s">
        <v>8297</v>
      </c>
      <c r="S2274" t="str">
        <f t="shared" si="142"/>
        <v>games</v>
      </c>
      <c r="T2274" t="str">
        <f t="shared" si="143"/>
        <v>tabletop games</v>
      </c>
    </row>
    <row r="2275" spans="1:20" ht="42.75" x14ac:dyDescent="0.45">
      <c r="A2275">
        <v>2273</v>
      </c>
      <c r="B2275" s="1" t="s">
        <v>2274</v>
      </c>
      <c r="C2275" s="1" t="s">
        <v>6383</v>
      </c>
      <c r="D2275" s="3">
        <v>2500</v>
      </c>
      <c r="E2275" s="3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s="7">
        <f t="shared" si="140"/>
        <v>42781.549097222218</v>
      </c>
      <c r="L2275" s="7">
        <f t="shared" si="141"/>
        <v>42806.507430555561</v>
      </c>
      <c r="M2275" t="b">
        <v>0</v>
      </c>
      <c r="N2275">
        <v>147</v>
      </c>
      <c r="O2275" s="22">
        <f>E2275/D2275*100</f>
        <v>220.35999999999999</v>
      </c>
      <c r="P2275" s="4">
        <f>E2275/N2275</f>
        <v>37.476190476190474</v>
      </c>
      <c r="Q2275" t="b">
        <v>1</v>
      </c>
      <c r="R2275" t="s">
        <v>8297</v>
      </c>
      <c r="S2275" t="str">
        <f t="shared" si="142"/>
        <v>games</v>
      </c>
      <c r="T2275" t="str">
        <f t="shared" si="143"/>
        <v>tabletop games</v>
      </c>
    </row>
    <row r="2276" spans="1:20" ht="57" x14ac:dyDescent="0.45">
      <c r="A2276">
        <v>2274</v>
      </c>
      <c r="B2276" s="1" t="s">
        <v>2275</v>
      </c>
      <c r="C2276" s="1" t="s">
        <v>6384</v>
      </c>
      <c r="D2276" s="3">
        <v>2500</v>
      </c>
      <c r="E2276" s="3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s="7">
        <f t="shared" si="140"/>
        <v>41663.500659722224</v>
      </c>
      <c r="L2276" s="7">
        <f t="shared" si="141"/>
        <v>41693.500659722224</v>
      </c>
      <c r="M2276" t="b">
        <v>0</v>
      </c>
      <c r="N2276">
        <v>99</v>
      </c>
      <c r="O2276" s="22">
        <f>E2276/D2276*100</f>
        <v>119.6</v>
      </c>
      <c r="P2276" s="4">
        <f>E2276/N2276</f>
        <v>30.202020202020201</v>
      </c>
      <c r="Q2276" t="b">
        <v>1</v>
      </c>
      <c r="R2276" t="s">
        <v>8297</v>
      </c>
      <c r="S2276" t="str">
        <f t="shared" si="142"/>
        <v>games</v>
      </c>
      <c r="T2276" t="str">
        <f t="shared" si="143"/>
        <v>tabletop games</v>
      </c>
    </row>
    <row r="2277" spans="1:20" ht="42.75" x14ac:dyDescent="0.45">
      <c r="A2277">
        <v>2275</v>
      </c>
      <c r="B2277" s="1" t="s">
        <v>2276</v>
      </c>
      <c r="C2277" s="1" t="s">
        <v>6385</v>
      </c>
      <c r="D2277" s="3">
        <v>650</v>
      </c>
      <c r="E2277" s="3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s="7">
        <f t="shared" si="140"/>
        <v>41965.616655092599</v>
      </c>
      <c r="L2277" s="7">
        <f t="shared" si="141"/>
        <v>41995.616655092599</v>
      </c>
      <c r="M2277" t="b">
        <v>0</v>
      </c>
      <c r="N2277">
        <v>79</v>
      </c>
      <c r="O2277" s="22">
        <f>E2277/D2277*100</f>
        <v>407.76923076923077</v>
      </c>
      <c r="P2277" s="4">
        <f>E2277/N2277</f>
        <v>33.550632911392405</v>
      </c>
      <c r="Q2277" t="b">
        <v>1</v>
      </c>
      <c r="R2277" t="s">
        <v>8297</v>
      </c>
      <c r="S2277" t="str">
        <f t="shared" si="142"/>
        <v>games</v>
      </c>
      <c r="T2277" t="str">
        <f t="shared" si="143"/>
        <v>tabletop games</v>
      </c>
    </row>
    <row r="2278" spans="1:20" ht="42.75" x14ac:dyDescent="0.45">
      <c r="A2278">
        <v>2276</v>
      </c>
      <c r="B2278" s="1" t="s">
        <v>2277</v>
      </c>
      <c r="C2278" s="1" t="s">
        <v>6386</v>
      </c>
      <c r="D2278" s="3">
        <v>4589</v>
      </c>
      <c r="E2278" s="3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s="7">
        <f t="shared" si="140"/>
        <v>41614.651493055557</v>
      </c>
      <c r="L2278" s="7">
        <f t="shared" si="141"/>
        <v>41644.651493055557</v>
      </c>
      <c r="M2278" t="b">
        <v>0</v>
      </c>
      <c r="N2278">
        <v>75</v>
      </c>
      <c r="O2278" s="22">
        <f>E2278/D2278*100</f>
        <v>105.81826105905425</v>
      </c>
      <c r="P2278" s="4">
        <f>E2278/N2278</f>
        <v>64.74666666666667</v>
      </c>
      <c r="Q2278" t="b">
        <v>1</v>
      </c>
      <c r="R2278" t="s">
        <v>8297</v>
      </c>
      <c r="S2278" t="str">
        <f t="shared" si="142"/>
        <v>games</v>
      </c>
      <c r="T2278" t="str">
        <f t="shared" si="143"/>
        <v>tabletop games</v>
      </c>
    </row>
    <row r="2279" spans="1:20" ht="42.75" x14ac:dyDescent="0.45">
      <c r="A2279">
        <v>2277</v>
      </c>
      <c r="B2279" s="1" t="s">
        <v>2278</v>
      </c>
      <c r="C2279" s="1" t="s">
        <v>6387</v>
      </c>
      <c r="D2279" s="3">
        <v>8500</v>
      </c>
      <c r="E2279" s="3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s="7">
        <f t="shared" si="140"/>
        <v>40936.678506944445</v>
      </c>
      <c r="L2279" s="7">
        <f t="shared" si="141"/>
        <v>40966.678506944445</v>
      </c>
      <c r="M2279" t="b">
        <v>0</v>
      </c>
      <c r="N2279">
        <v>207</v>
      </c>
      <c r="O2279" s="22">
        <f>E2279/D2279*100</f>
        <v>141.08235294117648</v>
      </c>
      <c r="P2279" s="4">
        <f>E2279/N2279</f>
        <v>57.932367149758456</v>
      </c>
      <c r="Q2279" t="b">
        <v>1</v>
      </c>
      <c r="R2279" t="s">
        <v>8297</v>
      </c>
      <c r="S2279" t="str">
        <f t="shared" si="142"/>
        <v>games</v>
      </c>
      <c r="T2279" t="str">
        <f t="shared" si="143"/>
        <v>tabletop games</v>
      </c>
    </row>
    <row r="2280" spans="1:20" ht="28.5" x14ac:dyDescent="0.45">
      <c r="A2280">
        <v>2278</v>
      </c>
      <c r="B2280" s="1" t="s">
        <v>2279</v>
      </c>
      <c r="C2280" s="1" t="s">
        <v>6388</v>
      </c>
      <c r="D2280" s="3">
        <v>2000</v>
      </c>
      <c r="E2280" s="3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s="7">
        <f t="shared" si="140"/>
        <v>42338.709108796291</v>
      </c>
      <c r="L2280" s="7">
        <f t="shared" si="141"/>
        <v>42372.957638888889</v>
      </c>
      <c r="M2280" t="b">
        <v>0</v>
      </c>
      <c r="N2280">
        <v>102</v>
      </c>
      <c r="O2280" s="22">
        <f>E2280/D2280*100</f>
        <v>270.7</v>
      </c>
      <c r="P2280" s="4">
        <f>E2280/N2280</f>
        <v>53.078431372549019</v>
      </c>
      <c r="Q2280" t="b">
        <v>1</v>
      </c>
      <c r="R2280" t="s">
        <v>8297</v>
      </c>
      <c r="S2280" t="str">
        <f t="shared" si="142"/>
        <v>games</v>
      </c>
      <c r="T2280" t="str">
        <f t="shared" si="143"/>
        <v>tabletop games</v>
      </c>
    </row>
    <row r="2281" spans="1:20" ht="42.75" x14ac:dyDescent="0.45">
      <c r="A2281">
        <v>2279</v>
      </c>
      <c r="B2281" s="1" t="s">
        <v>2280</v>
      </c>
      <c r="C2281" s="1" t="s">
        <v>6389</v>
      </c>
      <c r="D2281" s="3">
        <v>1000</v>
      </c>
      <c r="E2281" s="3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s="7">
        <f t="shared" si="140"/>
        <v>42020.806701388887</v>
      </c>
      <c r="L2281" s="7">
        <f t="shared" si="141"/>
        <v>42039.166666666672</v>
      </c>
      <c r="M2281" t="b">
        <v>0</v>
      </c>
      <c r="N2281">
        <v>32</v>
      </c>
      <c r="O2281" s="22">
        <f>E2281/D2281*100</f>
        <v>153.80000000000001</v>
      </c>
      <c r="P2281" s="4">
        <f>E2281/N2281</f>
        <v>48.0625</v>
      </c>
      <c r="Q2281" t="b">
        <v>1</v>
      </c>
      <c r="R2281" t="s">
        <v>8297</v>
      </c>
      <c r="S2281" t="str">
        <f t="shared" si="142"/>
        <v>games</v>
      </c>
      <c r="T2281" t="str">
        <f t="shared" si="143"/>
        <v>tabletop games</v>
      </c>
    </row>
    <row r="2282" spans="1:20" ht="57" x14ac:dyDescent="0.45">
      <c r="A2282">
        <v>2280</v>
      </c>
      <c r="B2282" s="1" t="s">
        <v>2281</v>
      </c>
      <c r="C2282" s="1" t="s">
        <v>6390</v>
      </c>
      <c r="D2282" s="3">
        <v>9800</v>
      </c>
      <c r="E2282" s="3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s="7">
        <f t="shared" si="140"/>
        <v>42234.624895833331</v>
      </c>
      <c r="L2282" s="7">
        <f t="shared" si="141"/>
        <v>42264.624895833331</v>
      </c>
      <c r="M2282" t="b">
        <v>0</v>
      </c>
      <c r="N2282">
        <v>480</v>
      </c>
      <c r="O2282" s="22">
        <f>E2282/D2282*100</f>
        <v>403.57653061224488</v>
      </c>
      <c r="P2282" s="4">
        <f>E2282/N2282</f>
        <v>82.396874999999994</v>
      </c>
      <c r="Q2282" t="b">
        <v>1</v>
      </c>
      <c r="R2282" t="s">
        <v>8297</v>
      </c>
      <c r="S2282" t="str">
        <f t="shared" si="142"/>
        <v>games</v>
      </c>
      <c r="T2282" t="str">
        <f t="shared" si="143"/>
        <v>tabletop games</v>
      </c>
    </row>
    <row r="2283" spans="1:20" ht="42.75" x14ac:dyDescent="0.45">
      <c r="A2283">
        <v>2281</v>
      </c>
      <c r="B2283" s="1" t="s">
        <v>2282</v>
      </c>
      <c r="C2283" s="1" t="s">
        <v>6391</v>
      </c>
      <c r="D2283" s="3">
        <v>300</v>
      </c>
      <c r="E2283" s="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s="7">
        <f t="shared" si="140"/>
        <v>40687.285844907405</v>
      </c>
      <c r="L2283" s="7">
        <f t="shared" si="141"/>
        <v>40749.284722222219</v>
      </c>
      <c r="M2283" t="b">
        <v>0</v>
      </c>
      <c r="N2283">
        <v>11</v>
      </c>
      <c r="O2283" s="22">
        <f>E2283/D2283*100</f>
        <v>185</v>
      </c>
      <c r="P2283" s="4">
        <f>E2283/N2283</f>
        <v>50.454545454545453</v>
      </c>
      <c r="Q2283" t="b">
        <v>1</v>
      </c>
      <c r="R2283" t="s">
        <v>8276</v>
      </c>
      <c r="S2283" t="str">
        <f t="shared" si="142"/>
        <v>music</v>
      </c>
      <c r="T2283" t="str">
        <f t="shared" si="143"/>
        <v>rock</v>
      </c>
    </row>
    <row r="2284" spans="1:20" ht="28.5" x14ac:dyDescent="0.45">
      <c r="A2284">
        <v>2282</v>
      </c>
      <c r="B2284" s="1" t="s">
        <v>2283</v>
      </c>
      <c r="C2284" s="1" t="s">
        <v>6392</v>
      </c>
      <c r="D2284" s="3">
        <v>750</v>
      </c>
      <c r="E2284" s="3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s="7">
        <f t="shared" si="140"/>
        <v>42323.17460648148</v>
      </c>
      <c r="L2284" s="7">
        <f t="shared" si="141"/>
        <v>42383.17460648148</v>
      </c>
      <c r="M2284" t="b">
        <v>0</v>
      </c>
      <c r="N2284">
        <v>12</v>
      </c>
      <c r="O2284" s="22">
        <f>E2284/D2284*100</f>
        <v>185.33333333333331</v>
      </c>
      <c r="P2284" s="4">
        <f>E2284/N2284</f>
        <v>115.83333333333333</v>
      </c>
      <c r="Q2284" t="b">
        <v>1</v>
      </c>
      <c r="R2284" t="s">
        <v>8276</v>
      </c>
      <c r="S2284" t="str">
        <f t="shared" si="142"/>
        <v>music</v>
      </c>
      <c r="T2284" t="str">
        <f t="shared" si="143"/>
        <v>rock</v>
      </c>
    </row>
    <row r="2285" spans="1:20" ht="42.75" x14ac:dyDescent="0.45">
      <c r="A2285">
        <v>2283</v>
      </c>
      <c r="B2285" s="1" t="s">
        <v>2284</v>
      </c>
      <c r="C2285" s="1" t="s">
        <v>6393</v>
      </c>
      <c r="D2285" s="3">
        <v>3000</v>
      </c>
      <c r="E2285" s="3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s="7">
        <f t="shared" si="140"/>
        <v>40978.125046296293</v>
      </c>
      <c r="L2285" s="7">
        <f t="shared" si="141"/>
        <v>41038.083379629628</v>
      </c>
      <c r="M2285" t="b">
        <v>0</v>
      </c>
      <c r="N2285">
        <v>48</v>
      </c>
      <c r="O2285" s="22">
        <f>E2285/D2285*100</f>
        <v>100.85533333333332</v>
      </c>
      <c r="P2285" s="4">
        <f>E2285/N2285</f>
        <v>63.03458333333333</v>
      </c>
      <c r="Q2285" t="b">
        <v>1</v>
      </c>
      <c r="R2285" t="s">
        <v>8276</v>
      </c>
      <c r="S2285" t="str">
        <f t="shared" si="142"/>
        <v>music</v>
      </c>
      <c r="T2285" t="str">
        <f t="shared" si="143"/>
        <v>rock</v>
      </c>
    </row>
    <row r="2286" spans="1:20" ht="28.5" x14ac:dyDescent="0.45">
      <c r="A2286">
        <v>2284</v>
      </c>
      <c r="B2286" s="1" t="s">
        <v>2285</v>
      </c>
      <c r="C2286" s="1" t="s">
        <v>6394</v>
      </c>
      <c r="D2286" s="3">
        <v>6000</v>
      </c>
      <c r="E2286" s="3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s="7">
        <f t="shared" si="140"/>
        <v>40585.796817129631</v>
      </c>
      <c r="L2286" s="7">
        <f t="shared" si="141"/>
        <v>40614.166666666664</v>
      </c>
      <c r="M2286" t="b">
        <v>0</v>
      </c>
      <c r="N2286">
        <v>59</v>
      </c>
      <c r="O2286" s="22">
        <f>E2286/D2286*100</f>
        <v>106.22116666666668</v>
      </c>
      <c r="P2286" s="4">
        <f>E2286/N2286</f>
        <v>108.02152542372882</v>
      </c>
      <c r="Q2286" t="b">
        <v>1</v>
      </c>
      <c r="R2286" t="s">
        <v>8276</v>
      </c>
      <c r="S2286" t="str">
        <f t="shared" si="142"/>
        <v>music</v>
      </c>
      <c r="T2286" t="str">
        <f t="shared" si="143"/>
        <v>rock</v>
      </c>
    </row>
    <row r="2287" spans="1:20" ht="42.75" x14ac:dyDescent="0.45">
      <c r="A2287">
        <v>2285</v>
      </c>
      <c r="B2287" s="1" t="s">
        <v>2286</v>
      </c>
      <c r="C2287" s="1" t="s">
        <v>6395</v>
      </c>
      <c r="D2287" s="3">
        <v>3000</v>
      </c>
      <c r="E2287" s="3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s="7">
        <f t="shared" si="140"/>
        <v>41059.185682870368</v>
      </c>
      <c r="L2287" s="7">
        <f t="shared" si="141"/>
        <v>41089.185682870368</v>
      </c>
      <c r="M2287" t="b">
        <v>0</v>
      </c>
      <c r="N2287">
        <v>79</v>
      </c>
      <c r="O2287" s="22">
        <f>E2287/D2287*100</f>
        <v>121.36666666666667</v>
      </c>
      <c r="P2287" s="4">
        <f>E2287/N2287</f>
        <v>46.088607594936711</v>
      </c>
      <c r="Q2287" t="b">
        <v>1</v>
      </c>
      <c r="R2287" t="s">
        <v>8276</v>
      </c>
      <c r="S2287" t="str">
        <f t="shared" si="142"/>
        <v>music</v>
      </c>
      <c r="T2287" t="str">
        <f t="shared" si="143"/>
        <v>rock</v>
      </c>
    </row>
    <row r="2288" spans="1:20" ht="42.75" x14ac:dyDescent="0.45">
      <c r="A2288">
        <v>2286</v>
      </c>
      <c r="B2288" s="1" t="s">
        <v>2287</v>
      </c>
      <c r="C2288" s="1" t="s">
        <v>6396</v>
      </c>
      <c r="D2288" s="3">
        <v>1500</v>
      </c>
      <c r="E2288" s="3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s="7">
        <f t="shared" si="140"/>
        <v>41494.963587962964</v>
      </c>
      <c r="L2288" s="7">
        <f t="shared" si="141"/>
        <v>41523.165972222225</v>
      </c>
      <c r="M2288" t="b">
        <v>0</v>
      </c>
      <c r="N2288">
        <v>14</v>
      </c>
      <c r="O2288" s="22">
        <f>E2288/D2288*100</f>
        <v>100.06666666666666</v>
      </c>
      <c r="P2288" s="4">
        <f>E2288/N2288</f>
        <v>107.21428571428571</v>
      </c>
      <c r="Q2288" t="b">
        <v>1</v>
      </c>
      <c r="R2288" t="s">
        <v>8276</v>
      </c>
      <c r="S2288" t="str">
        <f t="shared" si="142"/>
        <v>music</v>
      </c>
      <c r="T2288" t="str">
        <f t="shared" si="143"/>
        <v>rock</v>
      </c>
    </row>
    <row r="2289" spans="1:20" ht="42.75" x14ac:dyDescent="0.45">
      <c r="A2289">
        <v>2287</v>
      </c>
      <c r="B2289" s="1" t="s">
        <v>2288</v>
      </c>
      <c r="C2289" s="1" t="s">
        <v>6397</v>
      </c>
      <c r="D2289" s="3">
        <v>4500</v>
      </c>
      <c r="E2289" s="3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s="7">
        <f t="shared" si="140"/>
        <v>41792.667361111111</v>
      </c>
      <c r="L2289" s="7">
        <f t="shared" si="141"/>
        <v>41813.667361111111</v>
      </c>
      <c r="M2289" t="b">
        <v>0</v>
      </c>
      <c r="N2289">
        <v>106</v>
      </c>
      <c r="O2289" s="22">
        <f>E2289/D2289*100</f>
        <v>119.97755555555555</v>
      </c>
      <c r="P2289" s="4">
        <f>E2289/N2289</f>
        <v>50.9338679245283</v>
      </c>
      <c r="Q2289" t="b">
        <v>1</v>
      </c>
      <c r="R2289" t="s">
        <v>8276</v>
      </c>
      <c r="S2289" t="str">
        <f t="shared" si="142"/>
        <v>music</v>
      </c>
      <c r="T2289" t="str">
        <f t="shared" si="143"/>
        <v>rock</v>
      </c>
    </row>
    <row r="2290" spans="1:20" ht="42.75" x14ac:dyDescent="0.45">
      <c r="A2290">
        <v>2288</v>
      </c>
      <c r="B2290" s="1" t="s">
        <v>2289</v>
      </c>
      <c r="C2290" s="1" t="s">
        <v>6398</v>
      </c>
      <c r="D2290" s="3">
        <v>1000</v>
      </c>
      <c r="E2290" s="3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s="7">
        <f t="shared" si="140"/>
        <v>41067.827418981484</v>
      </c>
      <c r="L2290" s="7">
        <f t="shared" si="141"/>
        <v>41086.75</v>
      </c>
      <c r="M2290" t="b">
        <v>0</v>
      </c>
      <c r="N2290">
        <v>25</v>
      </c>
      <c r="O2290" s="22">
        <f>E2290/D2290*100</f>
        <v>100.1</v>
      </c>
      <c r="P2290" s="4">
        <f>E2290/N2290</f>
        <v>40.04</v>
      </c>
      <c r="Q2290" t="b">
        <v>1</v>
      </c>
      <c r="R2290" t="s">
        <v>8276</v>
      </c>
      <c r="S2290" t="str">
        <f t="shared" si="142"/>
        <v>music</v>
      </c>
      <c r="T2290" t="str">
        <f t="shared" si="143"/>
        <v>rock</v>
      </c>
    </row>
    <row r="2291" spans="1:20" ht="42.75" x14ac:dyDescent="0.45">
      <c r="A2291">
        <v>2289</v>
      </c>
      <c r="B2291" s="1" t="s">
        <v>2290</v>
      </c>
      <c r="C2291" s="1" t="s">
        <v>6399</v>
      </c>
      <c r="D2291" s="3">
        <v>1500</v>
      </c>
      <c r="E2291" s="3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s="7">
        <f t="shared" si="140"/>
        <v>41571.998379629629</v>
      </c>
      <c r="L2291" s="7">
        <f t="shared" si="141"/>
        <v>41614.973611111112</v>
      </c>
      <c r="M2291" t="b">
        <v>0</v>
      </c>
      <c r="N2291">
        <v>25</v>
      </c>
      <c r="O2291" s="22">
        <f>E2291/D2291*100</f>
        <v>107.4</v>
      </c>
      <c r="P2291" s="4">
        <f>E2291/N2291</f>
        <v>64.44</v>
      </c>
      <c r="Q2291" t="b">
        <v>1</v>
      </c>
      <c r="R2291" t="s">
        <v>8276</v>
      </c>
      <c r="S2291" t="str">
        <f t="shared" si="142"/>
        <v>music</v>
      </c>
      <c r="T2291" t="str">
        <f t="shared" si="143"/>
        <v>rock</v>
      </c>
    </row>
    <row r="2292" spans="1:20" ht="42.75" x14ac:dyDescent="0.45">
      <c r="A2292">
        <v>2290</v>
      </c>
      <c r="B2292" s="1" t="s">
        <v>2291</v>
      </c>
      <c r="C2292" s="1" t="s">
        <v>6400</v>
      </c>
      <c r="D2292" s="3">
        <v>1500</v>
      </c>
      <c r="E2292" s="3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s="7">
        <f t="shared" si="140"/>
        <v>40070.253819444442</v>
      </c>
      <c r="L2292" s="7">
        <f t="shared" si="141"/>
        <v>40148.708333333336</v>
      </c>
      <c r="M2292" t="b">
        <v>0</v>
      </c>
      <c r="N2292">
        <v>29</v>
      </c>
      <c r="O2292" s="22">
        <f>E2292/D2292*100</f>
        <v>104.06666666666666</v>
      </c>
      <c r="P2292" s="4">
        <f>E2292/N2292</f>
        <v>53.827586206896555</v>
      </c>
      <c r="Q2292" t="b">
        <v>1</v>
      </c>
      <c r="R2292" t="s">
        <v>8276</v>
      </c>
      <c r="S2292" t="str">
        <f t="shared" si="142"/>
        <v>music</v>
      </c>
      <c r="T2292" t="str">
        <f t="shared" si="143"/>
        <v>rock</v>
      </c>
    </row>
    <row r="2293" spans="1:20" ht="42.75" x14ac:dyDescent="0.45">
      <c r="A2293">
        <v>2291</v>
      </c>
      <c r="B2293" s="1" t="s">
        <v>2292</v>
      </c>
      <c r="C2293" s="1" t="s">
        <v>6401</v>
      </c>
      <c r="D2293" s="3">
        <v>2500</v>
      </c>
      <c r="E2293" s="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s="7">
        <f t="shared" si="140"/>
        <v>40987.977060185185</v>
      </c>
      <c r="L2293" s="7">
        <f t="shared" si="141"/>
        <v>41022.166666666664</v>
      </c>
      <c r="M2293" t="b">
        <v>0</v>
      </c>
      <c r="N2293">
        <v>43</v>
      </c>
      <c r="O2293" s="22">
        <f>E2293/D2293*100</f>
        <v>172.8</v>
      </c>
      <c r="P2293" s="4">
        <f>E2293/N2293</f>
        <v>100.46511627906976</v>
      </c>
      <c r="Q2293" t="b">
        <v>1</v>
      </c>
      <c r="R2293" t="s">
        <v>8276</v>
      </c>
      <c r="S2293" t="str">
        <f t="shared" si="142"/>
        <v>music</v>
      </c>
      <c r="T2293" t="str">
        <f t="shared" si="143"/>
        <v>rock</v>
      </c>
    </row>
    <row r="2294" spans="1:20" ht="42.75" x14ac:dyDescent="0.45">
      <c r="A2294">
        <v>2292</v>
      </c>
      <c r="B2294" s="1" t="s">
        <v>2293</v>
      </c>
      <c r="C2294" s="1" t="s">
        <v>6402</v>
      </c>
      <c r="D2294" s="3">
        <v>2000</v>
      </c>
      <c r="E2294" s="3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s="7">
        <f t="shared" si="140"/>
        <v>40987.697638888887</v>
      </c>
      <c r="L2294" s="7">
        <f t="shared" si="141"/>
        <v>41017.697638888887</v>
      </c>
      <c r="M2294" t="b">
        <v>0</v>
      </c>
      <c r="N2294">
        <v>46</v>
      </c>
      <c r="O2294" s="22">
        <f>E2294/D2294*100</f>
        <v>107.2505</v>
      </c>
      <c r="P2294" s="4">
        <f>E2294/N2294</f>
        <v>46.630652173913049</v>
      </c>
      <c r="Q2294" t="b">
        <v>1</v>
      </c>
      <c r="R2294" t="s">
        <v>8276</v>
      </c>
      <c r="S2294" t="str">
        <f t="shared" si="142"/>
        <v>music</v>
      </c>
      <c r="T2294" t="str">
        <f t="shared" si="143"/>
        <v>rock</v>
      </c>
    </row>
    <row r="2295" spans="1:20" ht="28.5" x14ac:dyDescent="0.45">
      <c r="A2295">
        <v>2293</v>
      </c>
      <c r="B2295" s="1" t="s">
        <v>2294</v>
      </c>
      <c r="C2295" s="1" t="s">
        <v>6403</v>
      </c>
      <c r="D2295" s="3">
        <v>850</v>
      </c>
      <c r="E2295" s="3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s="7">
        <f t="shared" si="140"/>
        <v>41151.708321759259</v>
      </c>
      <c r="L2295" s="7">
        <f t="shared" si="141"/>
        <v>41177.165972222225</v>
      </c>
      <c r="M2295" t="b">
        <v>0</v>
      </c>
      <c r="N2295">
        <v>27</v>
      </c>
      <c r="O2295" s="22">
        <f>E2295/D2295*100</f>
        <v>108.23529411764706</v>
      </c>
      <c r="P2295" s="4">
        <f>E2295/N2295</f>
        <v>34.074074074074076</v>
      </c>
      <c r="Q2295" t="b">
        <v>1</v>
      </c>
      <c r="R2295" t="s">
        <v>8276</v>
      </c>
      <c r="S2295" t="str">
        <f t="shared" si="142"/>
        <v>music</v>
      </c>
      <c r="T2295" t="str">
        <f t="shared" si="143"/>
        <v>rock</v>
      </c>
    </row>
    <row r="2296" spans="1:20" ht="42.75" x14ac:dyDescent="0.45">
      <c r="A2296">
        <v>2294</v>
      </c>
      <c r="B2296" s="1" t="s">
        <v>2295</v>
      </c>
      <c r="C2296" s="1" t="s">
        <v>6404</v>
      </c>
      <c r="D2296" s="3">
        <v>5000</v>
      </c>
      <c r="E2296" s="3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s="7">
        <f t="shared" si="140"/>
        <v>41264.72314814815</v>
      </c>
      <c r="L2296" s="7">
        <f t="shared" si="141"/>
        <v>41294.72314814815</v>
      </c>
      <c r="M2296" t="b">
        <v>0</v>
      </c>
      <c r="N2296">
        <v>112</v>
      </c>
      <c r="O2296" s="22">
        <f>E2296/D2296*100</f>
        <v>146.08079999999998</v>
      </c>
      <c r="P2296" s="4">
        <f>E2296/N2296</f>
        <v>65.214642857142863</v>
      </c>
      <c r="Q2296" t="b">
        <v>1</v>
      </c>
      <c r="R2296" t="s">
        <v>8276</v>
      </c>
      <c r="S2296" t="str">
        <f t="shared" si="142"/>
        <v>music</v>
      </c>
      <c r="T2296" t="str">
        <f t="shared" si="143"/>
        <v>rock</v>
      </c>
    </row>
    <row r="2297" spans="1:20" ht="42.75" x14ac:dyDescent="0.45">
      <c r="A2297">
        <v>2295</v>
      </c>
      <c r="B2297" s="1" t="s">
        <v>2296</v>
      </c>
      <c r="C2297" s="1" t="s">
        <v>6405</v>
      </c>
      <c r="D2297" s="3">
        <v>1200</v>
      </c>
      <c r="E2297" s="3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s="7">
        <f t="shared" si="140"/>
        <v>41270.954351851848</v>
      </c>
      <c r="L2297" s="7">
        <f t="shared" si="141"/>
        <v>41300.954351851848</v>
      </c>
      <c r="M2297" t="b">
        <v>0</v>
      </c>
      <c r="N2297">
        <v>34</v>
      </c>
      <c r="O2297" s="22">
        <f>E2297/D2297*100</f>
        <v>125.25</v>
      </c>
      <c r="P2297" s="4">
        <f>E2297/N2297</f>
        <v>44.205882352941174</v>
      </c>
      <c r="Q2297" t="b">
        <v>1</v>
      </c>
      <c r="R2297" t="s">
        <v>8276</v>
      </c>
      <c r="S2297" t="str">
        <f t="shared" si="142"/>
        <v>music</v>
      </c>
      <c r="T2297" t="str">
        <f t="shared" si="143"/>
        <v>rock</v>
      </c>
    </row>
    <row r="2298" spans="1:20" ht="42.75" x14ac:dyDescent="0.45">
      <c r="A2298">
        <v>2296</v>
      </c>
      <c r="B2298" s="1" t="s">
        <v>2297</v>
      </c>
      <c r="C2298" s="1" t="s">
        <v>6406</v>
      </c>
      <c r="D2298" s="3">
        <v>7000</v>
      </c>
      <c r="E2298" s="3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s="7">
        <f t="shared" si="140"/>
        <v>40927.731782407405</v>
      </c>
      <c r="L2298" s="7">
        <f t="shared" si="141"/>
        <v>40962.731782407405</v>
      </c>
      <c r="M2298" t="b">
        <v>0</v>
      </c>
      <c r="N2298">
        <v>145</v>
      </c>
      <c r="O2298" s="22">
        <f>E2298/D2298*100</f>
        <v>149.07142857142856</v>
      </c>
      <c r="P2298" s="4">
        <f>E2298/N2298</f>
        <v>71.965517241379317</v>
      </c>
      <c r="Q2298" t="b">
        <v>1</v>
      </c>
      <c r="R2298" t="s">
        <v>8276</v>
      </c>
      <c r="S2298" t="str">
        <f t="shared" si="142"/>
        <v>music</v>
      </c>
      <c r="T2298" t="str">
        <f t="shared" si="143"/>
        <v>rock</v>
      </c>
    </row>
    <row r="2299" spans="1:20" ht="28.5" x14ac:dyDescent="0.45">
      <c r="A2299">
        <v>2297</v>
      </c>
      <c r="B2299" s="1" t="s">
        <v>2298</v>
      </c>
      <c r="C2299" s="1" t="s">
        <v>6407</v>
      </c>
      <c r="D2299" s="3">
        <v>1000</v>
      </c>
      <c r="E2299" s="3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s="7">
        <f t="shared" si="140"/>
        <v>40948.042233796295</v>
      </c>
      <c r="L2299" s="7">
        <f t="shared" si="141"/>
        <v>40982.165972222225</v>
      </c>
      <c r="M2299" t="b">
        <v>0</v>
      </c>
      <c r="N2299">
        <v>19</v>
      </c>
      <c r="O2299" s="22">
        <f>E2299/D2299*100</f>
        <v>100.6</v>
      </c>
      <c r="P2299" s="4">
        <f>E2299/N2299</f>
        <v>52.94736842105263</v>
      </c>
      <c r="Q2299" t="b">
        <v>1</v>
      </c>
      <c r="R2299" t="s">
        <v>8276</v>
      </c>
      <c r="S2299" t="str">
        <f t="shared" si="142"/>
        <v>music</v>
      </c>
      <c r="T2299" t="str">
        <f t="shared" si="143"/>
        <v>rock</v>
      </c>
    </row>
    <row r="2300" spans="1:20" ht="42.75" x14ac:dyDescent="0.45">
      <c r="A2300">
        <v>2298</v>
      </c>
      <c r="B2300" s="1" t="s">
        <v>2299</v>
      </c>
      <c r="C2300" s="1" t="s">
        <v>6408</v>
      </c>
      <c r="D2300" s="3">
        <v>30000</v>
      </c>
      <c r="E2300" s="3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s="7">
        <f t="shared" si="140"/>
        <v>41694.84065972222</v>
      </c>
      <c r="L2300" s="7">
        <f t="shared" si="141"/>
        <v>41724.798993055556</v>
      </c>
      <c r="M2300" t="b">
        <v>0</v>
      </c>
      <c r="N2300">
        <v>288</v>
      </c>
      <c r="O2300" s="22">
        <f>E2300/D2300*100</f>
        <v>105.07333333333332</v>
      </c>
      <c r="P2300" s="4">
        <f>E2300/N2300</f>
        <v>109.45138888888889</v>
      </c>
      <c r="Q2300" t="b">
        <v>1</v>
      </c>
      <c r="R2300" t="s">
        <v>8276</v>
      </c>
      <c r="S2300" t="str">
        <f t="shared" si="142"/>
        <v>music</v>
      </c>
      <c r="T2300" t="str">
        <f t="shared" si="143"/>
        <v>rock</v>
      </c>
    </row>
    <row r="2301" spans="1:20" ht="42.75" x14ac:dyDescent="0.45">
      <c r="A2301">
        <v>2299</v>
      </c>
      <c r="B2301" s="1" t="s">
        <v>2300</v>
      </c>
      <c r="C2301" s="1" t="s">
        <v>6409</v>
      </c>
      <c r="D2301" s="3">
        <v>300</v>
      </c>
      <c r="E2301" s="3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s="7">
        <f t="shared" si="140"/>
        <v>40565.032511574071</v>
      </c>
      <c r="L2301" s="7">
        <f t="shared" si="141"/>
        <v>40580.032511574071</v>
      </c>
      <c r="M2301" t="b">
        <v>0</v>
      </c>
      <c r="N2301">
        <v>14</v>
      </c>
      <c r="O2301" s="22">
        <f>E2301/D2301*100</f>
        <v>350.16666666666663</v>
      </c>
      <c r="P2301" s="4">
        <f>E2301/N2301</f>
        <v>75.035714285714292</v>
      </c>
      <c r="Q2301" t="b">
        <v>1</v>
      </c>
      <c r="R2301" t="s">
        <v>8276</v>
      </c>
      <c r="S2301" t="str">
        <f t="shared" si="142"/>
        <v>music</v>
      </c>
      <c r="T2301" t="str">
        <f t="shared" si="143"/>
        <v>rock</v>
      </c>
    </row>
    <row r="2302" spans="1:20" ht="42.75" x14ac:dyDescent="0.45">
      <c r="A2302">
        <v>2300</v>
      </c>
      <c r="B2302" s="1" t="s">
        <v>2301</v>
      </c>
      <c r="C2302" s="1" t="s">
        <v>6410</v>
      </c>
      <c r="D2302" s="3">
        <v>800</v>
      </c>
      <c r="E2302" s="3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s="7">
        <f t="shared" si="140"/>
        <v>41074.727037037039</v>
      </c>
      <c r="L2302" s="7">
        <f t="shared" si="141"/>
        <v>41088.727037037039</v>
      </c>
      <c r="M2302" t="b">
        <v>0</v>
      </c>
      <c r="N2302">
        <v>7</v>
      </c>
      <c r="O2302" s="22">
        <f>E2302/D2302*100</f>
        <v>101.25</v>
      </c>
      <c r="P2302" s="4">
        <f>E2302/N2302</f>
        <v>115.71428571428571</v>
      </c>
      <c r="Q2302" t="b">
        <v>1</v>
      </c>
      <c r="R2302" t="s">
        <v>8276</v>
      </c>
      <c r="S2302" t="str">
        <f t="shared" si="142"/>
        <v>music</v>
      </c>
      <c r="T2302" t="str">
        <f t="shared" si="143"/>
        <v>rock</v>
      </c>
    </row>
    <row r="2303" spans="1:20" ht="28.5" x14ac:dyDescent="0.45">
      <c r="A2303">
        <v>2301</v>
      </c>
      <c r="B2303" s="1" t="s">
        <v>2302</v>
      </c>
      <c r="C2303" s="1" t="s">
        <v>6411</v>
      </c>
      <c r="D2303" s="3">
        <v>5000</v>
      </c>
      <c r="E2303" s="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s="7">
        <f t="shared" si="140"/>
        <v>41416.146944444445</v>
      </c>
      <c r="L2303" s="7">
        <f t="shared" si="141"/>
        <v>41446.146944444445</v>
      </c>
      <c r="M2303" t="b">
        <v>1</v>
      </c>
      <c r="N2303">
        <v>211</v>
      </c>
      <c r="O2303" s="22">
        <f>E2303/D2303*100</f>
        <v>133.6044</v>
      </c>
      <c r="P2303" s="4">
        <f>E2303/N2303</f>
        <v>31.659810426540286</v>
      </c>
      <c r="Q2303" t="b">
        <v>1</v>
      </c>
      <c r="R2303" t="s">
        <v>8279</v>
      </c>
      <c r="S2303" t="str">
        <f t="shared" si="142"/>
        <v>music</v>
      </c>
      <c r="T2303" t="str">
        <f t="shared" si="143"/>
        <v>indie rock</v>
      </c>
    </row>
    <row r="2304" spans="1:20" ht="42.75" x14ac:dyDescent="0.45">
      <c r="A2304">
        <v>2302</v>
      </c>
      <c r="B2304" s="1" t="s">
        <v>2303</v>
      </c>
      <c r="C2304" s="1" t="s">
        <v>6412</v>
      </c>
      <c r="D2304" s="3">
        <v>2300</v>
      </c>
      <c r="E2304" s="3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s="7">
        <f t="shared" si="140"/>
        <v>41605.868449074071</v>
      </c>
      <c r="L2304" s="7">
        <f t="shared" si="141"/>
        <v>41639.291666666664</v>
      </c>
      <c r="M2304" t="b">
        <v>1</v>
      </c>
      <c r="N2304">
        <v>85</v>
      </c>
      <c r="O2304" s="22">
        <f>E2304/D2304*100</f>
        <v>170.65217391304347</v>
      </c>
      <c r="P2304" s="4">
        <f>E2304/N2304</f>
        <v>46.176470588235297</v>
      </c>
      <c r="Q2304" t="b">
        <v>1</v>
      </c>
      <c r="R2304" t="s">
        <v>8279</v>
      </c>
      <c r="S2304" t="str">
        <f t="shared" si="142"/>
        <v>music</v>
      </c>
      <c r="T2304" t="str">
        <f t="shared" si="143"/>
        <v>indie rock</v>
      </c>
    </row>
    <row r="2305" spans="1:20" ht="42.75" x14ac:dyDescent="0.45">
      <c r="A2305">
        <v>2303</v>
      </c>
      <c r="B2305" s="1" t="s">
        <v>2304</v>
      </c>
      <c r="C2305" s="1" t="s">
        <v>6413</v>
      </c>
      <c r="D2305" s="3">
        <v>6450</v>
      </c>
      <c r="E2305" s="3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s="7">
        <f t="shared" si="140"/>
        <v>40850.111064814817</v>
      </c>
      <c r="L2305" s="7">
        <f t="shared" si="141"/>
        <v>40890.152731481481</v>
      </c>
      <c r="M2305" t="b">
        <v>1</v>
      </c>
      <c r="N2305">
        <v>103</v>
      </c>
      <c r="O2305" s="22">
        <f>E2305/D2305*100</f>
        <v>109.35829457364341</v>
      </c>
      <c r="P2305" s="4">
        <f>E2305/N2305</f>
        <v>68.481650485436887</v>
      </c>
      <c r="Q2305" t="b">
        <v>1</v>
      </c>
      <c r="R2305" t="s">
        <v>8279</v>
      </c>
      <c r="S2305" t="str">
        <f t="shared" si="142"/>
        <v>music</v>
      </c>
      <c r="T2305" t="str">
        <f t="shared" si="143"/>
        <v>indie rock</v>
      </c>
    </row>
    <row r="2306" spans="1:20" ht="42.75" x14ac:dyDescent="0.45">
      <c r="A2306">
        <v>2304</v>
      </c>
      <c r="B2306" s="1" t="s">
        <v>2305</v>
      </c>
      <c r="C2306" s="1" t="s">
        <v>6414</v>
      </c>
      <c r="D2306" s="3">
        <v>6000</v>
      </c>
      <c r="E2306" s="3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s="7">
        <f t="shared" si="140"/>
        <v>40502.815868055557</v>
      </c>
      <c r="L2306" s="7">
        <f t="shared" si="141"/>
        <v>40544.207638888889</v>
      </c>
      <c r="M2306" t="b">
        <v>1</v>
      </c>
      <c r="N2306">
        <v>113</v>
      </c>
      <c r="O2306" s="22">
        <f>E2306/D2306*100</f>
        <v>100.70033333333335</v>
      </c>
      <c r="P2306" s="4">
        <f>E2306/N2306</f>
        <v>53.469203539823013</v>
      </c>
      <c r="Q2306" t="b">
        <v>1</v>
      </c>
      <c r="R2306" t="s">
        <v>8279</v>
      </c>
      <c r="S2306" t="str">
        <f t="shared" si="142"/>
        <v>music</v>
      </c>
      <c r="T2306" t="str">
        <f t="shared" si="143"/>
        <v>indie rock</v>
      </c>
    </row>
    <row r="2307" spans="1:20" ht="42.75" x14ac:dyDescent="0.45">
      <c r="A2307">
        <v>2305</v>
      </c>
      <c r="B2307" s="1" t="s">
        <v>2306</v>
      </c>
      <c r="C2307" s="1" t="s">
        <v>6415</v>
      </c>
      <c r="D2307" s="3">
        <v>18000</v>
      </c>
      <c r="E2307" s="3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s="7">
        <f t="shared" ref="K2307:K2370" si="144">(((J2307/60)/60)/24)+DATE(1970,1,1)</f>
        <v>41834.695277777777</v>
      </c>
      <c r="L2307" s="7">
        <f t="shared" ref="L2307:L2370" si="145">(((I2307/60)/60)/24)+DATE(1970,1,1)</f>
        <v>41859.75</v>
      </c>
      <c r="M2307" t="b">
        <v>1</v>
      </c>
      <c r="N2307">
        <v>167</v>
      </c>
      <c r="O2307" s="22">
        <f>E2307/D2307*100</f>
        <v>101.22777777777779</v>
      </c>
      <c r="P2307" s="4">
        <f>E2307/N2307</f>
        <v>109.10778443113773</v>
      </c>
      <c r="Q2307" t="b">
        <v>1</v>
      </c>
      <c r="R2307" t="s">
        <v>8279</v>
      </c>
      <c r="S2307" t="str">
        <f t="shared" ref="S2307:S2370" si="146">LEFT(R2307,SEARCH("/",R2307,1)-1)</f>
        <v>music</v>
      </c>
      <c r="T2307" t="str">
        <f t="shared" ref="T2307:T2370" si="147">RIGHT(R2307,LEN(R2307) - FIND("/",R2307))</f>
        <v>indie rock</v>
      </c>
    </row>
    <row r="2308" spans="1:20" ht="42.75" x14ac:dyDescent="0.45">
      <c r="A2308">
        <v>2306</v>
      </c>
      <c r="B2308" s="1" t="s">
        <v>2307</v>
      </c>
      <c r="C2308" s="1" t="s">
        <v>6416</v>
      </c>
      <c r="D2308" s="3">
        <v>3500</v>
      </c>
      <c r="E2308" s="3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s="7">
        <f t="shared" si="144"/>
        <v>40948.16815972222</v>
      </c>
      <c r="L2308" s="7">
        <f t="shared" si="145"/>
        <v>40978.16815972222</v>
      </c>
      <c r="M2308" t="b">
        <v>1</v>
      </c>
      <c r="N2308">
        <v>73</v>
      </c>
      <c r="O2308" s="22">
        <f>E2308/D2308*100</f>
        <v>106.75857142857143</v>
      </c>
      <c r="P2308" s="4">
        <f>E2308/N2308</f>
        <v>51.185616438356163</v>
      </c>
      <c r="Q2308" t="b">
        <v>1</v>
      </c>
      <c r="R2308" t="s">
        <v>8279</v>
      </c>
      <c r="S2308" t="str">
        <f t="shared" si="146"/>
        <v>music</v>
      </c>
      <c r="T2308" t="str">
        <f t="shared" si="147"/>
        <v>indie rock</v>
      </c>
    </row>
    <row r="2309" spans="1:20" ht="42.75" x14ac:dyDescent="0.45">
      <c r="A2309">
        <v>2307</v>
      </c>
      <c r="B2309" s="1" t="s">
        <v>2308</v>
      </c>
      <c r="C2309" s="1" t="s">
        <v>6417</v>
      </c>
      <c r="D2309" s="3">
        <v>1964.47</v>
      </c>
      <c r="E2309" s="3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s="7">
        <f t="shared" si="144"/>
        <v>41004.802465277775</v>
      </c>
      <c r="L2309" s="7">
        <f t="shared" si="145"/>
        <v>41034.802407407406</v>
      </c>
      <c r="M2309" t="b">
        <v>1</v>
      </c>
      <c r="N2309">
        <v>75</v>
      </c>
      <c r="O2309" s="22">
        <f>E2309/D2309*100</f>
        <v>106.65777537961894</v>
      </c>
      <c r="P2309" s="4">
        <f>E2309/N2309</f>
        <v>27.936800000000002</v>
      </c>
      <c r="Q2309" t="b">
        <v>1</v>
      </c>
      <c r="R2309" t="s">
        <v>8279</v>
      </c>
      <c r="S2309" t="str">
        <f t="shared" si="146"/>
        <v>music</v>
      </c>
      <c r="T2309" t="str">
        <f t="shared" si="147"/>
        <v>indie rock</v>
      </c>
    </row>
    <row r="2310" spans="1:20" ht="42.75" x14ac:dyDescent="0.45">
      <c r="A2310">
        <v>2308</v>
      </c>
      <c r="B2310" s="1" t="s">
        <v>2309</v>
      </c>
      <c r="C2310" s="1" t="s">
        <v>6418</v>
      </c>
      <c r="D2310" s="3">
        <v>50000</v>
      </c>
      <c r="E2310" s="3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s="7">
        <f t="shared" si="144"/>
        <v>41851.962916666671</v>
      </c>
      <c r="L2310" s="7">
        <f t="shared" si="145"/>
        <v>41880.041666666664</v>
      </c>
      <c r="M2310" t="b">
        <v>1</v>
      </c>
      <c r="N2310">
        <v>614</v>
      </c>
      <c r="O2310" s="22">
        <f>E2310/D2310*100</f>
        <v>101.30622</v>
      </c>
      <c r="P2310" s="4">
        <f>E2310/N2310</f>
        <v>82.496921824104234</v>
      </c>
      <c r="Q2310" t="b">
        <v>1</v>
      </c>
      <c r="R2310" t="s">
        <v>8279</v>
      </c>
      <c r="S2310" t="str">
        <f t="shared" si="146"/>
        <v>music</v>
      </c>
      <c r="T2310" t="str">
        <f t="shared" si="147"/>
        <v>indie rock</v>
      </c>
    </row>
    <row r="2311" spans="1:20" ht="42.75" x14ac:dyDescent="0.45">
      <c r="A2311">
        <v>2309</v>
      </c>
      <c r="B2311" s="1" t="s">
        <v>2310</v>
      </c>
      <c r="C2311" s="1" t="s">
        <v>6419</v>
      </c>
      <c r="D2311" s="3">
        <v>6000</v>
      </c>
      <c r="E2311" s="3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s="7">
        <f t="shared" si="144"/>
        <v>41307.987696759257</v>
      </c>
      <c r="L2311" s="7">
        <f t="shared" si="145"/>
        <v>41342.987696759257</v>
      </c>
      <c r="M2311" t="b">
        <v>1</v>
      </c>
      <c r="N2311">
        <v>107</v>
      </c>
      <c r="O2311" s="22">
        <f>E2311/D2311*100</f>
        <v>106.67450000000001</v>
      </c>
      <c r="P2311" s="4">
        <f>E2311/N2311</f>
        <v>59.817476635514019</v>
      </c>
      <c r="Q2311" t="b">
        <v>1</v>
      </c>
      <c r="R2311" t="s">
        <v>8279</v>
      </c>
      <c r="S2311" t="str">
        <f t="shared" si="146"/>
        <v>music</v>
      </c>
      <c r="T2311" t="str">
        <f t="shared" si="147"/>
        <v>indie rock</v>
      </c>
    </row>
    <row r="2312" spans="1:20" ht="42.75" x14ac:dyDescent="0.45">
      <c r="A2312">
        <v>2310</v>
      </c>
      <c r="B2312" s="1" t="s">
        <v>2311</v>
      </c>
      <c r="C2312" s="1" t="s">
        <v>6420</v>
      </c>
      <c r="D2312" s="3">
        <v>18500</v>
      </c>
      <c r="E2312" s="3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s="7">
        <f t="shared" si="144"/>
        <v>41324.79415509259</v>
      </c>
      <c r="L2312" s="7">
        <f t="shared" si="145"/>
        <v>41354.752488425926</v>
      </c>
      <c r="M2312" t="b">
        <v>1</v>
      </c>
      <c r="N2312">
        <v>1224</v>
      </c>
      <c r="O2312" s="22">
        <f>E2312/D2312*100</f>
        <v>428.83978378378379</v>
      </c>
      <c r="P2312" s="4">
        <f>E2312/N2312</f>
        <v>64.816470588235291</v>
      </c>
      <c r="Q2312" t="b">
        <v>1</v>
      </c>
      <c r="R2312" t="s">
        <v>8279</v>
      </c>
      <c r="S2312" t="str">
        <f t="shared" si="146"/>
        <v>music</v>
      </c>
      <c r="T2312" t="str">
        <f t="shared" si="147"/>
        <v>indie rock</v>
      </c>
    </row>
    <row r="2313" spans="1:20" ht="42.75" x14ac:dyDescent="0.45">
      <c r="A2313">
        <v>2311</v>
      </c>
      <c r="B2313" s="1" t="s">
        <v>2312</v>
      </c>
      <c r="C2313" s="1" t="s">
        <v>6421</v>
      </c>
      <c r="D2313" s="3">
        <v>9000</v>
      </c>
      <c r="E2313" s="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s="7">
        <f t="shared" si="144"/>
        <v>41736.004502314812</v>
      </c>
      <c r="L2313" s="7">
        <f t="shared" si="145"/>
        <v>41766.004502314812</v>
      </c>
      <c r="M2313" t="b">
        <v>1</v>
      </c>
      <c r="N2313">
        <v>104</v>
      </c>
      <c r="O2313" s="22">
        <f>E2313/D2313*100</f>
        <v>104.11111111111111</v>
      </c>
      <c r="P2313" s="4">
        <f>E2313/N2313</f>
        <v>90.09615384615384</v>
      </c>
      <c r="Q2313" t="b">
        <v>1</v>
      </c>
      <c r="R2313" t="s">
        <v>8279</v>
      </c>
      <c r="S2313" t="str">
        <f t="shared" si="146"/>
        <v>music</v>
      </c>
      <c r="T2313" t="str">
        <f t="shared" si="147"/>
        <v>indie rock</v>
      </c>
    </row>
    <row r="2314" spans="1:20" ht="42.75" x14ac:dyDescent="0.45">
      <c r="A2314">
        <v>2312</v>
      </c>
      <c r="B2314" s="1" t="s">
        <v>2313</v>
      </c>
      <c r="C2314" s="1" t="s">
        <v>6422</v>
      </c>
      <c r="D2314" s="3">
        <v>3000</v>
      </c>
      <c r="E2314" s="3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s="7">
        <f t="shared" si="144"/>
        <v>41716.632847222223</v>
      </c>
      <c r="L2314" s="7">
        <f t="shared" si="145"/>
        <v>41747.958333333336</v>
      </c>
      <c r="M2314" t="b">
        <v>1</v>
      </c>
      <c r="N2314">
        <v>79</v>
      </c>
      <c r="O2314" s="22">
        <f>E2314/D2314*100</f>
        <v>107.86666666666666</v>
      </c>
      <c r="P2314" s="4">
        <f>E2314/N2314</f>
        <v>40.962025316455694</v>
      </c>
      <c r="Q2314" t="b">
        <v>1</v>
      </c>
      <c r="R2314" t="s">
        <v>8279</v>
      </c>
      <c r="S2314" t="str">
        <f t="shared" si="146"/>
        <v>music</v>
      </c>
      <c r="T2314" t="str">
        <f t="shared" si="147"/>
        <v>indie rock</v>
      </c>
    </row>
    <row r="2315" spans="1:20" ht="28.5" x14ac:dyDescent="0.45">
      <c r="A2315">
        <v>2313</v>
      </c>
      <c r="B2315" s="1" t="s">
        <v>2314</v>
      </c>
      <c r="C2315" s="1" t="s">
        <v>6423</v>
      </c>
      <c r="D2315" s="3">
        <v>5000</v>
      </c>
      <c r="E2315" s="3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s="7">
        <f t="shared" si="144"/>
        <v>41002.958634259259</v>
      </c>
      <c r="L2315" s="7">
        <f t="shared" si="145"/>
        <v>41032.958634259259</v>
      </c>
      <c r="M2315" t="b">
        <v>1</v>
      </c>
      <c r="N2315">
        <v>157</v>
      </c>
      <c r="O2315" s="22">
        <f>E2315/D2315*100</f>
        <v>175.84040000000002</v>
      </c>
      <c r="P2315" s="4">
        <f>E2315/N2315</f>
        <v>56.000127388535034</v>
      </c>
      <c r="Q2315" t="b">
        <v>1</v>
      </c>
      <c r="R2315" t="s">
        <v>8279</v>
      </c>
      <c r="S2315" t="str">
        <f t="shared" si="146"/>
        <v>music</v>
      </c>
      <c r="T2315" t="str">
        <f t="shared" si="147"/>
        <v>indie rock</v>
      </c>
    </row>
    <row r="2316" spans="1:20" ht="42.75" x14ac:dyDescent="0.45">
      <c r="A2316">
        <v>2314</v>
      </c>
      <c r="B2316" s="1" t="s">
        <v>2315</v>
      </c>
      <c r="C2316" s="1" t="s">
        <v>6424</v>
      </c>
      <c r="D2316" s="3">
        <v>1200</v>
      </c>
      <c r="E2316" s="3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s="7">
        <f t="shared" si="144"/>
        <v>41037.551585648151</v>
      </c>
      <c r="L2316" s="7">
        <f t="shared" si="145"/>
        <v>41067.551585648151</v>
      </c>
      <c r="M2316" t="b">
        <v>1</v>
      </c>
      <c r="N2316">
        <v>50</v>
      </c>
      <c r="O2316" s="22">
        <f>E2316/D2316*100</f>
        <v>156.97</v>
      </c>
      <c r="P2316" s="4">
        <f>E2316/N2316</f>
        <v>37.672800000000002</v>
      </c>
      <c r="Q2316" t="b">
        <v>1</v>
      </c>
      <c r="R2316" t="s">
        <v>8279</v>
      </c>
      <c r="S2316" t="str">
        <f t="shared" si="146"/>
        <v>music</v>
      </c>
      <c r="T2316" t="str">
        <f t="shared" si="147"/>
        <v>indie rock</v>
      </c>
    </row>
    <row r="2317" spans="1:20" ht="42.75" x14ac:dyDescent="0.45">
      <c r="A2317">
        <v>2315</v>
      </c>
      <c r="B2317" s="1" t="s">
        <v>2316</v>
      </c>
      <c r="C2317" s="1" t="s">
        <v>6425</v>
      </c>
      <c r="D2317" s="3">
        <v>2500</v>
      </c>
      <c r="E2317" s="3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s="7">
        <f t="shared" si="144"/>
        <v>41004.72619212963</v>
      </c>
      <c r="L2317" s="7">
        <f t="shared" si="145"/>
        <v>41034.72619212963</v>
      </c>
      <c r="M2317" t="b">
        <v>1</v>
      </c>
      <c r="N2317">
        <v>64</v>
      </c>
      <c r="O2317" s="22">
        <f>E2317/D2317*100</f>
        <v>102.60000000000001</v>
      </c>
      <c r="P2317" s="4">
        <f>E2317/N2317</f>
        <v>40.078125</v>
      </c>
      <c r="Q2317" t="b">
        <v>1</v>
      </c>
      <c r="R2317" t="s">
        <v>8279</v>
      </c>
      <c r="S2317" t="str">
        <f t="shared" si="146"/>
        <v>music</v>
      </c>
      <c r="T2317" t="str">
        <f t="shared" si="147"/>
        <v>indie rock</v>
      </c>
    </row>
    <row r="2318" spans="1:20" ht="57" x14ac:dyDescent="0.45">
      <c r="A2318">
        <v>2316</v>
      </c>
      <c r="B2318" s="1" t="s">
        <v>2317</v>
      </c>
      <c r="C2318" s="1" t="s">
        <v>6426</v>
      </c>
      <c r="D2318" s="3">
        <v>15000</v>
      </c>
      <c r="E2318" s="3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s="7">
        <f t="shared" si="144"/>
        <v>40079.725115740745</v>
      </c>
      <c r="L2318" s="7">
        <f t="shared" si="145"/>
        <v>40156.76666666667</v>
      </c>
      <c r="M2318" t="b">
        <v>1</v>
      </c>
      <c r="N2318">
        <v>200</v>
      </c>
      <c r="O2318" s="22">
        <f>E2318/D2318*100</f>
        <v>104.04266666666666</v>
      </c>
      <c r="P2318" s="4">
        <f>E2318/N2318</f>
        <v>78.031999999999996</v>
      </c>
      <c r="Q2318" t="b">
        <v>1</v>
      </c>
      <c r="R2318" t="s">
        <v>8279</v>
      </c>
      <c r="S2318" t="str">
        <f t="shared" si="146"/>
        <v>music</v>
      </c>
      <c r="T2318" t="str">
        <f t="shared" si="147"/>
        <v>indie rock</v>
      </c>
    </row>
    <row r="2319" spans="1:20" ht="42.75" x14ac:dyDescent="0.45">
      <c r="A2319">
        <v>2317</v>
      </c>
      <c r="B2319" s="1" t="s">
        <v>2318</v>
      </c>
      <c r="C2319" s="1" t="s">
        <v>6427</v>
      </c>
      <c r="D2319" s="3">
        <v>400</v>
      </c>
      <c r="E2319" s="3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s="7">
        <f t="shared" si="144"/>
        <v>40192.542233796295</v>
      </c>
      <c r="L2319" s="7">
        <f t="shared" si="145"/>
        <v>40224.208333333336</v>
      </c>
      <c r="M2319" t="b">
        <v>1</v>
      </c>
      <c r="N2319">
        <v>22</v>
      </c>
      <c r="O2319" s="22">
        <f>E2319/D2319*100</f>
        <v>104</v>
      </c>
      <c r="P2319" s="4">
        <f>E2319/N2319</f>
        <v>18.90909090909091</v>
      </c>
      <c r="Q2319" t="b">
        <v>1</v>
      </c>
      <c r="R2319" t="s">
        <v>8279</v>
      </c>
      <c r="S2319" t="str">
        <f t="shared" si="146"/>
        <v>music</v>
      </c>
      <c r="T2319" t="str">
        <f t="shared" si="147"/>
        <v>indie rock</v>
      </c>
    </row>
    <row r="2320" spans="1:20" ht="57" x14ac:dyDescent="0.45">
      <c r="A2320">
        <v>2318</v>
      </c>
      <c r="B2320" s="1" t="s">
        <v>2319</v>
      </c>
      <c r="C2320" s="1" t="s">
        <v>6428</v>
      </c>
      <c r="D2320" s="3">
        <v>5000</v>
      </c>
      <c r="E2320" s="3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s="7">
        <f t="shared" si="144"/>
        <v>40050.643680555557</v>
      </c>
      <c r="L2320" s="7">
        <f t="shared" si="145"/>
        <v>40082.165972222225</v>
      </c>
      <c r="M2320" t="b">
        <v>1</v>
      </c>
      <c r="N2320">
        <v>163</v>
      </c>
      <c r="O2320" s="22">
        <f>E2320/D2320*100</f>
        <v>121.05999999999999</v>
      </c>
      <c r="P2320" s="4">
        <f>E2320/N2320</f>
        <v>37.134969325153371</v>
      </c>
      <c r="Q2320" t="b">
        <v>1</v>
      </c>
      <c r="R2320" t="s">
        <v>8279</v>
      </c>
      <c r="S2320" t="str">
        <f t="shared" si="146"/>
        <v>music</v>
      </c>
      <c r="T2320" t="str">
        <f t="shared" si="147"/>
        <v>indie rock</v>
      </c>
    </row>
    <row r="2321" spans="1:20" ht="42.75" x14ac:dyDescent="0.45">
      <c r="A2321">
        <v>2319</v>
      </c>
      <c r="B2321" s="1" t="s">
        <v>2320</v>
      </c>
      <c r="C2321" s="1" t="s">
        <v>6429</v>
      </c>
      <c r="D2321" s="3">
        <v>3000</v>
      </c>
      <c r="E2321" s="3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s="7">
        <f t="shared" si="144"/>
        <v>41593.082002314812</v>
      </c>
      <c r="L2321" s="7">
        <f t="shared" si="145"/>
        <v>41623.082002314812</v>
      </c>
      <c r="M2321" t="b">
        <v>1</v>
      </c>
      <c r="N2321">
        <v>77</v>
      </c>
      <c r="O2321" s="22">
        <f>E2321/D2321*100</f>
        <v>107.69999999999999</v>
      </c>
      <c r="P2321" s="4">
        <f>E2321/N2321</f>
        <v>41.961038961038959</v>
      </c>
      <c r="Q2321" t="b">
        <v>1</v>
      </c>
      <c r="R2321" t="s">
        <v>8279</v>
      </c>
      <c r="S2321" t="str">
        <f t="shared" si="146"/>
        <v>music</v>
      </c>
      <c r="T2321" t="str">
        <f t="shared" si="147"/>
        <v>indie rock</v>
      </c>
    </row>
    <row r="2322" spans="1:20" ht="42.75" x14ac:dyDescent="0.45">
      <c r="A2322">
        <v>2320</v>
      </c>
      <c r="B2322" s="1" t="s">
        <v>2321</v>
      </c>
      <c r="C2322" s="1" t="s">
        <v>6430</v>
      </c>
      <c r="D2322" s="3">
        <v>5000</v>
      </c>
      <c r="E2322" s="3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s="7">
        <f t="shared" si="144"/>
        <v>41696.817129629628</v>
      </c>
      <c r="L2322" s="7">
        <f t="shared" si="145"/>
        <v>41731.775462962964</v>
      </c>
      <c r="M2322" t="b">
        <v>1</v>
      </c>
      <c r="N2322">
        <v>89</v>
      </c>
      <c r="O2322" s="22">
        <f>E2322/D2322*100</f>
        <v>108.66</v>
      </c>
      <c r="P2322" s="4">
        <f>E2322/N2322</f>
        <v>61.044943820224717</v>
      </c>
      <c r="Q2322" t="b">
        <v>1</v>
      </c>
      <c r="R2322" t="s">
        <v>8279</v>
      </c>
      <c r="S2322" t="str">
        <f t="shared" si="146"/>
        <v>music</v>
      </c>
      <c r="T2322" t="str">
        <f t="shared" si="147"/>
        <v>indie rock</v>
      </c>
    </row>
    <row r="2323" spans="1:20" ht="42.75" x14ac:dyDescent="0.45">
      <c r="A2323">
        <v>2321</v>
      </c>
      <c r="B2323" s="1" t="s">
        <v>2322</v>
      </c>
      <c r="C2323" s="1" t="s">
        <v>6431</v>
      </c>
      <c r="D2323" s="3">
        <v>10557</v>
      </c>
      <c r="E2323" s="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s="7">
        <f t="shared" si="144"/>
        <v>42799.260428240741</v>
      </c>
      <c r="L2323" s="7">
        <f t="shared" si="145"/>
        <v>42829.21876157407</v>
      </c>
      <c r="M2323" t="b">
        <v>0</v>
      </c>
      <c r="N2323">
        <v>64</v>
      </c>
      <c r="O2323" s="22">
        <f>E2323/D2323*100</f>
        <v>39.120962394619681</v>
      </c>
      <c r="P2323" s="4">
        <f>E2323/N2323</f>
        <v>64.53125</v>
      </c>
      <c r="Q2323" t="b">
        <v>0</v>
      </c>
      <c r="R2323" t="s">
        <v>8298</v>
      </c>
      <c r="S2323" t="str">
        <f t="shared" si="146"/>
        <v>food</v>
      </c>
      <c r="T2323" t="str">
        <f t="shared" si="147"/>
        <v>small batch</v>
      </c>
    </row>
    <row r="2324" spans="1:20" ht="42.75" x14ac:dyDescent="0.45">
      <c r="A2324">
        <v>2322</v>
      </c>
      <c r="B2324" s="1" t="s">
        <v>2323</v>
      </c>
      <c r="C2324" s="1" t="s">
        <v>6432</v>
      </c>
      <c r="D2324" s="3">
        <v>2700</v>
      </c>
      <c r="E2324" s="3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s="7">
        <f t="shared" si="144"/>
        <v>42804.895474537043</v>
      </c>
      <c r="L2324" s="7">
        <f t="shared" si="145"/>
        <v>42834.853807870371</v>
      </c>
      <c r="M2324" t="b">
        <v>0</v>
      </c>
      <c r="N2324">
        <v>4</v>
      </c>
      <c r="O2324" s="22">
        <f>E2324/D2324*100</f>
        <v>3.1481481481481479</v>
      </c>
      <c r="P2324" s="4">
        <f>E2324/N2324</f>
        <v>21.25</v>
      </c>
      <c r="Q2324" t="b">
        <v>0</v>
      </c>
      <c r="R2324" t="s">
        <v>8298</v>
      </c>
      <c r="S2324" t="str">
        <f t="shared" si="146"/>
        <v>food</v>
      </c>
      <c r="T2324" t="str">
        <f t="shared" si="147"/>
        <v>small batch</v>
      </c>
    </row>
    <row r="2325" spans="1:20" ht="42.75" x14ac:dyDescent="0.45">
      <c r="A2325">
        <v>2323</v>
      </c>
      <c r="B2325" s="1" t="s">
        <v>2324</v>
      </c>
      <c r="C2325" s="1" t="s">
        <v>6433</v>
      </c>
      <c r="D2325" s="3">
        <v>250</v>
      </c>
      <c r="E2325" s="3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s="7">
        <f t="shared" si="144"/>
        <v>42807.755173611105</v>
      </c>
      <c r="L2325" s="7">
        <f t="shared" si="145"/>
        <v>42814.755173611105</v>
      </c>
      <c r="M2325" t="b">
        <v>0</v>
      </c>
      <c r="N2325">
        <v>4</v>
      </c>
      <c r="O2325" s="22">
        <f>E2325/D2325*100</f>
        <v>48</v>
      </c>
      <c r="P2325" s="4">
        <f>E2325/N2325</f>
        <v>30</v>
      </c>
      <c r="Q2325" t="b">
        <v>0</v>
      </c>
      <c r="R2325" t="s">
        <v>8298</v>
      </c>
      <c r="S2325" t="str">
        <f t="shared" si="146"/>
        <v>food</v>
      </c>
      <c r="T2325" t="str">
        <f t="shared" si="147"/>
        <v>small batch</v>
      </c>
    </row>
    <row r="2326" spans="1:20" ht="28.5" x14ac:dyDescent="0.45">
      <c r="A2326">
        <v>2324</v>
      </c>
      <c r="B2326" s="1" t="s">
        <v>2325</v>
      </c>
      <c r="C2326" s="1" t="s">
        <v>6434</v>
      </c>
      <c r="D2326" s="3">
        <v>7500</v>
      </c>
      <c r="E2326" s="3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s="7">
        <f t="shared" si="144"/>
        <v>42790.885243055556</v>
      </c>
      <c r="L2326" s="7">
        <f t="shared" si="145"/>
        <v>42820.843576388885</v>
      </c>
      <c r="M2326" t="b">
        <v>0</v>
      </c>
      <c r="N2326">
        <v>61</v>
      </c>
      <c r="O2326" s="22">
        <f>E2326/D2326*100</f>
        <v>20.733333333333334</v>
      </c>
      <c r="P2326" s="4">
        <f>E2326/N2326</f>
        <v>25.491803278688526</v>
      </c>
      <c r="Q2326" t="b">
        <v>0</v>
      </c>
      <c r="R2326" t="s">
        <v>8298</v>
      </c>
      <c r="S2326" t="str">
        <f t="shared" si="146"/>
        <v>food</v>
      </c>
      <c r="T2326" t="str">
        <f t="shared" si="147"/>
        <v>small batch</v>
      </c>
    </row>
    <row r="2327" spans="1:20" ht="42.75" x14ac:dyDescent="0.45">
      <c r="A2327">
        <v>2325</v>
      </c>
      <c r="B2327" s="1" t="s">
        <v>2326</v>
      </c>
      <c r="C2327" s="1" t="s">
        <v>6435</v>
      </c>
      <c r="D2327" s="3">
        <v>1000</v>
      </c>
      <c r="E2327" s="3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s="7">
        <f t="shared" si="144"/>
        <v>42794.022349537037</v>
      </c>
      <c r="L2327" s="7">
        <f t="shared" si="145"/>
        <v>42823.980682870373</v>
      </c>
      <c r="M2327" t="b">
        <v>0</v>
      </c>
      <c r="N2327">
        <v>7</v>
      </c>
      <c r="O2327" s="22">
        <f>E2327/D2327*100</f>
        <v>8</v>
      </c>
      <c r="P2327" s="4">
        <f>E2327/N2327</f>
        <v>11.428571428571429</v>
      </c>
      <c r="Q2327" t="b">
        <v>0</v>
      </c>
      <c r="R2327" t="s">
        <v>8298</v>
      </c>
      <c r="S2327" t="str">
        <f t="shared" si="146"/>
        <v>food</v>
      </c>
      <c r="T2327" t="str">
        <f t="shared" si="147"/>
        <v>small batch</v>
      </c>
    </row>
    <row r="2328" spans="1:20" ht="42.75" x14ac:dyDescent="0.45">
      <c r="A2328">
        <v>2326</v>
      </c>
      <c r="B2328" s="1" t="s">
        <v>2327</v>
      </c>
      <c r="C2328" s="1" t="s">
        <v>6436</v>
      </c>
      <c r="D2328" s="3">
        <v>15000</v>
      </c>
      <c r="E2328" s="3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s="7">
        <f t="shared" si="144"/>
        <v>42804.034120370372</v>
      </c>
      <c r="L2328" s="7">
        <f t="shared" si="145"/>
        <v>42855.708333333328</v>
      </c>
      <c r="M2328" t="b">
        <v>0</v>
      </c>
      <c r="N2328">
        <v>1</v>
      </c>
      <c r="O2328" s="22">
        <f>E2328/D2328*100</f>
        <v>0.72</v>
      </c>
      <c r="P2328" s="4">
        <f>E2328/N2328</f>
        <v>108</v>
      </c>
      <c r="Q2328" t="b">
        <v>0</v>
      </c>
      <c r="R2328" t="s">
        <v>8298</v>
      </c>
      <c r="S2328" t="str">
        <f t="shared" si="146"/>
        <v>food</v>
      </c>
      <c r="T2328" t="str">
        <f t="shared" si="147"/>
        <v>small batch</v>
      </c>
    </row>
    <row r="2329" spans="1:20" ht="28.5" x14ac:dyDescent="0.45">
      <c r="A2329">
        <v>2327</v>
      </c>
      <c r="B2329" s="1" t="s">
        <v>2328</v>
      </c>
      <c r="C2329" s="1" t="s">
        <v>6437</v>
      </c>
      <c r="D2329" s="3">
        <v>35000</v>
      </c>
      <c r="E2329" s="3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s="7">
        <f t="shared" si="144"/>
        <v>41842.917129629634</v>
      </c>
      <c r="L2329" s="7">
        <f t="shared" si="145"/>
        <v>41877.917129629634</v>
      </c>
      <c r="M2329" t="b">
        <v>1</v>
      </c>
      <c r="N2329">
        <v>3355</v>
      </c>
      <c r="O2329" s="22">
        <f>E2329/D2329*100</f>
        <v>526.09431428571429</v>
      </c>
      <c r="P2329" s="4">
        <f>E2329/N2329</f>
        <v>54.883162444113267</v>
      </c>
      <c r="Q2329" t="b">
        <v>1</v>
      </c>
      <c r="R2329" t="s">
        <v>8298</v>
      </c>
      <c r="S2329" t="str">
        <f t="shared" si="146"/>
        <v>food</v>
      </c>
      <c r="T2329" t="str">
        <f t="shared" si="147"/>
        <v>small batch</v>
      </c>
    </row>
    <row r="2330" spans="1:20" ht="57" x14ac:dyDescent="0.45">
      <c r="A2330">
        <v>2328</v>
      </c>
      <c r="B2330" s="1" t="s">
        <v>2329</v>
      </c>
      <c r="C2330" s="1" t="s">
        <v>6438</v>
      </c>
      <c r="D2330" s="3">
        <v>10000</v>
      </c>
      <c r="E2330" s="3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s="7">
        <f t="shared" si="144"/>
        <v>42139.781678240746</v>
      </c>
      <c r="L2330" s="7">
        <f t="shared" si="145"/>
        <v>42169.781678240746</v>
      </c>
      <c r="M2330" t="b">
        <v>1</v>
      </c>
      <c r="N2330">
        <v>537</v>
      </c>
      <c r="O2330" s="22">
        <f>E2330/D2330*100</f>
        <v>254.45000000000002</v>
      </c>
      <c r="P2330" s="4">
        <f>E2330/N2330</f>
        <v>47.383612662942269</v>
      </c>
      <c r="Q2330" t="b">
        <v>1</v>
      </c>
      <c r="R2330" t="s">
        <v>8298</v>
      </c>
      <c r="S2330" t="str">
        <f t="shared" si="146"/>
        <v>food</v>
      </c>
      <c r="T2330" t="str">
        <f t="shared" si="147"/>
        <v>small batch</v>
      </c>
    </row>
    <row r="2331" spans="1:20" ht="42.75" x14ac:dyDescent="0.45">
      <c r="A2331">
        <v>2329</v>
      </c>
      <c r="B2331" s="1" t="s">
        <v>2330</v>
      </c>
      <c r="C2331" s="1" t="s">
        <v>6439</v>
      </c>
      <c r="D2331" s="3">
        <v>25000</v>
      </c>
      <c r="E2331" s="3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s="7">
        <f t="shared" si="144"/>
        <v>41807.624374999999</v>
      </c>
      <c r="L2331" s="7">
        <f t="shared" si="145"/>
        <v>41837.624374999999</v>
      </c>
      <c r="M2331" t="b">
        <v>1</v>
      </c>
      <c r="N2331">
        <v>125</v>
      </c>
      <c r="O2331" s="22">
        <f>E2331/D2331*100</f>
        <v>105.91999999999999</v>
      </c>
      <c r="P2331" s="4">
        <f>E2331/N2331</f>
        <v>211.84</v>
      </c>
      <c r="Q2331" t="b">
        <v>1</v>
      </c>
      <c r="R2331" t="s">
        <v>8298</v>
      </c>
      <c r="S2331" t="str">
        <f t="shared" si="146"/>
        <v>food</v>
      </c>
      <c r="T2331" t="str">
        <f t="shared" si="147"/>
        <v>small batch</v>
      </c>
    </row>
    <row r="2332" spans="1:20" ht="42.75" x14ac:dyDescent="0.45">
      <c r="A2332">
        <v>2330</v>
      </c>
      <c r="B2332" s="1" t="s">
        <v>2331</v>
      </c>
      <c r="C2332" s="1" t="s">
        <v>6440</v>
      </c>
      <c r="D2332" s="3">
        <v>35000</v>
      </c>
      <c r="E2332" s="3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s="7">
        <f t="shared" si="144"/>
        <v>42332.89980324074</v>
      </c>
      <c r="L2332" s="7">
        <f t="shared" si="145"/>
        <v>42363</v>
      </c>
      <c r="M2332" t="b">
        <v>1</v>
      </c>
      <c r="N2332">
        <v>163</v>
      </c>
      <c r="O2332" s="22">
        <f>E2332/D2332*100</f>
        <v>102.42285714285715</v>
      </c>
      <c r="P2332" s="4">
        <f>E2332/N2332</f>
        <v>219.92638036809817</v>
      </c>
      <c r="Q2332" t="b">
        <v>1</v>
      </c>
      <c r="R2332" t="s">
        <v>8298</v>
      </c>
      <c r="S2332" t="str">
        <f t="shared" si="146"/>
        <v>food</v>
      </c>
      <c r="T2332" t="str">
        <f t="shared" si="147"/>
        <v>small batch</v>
      </c>
    </row>
    <row r="2333" spans="1:20" ht="42.75" x14ac:dyDescent="0.45">
      <c r="A2333">
        <v>2331</v>
      </c>
      <c r="B2333" s="1" t="s">
        <v>2332</v>
      </c>
      <c r="C2333" s="1" t="s">
        <v>6441</v>
      </c>
      <c r="D2333" s="3">
        <v>8000</v>
      </c>
      <c r="E2333" s="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s="7">
        <f t="shared" si="144"/>
        <v>41839.005671296298</v>
      </c>
      <c r="L2333" s="7">
        <f t="shared" si="145"/>
        <v>41869.005671296298</v>
      </c>
      <c r="M2333" t="b">
        <v>1</v>
      </c>
      <c r="N2333">
        <v>283</v>
      </c>
      <c r="O2333" s="22">
        <f>E2333/D2333*100</f>
        <v>144.31375</v>
      </c>
      <c r="P2333" s="4">
        <f>E2333/N2333</f>
        <v>40.795406360424032</v>
      </c>
      <c r="Q2333" t="b">
        <v>1</v>
      </c>
      <c r="R2333" t="s">
        <v>8298</v>
      </c>
      <c r="S2333" t="str">
        <f t="shared" si="146"/>
        <v>food</v>
      </c>
      <c r="T2333" t="str">
        <f t="shared" si="147"/>
        <v>small batch</v>
      </c>
    </row>
    <row r="2334" spans="1:20" ht="42.75" x14ac:dyDescent="0.45">
      <c r="A2334">
        <v>2332</v>
      </c>
      <c r="B2334" s="1" t="s">
        <v>2333</v>
      </c>
      <c r="C2334" s="1" t="s">
        <v>6442</v>
      </c>
      <c r="D2334" s="3">
        <v>25000</v>
      </c>
      <c r="E2334" s="3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s="7">
        <f t="shared" si="144"/>
        <v>42011.628136574072</v>
      </c>
      <c r="L2334" s="7">
        <f t="shared" si="145"/>
        <v>42041.628136574072</v>
      </c>
      <c r="M2334" t="b">
        <v>1</v>
      </c>
      <c r="N2334">
        <v>352</v>
      </c>
      <c r="O2334" s="22">
        <f>E2334/D2334*100</f>
        <v>106.30800000000001</v>
      </c>
      <c r="P2334" s="4">
        <f>E2334/N2334</f>
        <v>75.502840909090907</v>
      </c>
      <c r="Q2334" t="b">
        <v>1</v>
      </c>
      <c r="R2334" t="s">
        <v>8298</v>
      </c>
      <c r="S2334" t="str">
        <f t="shared" si="146"/>
        <v>food</v>
      </c>
      <c r="T2334" t="str">
        <f t="shared" si="147"/>
        <v>small batch</v>
      </c>
    </row>
    <row r="2335" spans="1:20" ht="42.75" x14ac:dyDescent="0.45">
      <c r="A2335">
        <v>2333</v>
      </c>
      <c r="B2335" s="1" t="s">
        <v>2334</v>
      </c>
      <c r="C2335" s="1" t="s">
        <v>6443</v>
      </c>
      <c r="D2335" s="3">
        <v>600</v>
      </c>
      <c r="E2335" s="3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s="7">
        <f t="shared" si="144"/>
        <v>41767.650347222225</v>
      </c>
      <c r="L2335" s="7">
        <f t="shared" si="145"/>
        <v>41788.743055555555</v>
      </c>
      <c r="M2335" t="b">
        <v>1</v>
      </c>
      <c r="N2335">
        <v>94</v>
      </c>
      <c r="O2335" s="22">
        <f>E2335/D2335*100</f>
        <v>212.16666666666666</v>
      </c>
      <c r="P2335" s="4">
        <f>E2335/N2335</f>
        <v>13.542553191489361</v>
      </c>
      <c r="Q2335" t="b">
        <v>1</v>
      </c>
      <c r="R2335" t="s">
        <v>8298</v>
      </c>
      <c r="S2335" t="str">
        <f t="shared" si="146"/>
        <v>food</v>
      </c>
      <c r="T2335" t="str">
        <f t="shared" si="147"/>
        <v>small batch</v>
      </c>
    </row>
    <row r="2336" spans="1:20" ht="42.75" x14ac:dyDescent="0.45">
      <c r="A2336">
        <v>2334</v>
      </c>
      <c r="B2336" s="1" t="s">
        <v>2335</v>
      </c>
      <c r="C2336" s="1" t="s">
        <v>6444</v>
      </c>
      <c r="D2336" s="3">
        <v>4000</v>
      </c>
      <c r="E2336" s="3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s="7">
        <f t="shared" si="144"/>
        <v>41918.670115740737</v>
      </c>
      <c r="L2336" s="7">
        <f t="shared" si="145"/>
        <v>41948.731944444444</v>
      </c>
      <c r="M2336" t="b">
        <v>1</v>
      </c>
      <c r="N2336">
        <v>67</v>
      </c>
      <c r="O2336" s="22">
        <f>E2336/D2336*100</f>
        <v>101.95</v>
      </c>
      <c r="P2336" s="4">
        <f>E2336/N2336</f>
        <v>60.865671641791046</v>
      </c>
      <c r="Q2336" t="b">
        <v>1</v>
      </c>
      <c r="R2336" t="s">
        <v>8298</v>
      </c>
      <c r="S2336" t="str">
        <f t="shared" si="146"/>
        <v>food</v>
      </c>
      <c r="T2336" t="str">
        <f t="shared" si="147"/>
        <v>small batch</v>
      </c>
    </row>
    <row r="2337" spans="1:20" ht="42.75" x14ac:dyDescent="0.45">
      <c r="A2337">
        <v>2335</v>
      </c>
      <c r="B2337" s="1" t="s">
        <v>2336</v>
      </c>
      <c r="C2337" s="1" t="s">
        <v>6445</v>
      </c>
      <c r="D2337" s="3">
        <v>25000</v>
      </c>
      <c r="E2337" s="3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s="7">
        <f t="shared" si="144"/>
        <v>41771.572256944448</v>
      </c>
      <c r="L2337" s="7">
        <f t="shared" si="145"/>
        <v>41801.572256944448</v>
      </c>
      <c r="M2337" t="b">
        <v>1</v>
      </c>
      <c r="N2337">
        <v>221</v>
      </c>
      <c r="O2337" s="22">
        <f>E2337/D2337*100</f>
        <v>102.27200000000001</v>
      </c>
      <c r="P2337" s="4">
        <f>E2337/N2337</f>
        <v>115.69230769230769</v>
      </c>
      <c r="Q2337" t="b">
        <v>1</v>
      </c>
      <c r="R2337" t="s">
        <v>8298</v>
      </c>
      <c r="S2337" t="str">
        <f t="shared" si="146"/>
        <v>food</v>
      </c>
      <c r="T2337" t="str">
        <f t="shared" si="147"/>
        <v>small batch</v>
      </c>
    </row>
    <row r="2338" spans="1:20" ht="42.75" x14ac:dyDescent="0.45">
      <c r="A2338">
        <v>2336</v>
      </c>
      <c r="B2338" s="1" t="s">
        <v>2337</v>
      </c>
      <c r="C2338" s="1" t="s">
        <v>6446</v>
      </c>
      <c r="D2338" s="3">
        <v>20000</v>
      </c>
      <c r="E2338" s="3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s="7">
        <f t="shared" si="144"/>
        <v>41666.924710648149</v>
      </c>
      <c r="L2338" s="7">
        <f t="shared" si="145"/>
        <v>41706.924710648149</v>
      </c>
      <c r="M2338" t="b">
        <v>1</v>
      </c>
      <c r="N2338">
        <v>2165</v>
      </c>
      <c r="O2338" s="22">
        <f>E2338/D2338*100</f>
        <v>520.73254999999995</v>
      </c>
      <c r="P2338" s="4">
        <f>E2338/N2338</f>
        <v>48.104623556581984</v>
      </c>
      <c r="Q2338" t="b">
        <v>1</v>
      </c>
      <c r="R2338" t="s">
        <v>8298</v>
      </c>
      <c r="S2338" t="str">
        <f t="shared" si="146"/>
        <v>food</v>
      </c>
      <c r="T2338" t="str">
        <f t="shared" si="147"/>
        <v>small batch</v>
      </c>
    </row>
    <row r="2339" spans="1:20" ht="28.5" x14ac:dyDescent="0.45">
      <c r="A2339">
        <v>2337</v>
      </c>
      <c r="B2339" s="1" t="s">
        <v>2338</v>
      </c>
      <c r="C2339" s="1" t="s">
        <v>6447</v>
      </c>
      <c r="D2339" s="3">
        <v>12000</v>
      </c>
      <c r="E2339" s="3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s="7">
        <f t="shared" si="144"/>
        <v>41786.640543981484</v>
      </c>
      <c r="L2339" s="7">
        <f t="shared" si="145"/>
        <v>41816.640543981484</v>
      </c>
      <c r="M2339" t="b">
        <v>1</v>
      </c>
      <c r="N2339">
        <v>179</v>
      </c>
      <c r="O2339" s="22">
        <f>E2339/D2339*100</f>
        <v>110.65833333333333</v>
      </c>
      <c r="P2339" s="4">
        <f>E2339/N2339</f>
        <v>74.184357541899445</v>
      </c>
      <c r="Q2339" t="b">
        <v>1</v>
      </c>
      <c r="R2339" t="s">
        <v>8298</v>
      </c>
      <c r="S2339" t="str">
        <f t="shared" si="146"/>
        <v>food</v>
      </c>
      <c r="T2339" t="str">
        <f t="shared" si="147"/>
        <v>small batch</v>
      </c>
    </row>
    <row r="2340" spans="1:20" ht="42.75" x14ac:dyDescent="0.45">
      <c r="A2340">
        <v>2338</v>
      </c>
      <c r="B2340" s="1" t="s">
        <v>2339</v>
      </c>
      <c r="C2340" s="1" t="s">
        <v>6448</v>
      </c>
      <c r="D2340" s="3">
        <v>15000</v>
      </c>
      <c r="E2340" s="3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s="7">
        <f t="shared" si="144"/>
        <v>41789.896805555552</v>
      </c>
      <c r="L2340" s="7">
        <f t="shared" si="145"/>
        <v>41819.896805555552</v>
      </c>
      <c r="M2340" t="b">
        <v>1</v>
      </c>
      <c r="N2340">
        <v>123</v>
      </c>
      <c r="O2340" s="22">
        <f>E2340/D2340*100</f>
        <v>101.14333333333335</v>
      </c>
      <c r="P2340" s="4">
        <f>E2340/N2340</f>
        <v>123.34552845528455</v>
      </c>
      <c r="Q2340" t="b">
        <v>1</v>
      </c>
      <c r="R2340" t="s">
        <v>8298</v>
      </c>
      <c r="S2340" t="str">
        <f t="shared" si="146"/>
        <v>food</v>
      </c>
      <c r="T2340" t="str">
        <f t="shared" si="147"/>
        <v>small batch</v>
      </c>
    </row>
    <row r="2341" spans="1:20" ht="42.75" x14ac:dyDescent="0.45">
      <c r="A2341">
        <v>2339</v>
      </c>
      <c r="B2341" s="1" t="s">
        <v>2340</v>
      </c>
      <c r="C2341" s="1" t="s">
        <v>6449</v>
      </c>
      <c r="D2341" s="3">
        <v>25000</v>
      </c>
      <c r="E2341" s="3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s="7">
        <f t="shared" si="144"/>
        <v>42692.79987268518</v>
      </c>
      <c r="L2341" s="7">
        <f t="shared" si="145"/>
        <v>42723.332638888889</v>
      </c>
      <c r="M2341" t="b">
        <v>1</v>
      </c>
      <c r="N2341">
        <v>1104</v>
      </c>
      <c r="O2341" s="22">
        <f>E2341/D2341*100</f>
        <v>294.20799999999997</v>
      </c>
      <c r="P2341" s="4">
        <f>E2341/N2341</f>
        <v>66.623188405797094</v>
      </c>
      <c r="Q2341" t="b">
        <v>1</v>
      </c>
      <c r="R2341" t="s">
        <v>8298</v>
      </c>
      <c r="S2341" t="str">
        <f t="shared" si="146"/>
        <v>food</v>
      </c>
      <c r="T2341" t="str">
        <f t="shared" si="147"/>
        <v>small batch</v>
      </c>
    </row>
    <row r="2342" spans="1:20" ht="42.75" x14ac:dyDescent="0.45">
      <c r="A2342">
        <v>2340</v>
      </c>
      <c r="B2342" s="1" t="s">
        <v>2341</v>
      </c>
      <c r="C2342" s="1" t="s">
        <v>6450</v>
      </c>
      <c r="D2342" s="3">
        <v>40000</v>
      </c>
      <c r="E2342" s="3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s="7">
        <f t="shared" si="144"/>
        <v>42643.642800925925</v>
      </c>
      <c r="L2342" s="7">
        <f t="shared" si="145"/>
        <v>42673.642800925925</v>
      </c>
      <c r="M2342" t="b">
        <v>1</v>
      </c>
      <c r="N2342">
        <v>403</v>
      </c>
      <c r="O2342" s="22">
        <f>E2342/D2342*100</f>
        <v>105.77749999999999</v>
      </c>
      <c r="P2342" s="4">
        <f>E2342/N2342</f>
        <v>104.99007444168734</v>
      </c>
      <c r="Q2342" t="b">
        <v>1</v>
      </c>
      <c r="R2342" t="s">
        <v>8298</v>
      </c>
      <c r="S2342" t="str">
        <f t="shared" si="146"/>
        <v>food</v>
      </c>
      <c r="T2342" t="str">
        <f t="shared" si="147"/>
        <v>small batch</v>
      </c>
    </row>
    <row r="2343" spans="1:20" ht="42.75" x14ac:dyDescent="0.45">
      <c r="A2343">
        <v>2341</v>
      </c>
      <c r="B2343" s="1" t="s">
        <v>2342</v>
      </c>
      <c r="C2343" s="1" t="s">
        <v>6451</v>
      </c>
      <c r="D2343" s="3">
        <v>5000</v>
      </c>
      <c r="E2343" s="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s="7">
        <f t="shared" si="144"/>
        <v>42167.813703703709</v>
      </c>
      <c r="L2343" s="7">
        <f t="shared" si="145"/>
        <v>42197.813703703709</v>
      </c>
      <c r="M2343" t="b">
        <v>0</v>
      </c>
      <c r="N2343">
        <v>0</v>
      </c>
      <c r="O2343" s="22">
        <f>E2343/D2343*100</f>
        <v>0</v>
      </c>
      <c r="P2343" s="4" t="e">
        <f>E2343/N2343</f>
        <v>#DIV/0!</v>
      </c>
      <c r="Q2343" t="b">
        <v>0</v>
      </c>
      <c r="R2343" t="s">
        <v>8272</v>
      </c>
      <c r="S2343" t="str">
        <f t="shared" si="146"/>
        <v>technology</v>
      </c>
      <c r="T2343" t="str">
        <f t="shared" si="147"/>
        <v>web</v>
      </c>
    </row>
    <row r="2344" spans="1:20" ht="42.75" x14ac:dyDescent="0.45">
      <c r="A2344">
        <v>2342</v>
      </c>
      <c r="B2344" s="1" t="s">
        <v>2343</v>
      </c>
      <c r="C2344" s="1" t="s">
        <v>6452</v>
      </c>
      <c r="D2344" s="3">
        <v>5500</v>
      </c>
      <c r="E2344" s="3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s="7">
        <f t="shared" si="144"/>
        <v>41897.702199074076</v>
      </c>
      <c r="L2344" s="7">
        <f t="shared" si="145"/>
        <v>41918.208333333336</v>
      </c>
      <c r="M2344" t="b">
        <v>0</v>
      </c>
      <c r="N2344">
        <v>0</v>
      </c>
      <c r="O2344" s="22">
        <f>E2344/D2344*100</f>
        <v>0</v>
      </c>
      <c r="P2344" s="4" t="e">
        <f>E2344/N2344</f>
        <v>#DIV/0!</v>
      </c>
      <c r="Q2344" t="b">
        <v>0</v>
      </c>
      <c r="R2344" t="s">
        <v>8272</v>
      </c>
      <c r="S2344" t="str">
        <f t="shared" si="146"/>
        <v>technology</v>
      </c>
      <c r="T2344" t="str">
        <f t="shared" si="147"/>
        <v>web</v>
      </c>
    </row>
    <row r="2345" spans="1:20" ht="42.75" x14ac:dyDescent="0.45">
      <c r="A2345">
        <v>2343</v>
      </c>
      <c r="B2345" s="1" t="s">
        <v>2344</v>
      </c>
      <c r="C2345" s="1" t="s">
        <v>6453</v>
      </c>
      <c r="D2345" s="3">
        <v>10000</v>
      </c>
      <c r="E2345" s="3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s="7">
        <f t="shared" si="144"/>
        <v>42327.825289351851</v>
      </c>
      <c r="L2345" s="7">
        <f t="shared" si="145"/>
        <v>42377.82430555555</v>
      </c>
      <c r="M2345" t="b">
        <v>0</v>
      </c>
      <c r="N2345">
        <v>1</v>
      </c>
      <c r="O2345" s="22">
        <f>E2345/D2345*100</f>
        <v>3</v>
      </c>
      <c r="P2345" s="4">
        <f>E2345/N2345</f>
        <v>300</v>
      </c>
      <c r="Q2345" t="b">
        <v>0</v>
      </c>
      <c r="R2345" t="s">
        <v>8272</v>
      </c>
      <c r="S2345" t="str">
        <f t="shared" si="146"/>
        <v>technology</v>
      </c>
      <c r="T2345" t="str">
        <f t="shared" si="147"/>
        <v>web</v>
      </c>
    </row>
    <row r="2346" spans="1:20" ht="42.75" x14ac:dyDescent="0.45">
      <c r="A2346">
        <v>2344</v>
      </c>
      <c r="B2346" s="1" t="s">
        <v>2345</v>
      </c>
      <c r="C2346" s="1" t="s">
        <v>6454</v>
      </c>
      <c r="D2346" s="3">
        <v>1000</v>
      </c>
      <c r="E2346" s="3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s="7">
        <f t="shared" si="144"/>
        <v>42515.727650462963</v>
      </c>
      <c r="L2346" s="7">
        <f t="shared" si="145"/>
        <v>42545.727650462963</v>
      </c>
      <c r="M2346" t="b">
        <v>0</v>
      </c>
      <c r="N2346">
        <v>1</v>
      </c>
      <c r="O2346" s="22">
        <f>E2346/D2346*100</f>
        <v>0.1</v>
      </c>
      <c r="P2346" s="4">
        <f>E2346/N2346</f>
        <v>1</v>
      </c>
      <c r="Q2346" t="b">
        <v>0</v>
      </c>
      <c r="R2346" t="s">
        <v>8272</v>
      </c>
      <c r="S2346" t="str">
        <f t="shared" si="146"/>
        <v>technology</v>
      </c>
      <c r="T2346" t="str">
        <f t="shared" si="147"/>
        <v>web</v>
      </c>
    </row>
    <row r="2347" spans="1:20" ht="42.75" x14ac:dyDescent="0.45">
      <c r="A2347">
        <v>2345</v>
      </c>
      <c r="B2347" s="1" t="s">
        <v>2346</v>
      </c>
      <c r="C2347" s="1" t="s">
        <v>6455</v>
      </c>
      <c r="D2347" s="3">
        <v>3000</v>
      </c>
      <c r="E2347" s="3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s="7">
        <f t="shared" si="144"/>
        <v>42060.001805555556</v>
      </c>
      <c r="L2347" s="7">
        <f t="shared" si="145"/>
        <v>42094.985416666663</v>
      </c>
      <c r="M2347" t="b">
        <v>0</v>
      </c>
      <c r="N2347">
        <v>0</v>
      </c>
      <c r="O2347" s="22">
        <f>E2347/D2347*100</f>
        <v>0</v>
      </c>
      <c r="P2347" s="4" t="e">
        <f>E2347/N2347</f>
        <v>#DIV/0!</v>
      </c>
      <c r="Q2347" t="b">
        <v>0</v>
      </c>
      <c r="R2347" t="s">
        <v>8272</v>
      </c>
      <c r="S2347" t="str">
        <f t="shared" si="146"/>
        <v>technology</v>
      </c>
      <c r="T2347" t="str">
        <f t="shared" si="147"/>
        <v>web</v>
      </c>
    </row>
    <row r="2348" spans="1:20" ht="42.75" x14ac:dyDescent="0.45">
      <c r="A2348">
        <v>2346</v>
      </c>
      <c r="B2348" s="1" t="s">
        <v>2347</v>
      </c>
      <c r="C2348" s="1" t="s">
        <v>6456</v>
      </c>
      <c r="D2348" s="3">
        <v>60000</v>
      </c>
      <c r="E2348" s="3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s="7">
        <f t="shared" si="144"/>
        <v>42615.79896990741</v>
      </c>
      <c r="L2348" s="7">
        <f t="shared" si="145"/>
        <v>42660.79896990741</v>
      </c>
      <c r="M2348" t="b">
        <v>0</v>
      </c>
      <c r="N2348">
        <v>3</v>
      </c>
      <c r="O2348" s="22">
        <f>E2348/D2348*100</f>
        <v>6.5000000000000002E-2</v>
      </c>
      <c r="P2348" s="4">
        <f>E2348/N2348</f>
        <v>13</v>
      </c>
      <c r="Q2348" t="b">
        <v>0</v>
      </c>
      <c r="R2348" t="s">
        <v>8272</v>
      </c>
      <c r="S2348" t="str">
        <f t="shared" si="146"/>
        <v>technology</v>
      </c>
      <c r="T2348" t="str">
        <f t="shared" si="147"/>
        <v>web</v>
      </c>
    </row>
    <row r="2349" spans="1:20" ht="42.75" x14ac:dyDescent="0.45">
      <c r="A2349">
        <v>2347</v>
      </c>
      <c r="B2349" s="1" t="s">
        <v>2348</v>
      </c>
      <c r="C2349" s="1" t="s">
        <v>6457</v>
      </c>
      <c r="D2349" s="3">
        <v>1000</v>
      </c>
      <c r="E2349" s="3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s="7">
        <f t="shared" si="144"/>
        <v>42577.607361111113</v>
      </c>
      <c r="L2349" s="7">
        <f t="shared" si="145"/>
        <v>42607.607361111113</v>
      </c>
      <c r="M2349" t="b">
        <v>0</v>
      </c>
      <c r="N2349">
        <v>1</v>
      </c>
      <c r="O2349" s="22">
        <f>E2349/D2349*100</f>
        <v>1.5</v>
      </c>
      <c r="P2349" s="4">
        <f>E2349/N2349</f>
        <v>15</v>
      </c>
      <c r="Q2349" t="b">
        <v>0</v>
      </c>
      <c r="R2349" t="s">
        <v>8272</v>
      </c>
      <c r="S2349" t="str">
        <f t="shared" si="146"/>
        <v>technology</v>
      </c>
      <c r="T2349" t="str">
        <f t="shared" si="147"/>
        <v>web</v>
      </c>
    </row>
    <row r="2350" spans="1:20" ht="42.75" x14ac:dyDescent="0.45">
      <c r="A2350">
        <v>2348</v>
      </c>
      <c r="B2350" s="1" t="s">
        <v>2349</v>
      </c>
      <c r="C2350" s="1" t="s">
        <v>6458</v>
      </c>
      <c r="D2350" s="3">
        <v>70000</v>
      </c>
      <c r="E2350" s="3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s="7">
        <f t="shared" si="144"/>
        <v>42360.932152777779</v>
      </c>
      <c r="L2350" s="7">
        <f t="shared" si="145"/>
        <v>42420.932152777779</v>
      </c>
      <c r="M2350" t="b">
        <v>0</v>
      </c>
      <c r="N2350">
        <v>5</v>
      </c>
      <c r="O2350" s="22">
        <f>E2350/D2350*100</f>
        <v>0.38571428571428573</v>
      </c>
      <c r="P2350" s="4">
        <f>E2350/N2350</f>
        <v>54</v>
      </c>
      <c r="Q2350" t="b">
        <v>0</v>
      </c>
      <c r="R2350" t="s">
        <v>8272</v>
      </c>
      <c r="S2350" t="str">
        <f t="shared" si="146"/>
        <v>technology</v>
      </c>
      <c r="T2350" t="str">
        <f t="shared" si="147"/>
        <v>web</v>
      </c>
    </row>
    <row r="2351" spans="1:20" ht="42.75" x14ac:dyDescent="0.45">
      <c r="A2351">
        <v>2349</v>
      </c>
      <c r="B2351" s="1" t="s">
        <v>2350</v>
      </c>
      <c r="C2351" s="1" t="s">
        <v>6459</v>
      </c>
      <c r="D2351" s="3">
        <v>474900</v>
      </c>
      <c r="E2351" s="3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s="7">
        <f t="shared" si="144"/>
        <v>42198.775787037041</v>
      </c>
      <c r="L2351" s="7">
        <f t="shared" si="145"/>
        <v>42227.775787037041</v>
      </c>
      <c r="M2351" t="b">
        <v>0</v>
      </c>
      <c r="N2351">
        <v>0</v>
      </c>
      <c r="O2351" s="22">
        <f>E2351/D2351*100</f>
        <v>0</v>
      </c>
      <c r="P2351" s="4" t="e">
        <f>E2351/N2351</f>
        <v>#DIV/0!</v>
      </c>
      <c r="Q2351" t="b">
        <v>0</v>
      </c>
      <c r="R2351" t="s">
        <v>8272</v>
      </c>
      <c r="S2351" t="str">
        <f t="shared" si="146"/>
        <v>technology</v>
      </c>
      <c r="T2351" t="str">
        <f t="shared" si="147"/>
        <v>web</v>
      </c>
    </row>
    <row r="2352" spans="1:20" ht="42.75" x14ac:dyDescent="0.45">
      <c r="A2352">
        <v>2350</v>
      </c>
      <c r="B2352" s="1" t="s">
        <v>2351</v>
      </c>
      <c r="C2352" s="1" t="s">
        <v>6460</v>
      </c>
      <c r="D2352" s="3">
        <v>50000</v>
      </c>
      <c r="E2352" s="3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s="7">
        <f t="shared" si="144"/>
        <v>42708.842245370368</v>
      </c>
      <c r="L2352" s="7">
        <f t="shared" si="145"/>
        <v>42738.842245370368</v>
      </c>
      <c r="M2352" t="b">
        <v>0</v>
      </c>
      <c r="N2352">
        <v>0</v>
      </c>
      <c r="O2352" s="22">
        <f>E2352/D2352*100</f>
        <v>0</v>
      </c>
      <c r="P2352" s="4" t="e">
        <f>E2352/N2352</f>
        <v>#DIV/0!</v>
      </c>
      <c r="Q2352" t="b">
        <v>0</v>
      </c>
      <c r="R2352" t="s">
        <v>8272</v>
      </c>
      <c r="S2352" t="str">
        <f t="shared" si="146"/>
        <v>technology</v>
      </c>
      <c r="T2352" t="str">
        <f t="shared" si="147"/>
        <v>web</v>
      </c>
    </row>
    <row r="2353" spans="1:20" ht="28.5" x14ac:dyDescent="0.45">
      <c r="A2353">
        <v>2351</v>
      </c>
      <c r="B2353" s="1" t="s">
        <v>2352</v>
      </c>
      <c r="C2353" s="1" t="s">
        <v>6461</v>
      </c>
      <c r="D2353" s="3">
        <v>18900</v>
      </c>
      <c r="E2353" s="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s="7">
        <f t="shared" si="144"/>
        <v>42094.101145833338</v>
      </c>
      <c r="L2353" s="7">
        <f t="shared" si="145"/>
        <v>42124.101145833338</v>
      </c>
      <c r="M2353" t="b">
        <v>0</v>
      </c>
      <c r="N2353">
        <v>7</v>
      </c>
      <c r="O2353" s="22">
        <f>E2353/D2353*100</f>
        <v>0.5714285714285714</v>
      </c>
      <c r="P2353" s="4">
        <f>E2353/N2353</f>
        <v>15.428571428571429</v>
      </c>
      <c r="Q2353" t="b">
        <v>0</v>
      </c>
      <c r="R2353" t="s">
        <v>8272</v>
      </c>
      <c r="S2353" t="str">
        <f t="shared" si="146"/>
        <v>technology</v>
      </c>
      <c r="T2353" t="str">
        <f t="shared" si="147"/>
        <v>web</v>
      </c>
    </row>
    <row r="2354" spans="1:20" ht="42.75" x14ac:dyDescent="0.45">
      <c r="A2354">
        <v>2352</v>
      </c>
      <c r="B2354" s="1" t="s">
        <v>2353</v>
      </c>
      <c r="C2354" s="1" t="s">
        <v>6462</v>
      </c>
      <c r="D2354" s="3">
        <v>2000</v>
      </c>
      <c r="E2354" s="3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s="7">
        <f t="shared" si="144"/>
        <v>42101.633703703701</v>
      </c>
      <c r="L2354" s="7">
        <f t="shared" si="145"/>
        <v>42161.633703703701</v>
      </c>
      <c r="M2354" t="b">
        <v>0</v>
      </c>
      <c r="N2354">
        <v>0</v>
      </c>
      <c r="O2354" s="22">
        <f>E2354/D2354*100</f>
        <v>0</v>
      </c>
      <c r="P2354" s="4" t="e">
        <f>E2354/N2354</f>
        <v>#DIV/0!</v>
      </c>
      <c r="Q2354" t="b">
        <v>0</v>
      </c>
      <c r="R2354" t="s">
        <v>8272</v>
      </c>
      <c r="S2354" t="str">
        <f t="shared" si="146"/>
        <v>technology</v>
      </c>
      <c r="T2354" t="str">
        <f t="shared" si="147"/>
        <v>web</v>
      </c>
    </row>
    <row r="2355" spans="1:20" ht="42.75" x14ac:dyDescent="0.45">
      <c r="A2355">
        <v>2353</v>
      </c>
      <c r="B2355" s="1" t="s">
        <v>2354</v>
      </c>
      <c r="C2355" s="1" t="s">
        <v>6463</v>
      </c>
      <c r="D2355" s="3">
        <v>1000</v>
      </c>
      <c r="E2355" s="3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s="7">
        <f t="shared" si="144"/>
        <v>42103.676180555558</v>
      </c>
      <c r="L2355" s="7">
        <f t="shared" si="145"/>
        <v>42115.676180555558</v>
      </c>
      <c r="M2355" t="b">
        <v>0</v>
      </c>
      <c r="N2355">
        <v>0</v>
      </c>
      <c r="O2355" s="22">
        <f>E2355/D2355*100</f>
        <v>0</v>
      </c>
      <c r="P2355" s="4" t="e">
        <f>E2355/N2355</f>
        <v>#DIV/0!</v>
      </c>
      <c r="Q2355" t="b">
        <v>0</v>
      </c>
      <c r="R2355" t="s">
        <v>8272</v>
      </c>
      <c r="S2355" t="str">
        <f t="shared" si="146"/>
        <v>technology</v>
      </c>
      <c r="T2355" t="str">
        <f t="shared" si="147"/>
        <v>web</v>
      </c>
    </row>
    <row r="2356" spans="1:20" ht="42.75" x14ac:dyDescent="0.45">
      <c r="A2356">
        <v>2354</v>
      </c>
      <c r="B2356" s="1" t="s">
        <v>2355</v>
      </c>
      <c r="C2356" s="1" t="s">
        <v>6464</v>
      </c>
      <c r="D2356" s="3">
        <v>35000</v>
      </c>
      <c r="E2356" s="3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s="7">
        <f t="shared" si="144"/>
        <v>41954.722916666666</v>
      </c>
      <c r="L2356" s="7">
        <f t="shared" si="145"/>
        <v>42014.722916666666</v>
      </c>
      <c r="M2356" t="b">
        <v>0</v>
      </c>
      <c r="N2356">
        <v>1</v>
      </c>
      <c r="O2356" s="22">
        <f>E2356/D2356*100</f>
        <v>7.1428571428571425E-2</v>
      </c>
      <c r="P2356" s="4">
        <f>E2356/N2356</f>
        <v>25</v>
      </c>
      <c r="Q2356" t="b">
        <v>0</v>
      </c>
      <c r="R2356" t="s">
        <v>8272</v>
      </c>
      <c r="S2356" t="str">
        <f t="shared" si="146"/>
        <v>technology</v>
      </c>
      <c r="T2356" t="str">
        <f t="shared" si="147"/>
        <v>web</v>
      </c>
    </row>
    <row r="2357" spans="1:20" ht="42.75" x14ac:dyDescent="0.45">
      <c r="A2357">
        <v>2355</v>
      </c>
      <c r="B2357" s="1" t="s">
        <v>2356</v>
      </c>
      <c r="C2357" s="1" t="s">
        <v>6465</v>
      </c>
      <c r="D2357" s="3">
        <v>8000</v>
      </c>
      <c r="E2357" s="3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s="7">
        <f t="shared" si="144"/>
        <v>42096.918240740735</v>
      </c>
      <c r="L2357" s="7">
        <f t="shared" si="145"/>
        <v>42126.918240740735</v>
      </c>
      <c r="M2357" t="b">
        <v>0</v>
      </c>
      <c r="N2357">
        <v>2</v>
      </c>
      <c r="O2357" s="22">
        <f>E2357/D2357*100</f>
        <v>0.6875</v>
      </c>
      <c r="P2357" s="4">
        <f>E2357/N2357</f>
        <v>27.5</v>
      </c>
      <c r="Q2357" t="b">
        <v>0</v>
      </c>
      <c r="R2357" t="s">
        <v>8272</v>
      </c>
      <c r="S2357" t="str">
        <f t="shared" si="146"/>
        <v>technology</v>
      </c>
      <c r="T2357" t="str">
        <f t="shared" si="147"/>
        <v>web</v>
      </c>
    </row>
    <row r="2358" spans="1:20" ht="28.5" x14ac:dyDescent="0.45">
      <c r="A2358">
        <v>2356</v>
      </c>
      <c r="B2358" s="1" t="s">
        <v>2357</v>
      </c>
      <c r="C2358" s="1" t="s">
        <v>6466</v>
      </c>
      <c r="D2358" s="3">
        <v>10000</v>
      </c>
      <c r="E2358" s="3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s="7">
        <f t="shared" si="144"/>
        <v>42130.78361111111</v>
      </c>
      <c r="L2358" s="7">
        <f t="shared" si="145"/>
        <v>42160.78361111111</v>
      </c>
      <c r="M2358" t="b">
        <v>0</v>
      </c>
      <c r="N2358">
        <v>0</v>
      </c>
      <c r="O2358" s="22">
        <f>E2358/D2358*100</f>
        <v>0</v>
      </c>
      <c r="P2358" s="4" t="e">
        <f>E2358/N2358</f>
        <v>#DIV/0!</v>
      </c>
      <c r="Q2358" t="b">
        <v>0</v>
      </c>
      <c r="R2358" t="s">
        <v>8272</v>
      </c>
      <c r="S2358" t="str">
        <f t="shared" si="146"/>
        <v>technology</v>
      </c>
      <c r="T2358" t="str">
        <f t="shared" si="147"/>
        <v>web</v>
      </c>
    </row>
    <row r="2359" spans="1:20" ht="28.5" x14ac:dyDescent="0.45">
      <c r="A2359">
        <v>2357</v>
      </c>
      <c r="B2359" s="1" t="s">
        <v>2358</v>
      </c>
      <c r="C2359" s="1" t="s">
        <v>6467</v>
      </c>
      <c r="D2359" s="3">
        <v>27000</v>
      </c>
      <c r="E2359" s="3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s="7">
        <f t="shared" si="144"/>
        <v>42264.620115740734</v>
      </c>
      <c r="L2359" s="7">
        <f t="shared" si="145"/>
        <v>42294.620115740734</v>
      </c>
      <c r="M2359" t="b">
        <v>0</v>
      </c>
      <c r="N2359">
        <v>0</v>
      </c>
      <c r="O2359" s="22">
        <f>E2359/D2359*100</f>
        <v>0</v>
      </c>
      <c r="P2359" s="4" t="e">
        <f>E2359/N2359</f>
        <v>#DIV/0!</v>
      </c>
      <c r="Q2359" t="b">
        <v>0</v>
      </c>
      <c r="R2359" t="s">
        <v>8272</v>
      </c>
      <c r="S2359" t="str">
        <f t="shared" si="146"/>
        <v>technology</v>
      </c>
      <c r="T2359" t="str">
        <f t="shared" si="147"/>
        <v>web</v>
      </c>
    </row>
    <row r="2360" spans="1:20" ht="42.75" x14ac:dyDescent="0.45">
      <c r="A2360">
        <v>2358</v>
      </c>
      <c r="B2360" s="1" t="s">
        <v>2359</v>
      </c>
      <c r="C2360" s="1" t="s">
        <v>6468</v>
      </c>
      <c r="D2360" s="3">
        <v>1500</v>
      </c>
      <c r="E2360" s="3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s="7">
        <f t="shared" si="144"/>
        <v>41978.930972222224</v>
      </c>
      <c r="L2360" s="7">
        <f t="shared" si="145"/>
        <v>42035.027083333334</v>
      </c>
      <c r="M2360" t="b">
        <v>0</v>
      </c>
      <c r="N2360">
        <v>0</v>
      </c>
      <c r="O2360" s="22">
        <f>E2360/D2360*100</f>
        <v>0</v>
      </c>
      <c r="P2360" s="4" t="e">
        <f>E2360/N2360</f>
        <v>#DIV/0!</v>
      </c>
      <c r="Q2360" t="b">
        <v>0</v>
      </c>
      <c r="R2360" t="s">
        <v>8272</v>
      </c>
      <c r="S2360" t="str">
        <f t="shared" si="146"/>
        <v>technology</v>
      </c>
      <c r="T2360" t="str">
        <f t="shared" si="147"/>
        <v>web</v>
      </c>
    </row>
    <row r="2361" spans="1:20" ht="42.75" x14ac:dyDescent="0.45">
      <c r="A2361">
        <v>2359</v>
      </c>
      <c r="B2361" s="1" t="s">
        <v>2360</v>
      </c>
      <c r="C2361" s="1" t="s">
        <v>6469</v>
      </c>
      <c r="D2361" s="3">
        <v>7500</v>
      </c>
      <c r="E2361" s="3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s="7">
        <f t="shared" si="144"/>
        <v>42159.649583333332</v>
      </c>
      <c r="L2361" s="7">
        <f t="shared" si="145"/>
        <v>42219.649583333332</v>
      </c>
      <c r="M2361" t="b">
        <v>0</v>
      </c>
      <c r="N2361">
        <v>3</v>
      </c>
      <c r="O2361" s="22">
        <f>E2361/D2361*100</f>
        <v>14.680000000000001</v>
      </c>
      <c r="P2361" s="4">
        <f>E2361/N2361</f>
        <v>367</v>
      </c>
      <c r="Q2361" t="b">
        <v>0</v>
      </c>
      <c r="R2361" t="s">
        <v>8272</v>
      </c>
      <c r="S2361" t="str">
        <f t="shared" si="146"/>
        <v>technology</v>
      </c>
      <c r="T2361" t="str">
        <f t="shared" si="147"/>
        <v>web</v>
      </c>
    </row>
    <row r="2362" spans="1:20" ht="42.75" x14ac:dyDescent="0.45">
      <c r="A2362">
        <v>2360</v>
      </c>
      <c r="B2362" s="1" t="s">
        <v>2361</v>
      </c>
      <c r="C2362" s="1" t="s">
        <v>6470</v>
      </c>
      <c r="D2362" s="3">
        <v>5000</v>
      </c>
      <c r="E2362" s="3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s="7">
        <f t="shared" si="144"/>
        <v>42377.70694444445</v>
      </c>
      <c r="L2362" s="7">
        <f t="shared" si="145"/>
        <v>42407.70694444445</v>
      </c>
      <c r="M2362" t="b">
        <v>0</v>
      </c>
      <c r="N2362">
        <v>1</v>
      </c>
      <c r="O2362" s="22">
        <f>E2362/D2362*100</f>
        <v>0.04</v>
      </c>
      <c r="P2362" s="4">
        <f>E2362/N2362</f>
        <v>2</v>
      </c>
      <c r="Q2362" t="b">
        <v>0</v>
      </c>
      <c r="R2362" t="s">
        <v>8272</v>
      </c>
      <c r="S2362" t="str">
        <f t="shared" si="146"/>
        <v>technology</v>
      </c>
      <c r="T2362" t="str">
        <f t="shared" si="147"/>
        <v>web</v>
      </c>
    </row>
    <row r="2363" spans="1:20" ht="42.75" x14ac:dyDescent="0.45">
      <c r="A2363">
        <v>2361</v>
      </c>
      <c r="B2363" s="1" t="s">
        <v>2362</v>
      </c>
      <c r="C2363" s="1" t="s">
        <v>6471</v>
      </c>
      <c r="D2363" s="3">
        <v>200</v>
      </c>
      <c r="E2363" s="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s="7">
        <f t="shared" si="144"/>
        <v>42466.858888888892</v>
      </c>
      <c r="L2363" s="7">
        <f t="shared" si="145"/>
        <v>42490.916666666672</v>
      </c>
      <c r="M2363" t="b">
        <v>0</v>
      </c>
      <c r="N2363">
        <v>0</v>
      </c>
      <c r="O2363" s="22">
        <f>E2363/D2363*100</f>
        <v>0</v>
      </c>
      <c r="P2363" s="4" t="e">
        <f>E2363/N2363</f>
        <v>#DIV/0!</v>
      </c>
      <c r="Q2363" t="b">
        <v>0</v>
      </c>
      <c r="R2363" t="s">
        <v>8272</v>
      </c>
      <c r="S2363" t="str">
        <f t="shared" si="146"/>
        <v>technology</v>
      </c>
      <c r="T2363" t="str">
        <f t="shared" si="147"/>
        <v>web</v>
      </c>
    </row>
    <row r="2364" spans="1:20" ht="42.75" x14ac:dyDescent="0.45">
      <c r="A2364">
        <v>2362</v>
      </c>
      <c r="B2364" s="1" t="s">
        <v>2363</v>
      </c>
      <c r="C2364" s="1" t="s">
        <v>6472</v>
      </c>
      <c r="D2364" s="3">
        <v>420</v>
      </c>
      <c r="E2364" s="3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s="7">
        <f t="shared" si="144"/>
        <v>41954.688310185185</v>
      </c>
      <c r="L2364" s="7">
        <f t="shared" si="145"/>
        <v>41984.688310185185</v>
      </c>
      <c r="M2364" t="b">
        <v>0</v>
      </c>
      <c r="N2364">
        <v>2</v>
      </c>
      <c r="O2364" s="22">
        <f>E2364/D2364*100</f>
        <v>28.571428571428569</v>
      </c>
      <c r="P2364" s="4">
        <f>E2364/N2364</f>
        <v>60</v>
      </c>
      <c r="Q2364" t="b">
        <v>0</v>
      </c>
      <c r="R2364" t="s">
        <v>8272</v>
      </c>
      <c r="S2364" t="str">
        <f t="shared" si="146"/>
        <v>technology</v>
      </c>
      <c r="T2364" t="str">
        <f t="shared" si="147"/>
        <v>web</v>
      </c>
    </row>
    <row r="2365" spans="1:20" ht="42.75" x14ac:dyDescent="0.45">
      <c r="A2365">
        <v>2363</v>
      </c>
      <c r="B2365" s="1" t="s">
        <v>2364</v>
      </c>
      <c r="C2365" s="1" t="s">
        <v>6473</v>
      </c>
      <c r="D2365" s="3">
        <v>175000</v>
      </c>
      <c r="E2365" s="3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s="7">
        <f t="shared" si="144"/>
        <v>42322.011574074073</v>
      </c>
      <c r="L2365" s="7">
        <f t="shared" si="145"/>
        <v>42367.011574074073</v>
      </c>
      <c r="M2365" t="b">
        <v>0</v>
      </c>
      <c r="N2365">
        <v>0</v>
      </c>
      <c r="O2365" s="22">
        <f>E2365/D2365*100</f>
        <v>0</v>
      </c>
      <c r="P2365" s="4" t="e">
        <f>E2365/N2365</f>
        <v>#DIV/0!</v>
      </c>
      <c r="Q2365" t="b">
        <v>0</v>
      </c>
      <c r="R2365" t="s">
        <v>8272</v>
      </c>
      <c r="S2365" t="str">
        <f t="shared" si="146"/>
        <v>technology</v>
      </c>
      <c r="T2365" t="str">
        <f t="shared" si="147"/>
        <v>web</v>
      </c>
    </row>
    <row r="2366" spans="1:20" ht="28.5" x14ac:dyDescent="0.45">
      <c r="A2366">
        <v>2364</v>
      </c>
      <c r="B2366" s="1" t="s">
        <v>2365</v>
      </c>
      <c r="C2366" s="1" t="s">
        <v>6474</v>
      </c>
      <c r="D2366" s="3">
        <v>128</v>
      </c>
      <c r="E2366" s="3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s="7">
        <f t="shared" si="144"/>
        <v>42248.934675925921</v>
      </c>
      <c r="L2366" s="7">
        <f t="shared" si="145"/>
        <v>42303.934675925921</v>
      </c>
      <c r="M2366" t="b">
        <v>0</v>
      </c>
      <c r="N2366">
        <v>0</v>
      </c>
      <c r="O2366" s="22">
        <f>E2366/D2366*100</f>
        <v>0</v>
      </c>
      <c r="P2366" s="4" t="e">
        <f>E2366/N2366</f>
        <v>#DIV/0!</v>
      </c>
      <c r="Q2366" t="b">
        <v>0</v>
      </c>
      <c r="R2366" t="s">
        <v>8272</v>
      </c>
      <c r="S2366" t="str">
        <f t="shared" si="146"/>
        <v>technology</v>
      </c>
      <c r="T2366" t="str">
        <f t="shared" si="147"/>
        <v>web</v>
      </c>
    </row>
    <row r="2367" spans="1:20" ht="42.75" x14ac:dyDescent="0.45">
      <c r="A2367">
        <v>2365</v>
      </c>
      <c r="B2367" s="1" t="s">
        <v>2366</v>
      </c>
      <c r="C2367" s="1" t="s">
        <v>6475</v>
      </c>
      <c r="D2367" s="3">
        <v>1000</v>
      </c>
      <c r="E2367" s="3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s="7">
        <f t="shared" si="144"/>
        <v>42346.736400462964</v>
      </c>
      <c r="L2367" s="7">
        <f t="shared" si="145"/>
        <v>42386.958333333328</v>
      </c>
      <c r="M2367" t="b">
        <v>0</v>
      </c>
      <c r="N2367">
        <v>0</v>
      </c>
      <c r="O2367" s="22">
        <f>E2367/D2367*100</f>
        <v>0</v>
      </c>
      <c r="P2367" s="4" t="e">
        <f>E2367/N2367</f>
        <v>#DIV/0!</v>
      </c>
      <c r="Q2367" t="b">
        <v>0</v>
      </c>
      <c r="R2367" t="s">
        <v>8272</v>
      </c>
      <c r="S2367" t="str">
        <f t="shared" si="146"/>
        <v>technology</v>
      </c>
      <c r="T2367" t="str">
        <f t="shared" si="147"/>
        <v>web</v>
      </c>
    </row>
    <row r="2368" spans="1:20" ht="42.75" x14ac:dyDescent="0.45">
      <c r="A2368">
        <v>2366</v>
      </c>
      <c r="B2368" s="1" t="s">
        <v>2367</v>
      </c>
      <c r="C2368" s="1" t="s">
        <v>6476</v>
      </c>
      <c r="D2368" s="3">
        <v>25000</v>
      </c>
      <c r="E2368" s="3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s="7">
        <f t="shared" si="144"/>
        <v>42268.531631944439</v>
      </c>
      <c r="L2368" s="7">
        <f t="shared" si="145"/>
        <v>42298.531631944439</v>
      </c>
      <c r="M2368" t="b">
        <v>0</v>
      </c>
      <c r="N2368">
        <v>27</v>
      </c>
      <c r="O2368" s="22">
        <f>E2368/D2368*100</f>
        <v>10.52</v>
      </c>
      <c r="P2368" s="4">
        <f>E2368/N2368</f>
        <v>97.407407407407405</v>
      </c>
      <c r="Q2368" t="b">
        <v>0</v>
      </c>
      <c r="R2368" t="s">
        <v>8272</v>
      </c>
      <c r="S2368" t="str">
        <f t="shared" si="146"/>
        <v>technology</v>
      </c>
      <c r="T2368" t="str">
        <f t="shared" si="147"/>
        <v>web</v>
      </c>
    </row>
    <row r="2369" spans="1:20" ht="42.75" x14ac:dyDescent="0.45">
      <c r="A2369">
        <v>2367</v>
      </c>
      <c r="B2369" s="1" t="s">
        <v>2368</v>
      </c>
      <c r="C2369" s="1" t="s">
        <v>6477</v>
      </c>
      <c r="D2369" s="3">
        <v>50000</v>
      </c>
      <c r="E2369" s="3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s="7">
        <f t="shared" si="144"/>
        <v>42425.970092592594</v>
      </c>
      <c r="L2369" s="7">
        <f t="shared" si="145"/>
        <v>42485.928425925929</v>
      </c>
      <c r="M2369" t="b">
        <v>0</v>
      </c>
      <c r="N2369">
        <v>14</v>
      </c>
      <c r="O2369" s="22">
        <f>E2369/D2369*100</f>
        <v>1.34</v>
      </c>
      <c r="P2369" s="4">
        <f>E2369/N2369</f>
        <v>47.857142857142854</v>
      </c>
      <c r="Q2369" t="b">
        <v>0</v>
      </c>
      <c r="R2369" t="s">
        <v>8272</v>
      </c>
      <c r="S2369" t="str">
        <f t="shared" si="146"/>
        <v>technology</v>
      </c>
      <c r="T2369" t="str">
        <f t="shared" si="147"/>
        <v>web</v>
      </c>
    </row>
    <row r="2370" spans="1:20" ht="42.75" x14ac:dyDescent="0.45">
      <c r="A2370">
        <v>2368</v>
      </c>
      <c r="B2370" s="1" t="s">
        <v>2369</v>
      </c>
      <c r="C2370" s="1" t="s">
        <v>6478</v>
      </c>
      <c r="D2370" s="3">
        <v>40000</v>
      </c>
      <c r="E2370" s="3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s="7">
        <f t="shared" si="144"/>
        <v>42063.721817129626</v>
      </c>
      <c r="L2370" s="7">
        <f t="shared" si="145"/>
        <v>42108.680150462969</v>
      </c>
      <c r="M2370" t="b">
        <v>0</v>
      </c>
      <c r="N2370">
        <v>2</v>
      </c>
      <c r="O2370" s="22">
        <f>E2370/D2370*100</f>
        <v>0.25</v>
      </c>
      <c r="P2370" s="4">
        <f>E2370/N2370</f>
        <v>50</v>
      </c>
      <c r="Q2370" t="b">
        <v>0</v>
      </c>
      <c r="R2370" t="s">
        <v>8272</v>
      </c>
      <c r="S2370" t="str">
        <f t="shared" si="146"/>
        <v>technology</v>
      </c>
      <c r="T2370" t="str">
        <f t="shared" si="147"/>
        <v>web</v>
      </c>
    </row>
    <row r="2371" spans="1:20" ht="42.75" x14ac:dyDescent="0.45">
      <c r="A2371">
        <v>2369</v>
      </c>
      <c r="B2371" s="1" t="s">
        <v>2370</v>
      </c>
      <c r="C2371" s="1" t="s">
        <v>6479</v>
      </c>
      <c r="D2371" s="3">
        <v>25000</v>
      </c>
      <c r="E2371" s="3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s="7">
        <f t="shared" ref="K2371:K2434" si="148">(((J2371/60)/60)/24)+DATE(1970,1,1)</f>
        <v>42380.812627314815</v>
      </c>
      <c r="L2371" s="7">
        <f t="shared" ref="L2371:L2434" si="149">(((I2371/60)/60)/24)+DATE(1970,1,1)</f>
        <v>42410.812627314815</v>
      </c>
      <c r="M2371" t="b">
        <v>0</v>
      </c>
      <c r="N2371">
        <v>0</v>
      </c>
      <c r="O2371" s="22">
        <f>E2371/D2371*100</f>
        <v>0</v>
      </c>
      <c r="P2371" s="4" t="e">
        <f>E2371/N2371</f>
        <v>#DIV/0!</v>
      </c>
      <c r="Q2371" t="b">
        <v>0</v>
      </c>
      <c r="R2371" t="s">
        <v>8272</v>
      </c>
      <c r="S2371" t="str">
        <f t="shared" ref="S2371:S2434" si="150">LEFT(R2371,SEARCH("/",R2371,1)-1)</f>
        <v>technology</v>
      </c>
      <c r="T2371" t="str">
        <f t="shared" ref="T2371:T2434" si="151">RIGHT(R2371,LEN(R2371) - FIND("/",R2371))</f>
        <v>web</v>
      </c>
    </row>
    <row r="2372" spans="1:20" ht="42.75" x14ac:dyDescent="0.45">
      <c r="A2372">
        <v>2370</v>
      </c>
      <c r="B2372" s="1" t="s">
        <v>2371</v>
      </c>
      <c r="C2372" s="1" t="s">
        <v>6480</v>
      </c>
      <c r="D2372" s="3">
        <v>25000</v>
      </c>
      <c r="E2372" s="3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s="7">
        <f t="shared" si="148"/>
        <v>41961.18913194444</v>
      </c>
      <c r="L2372" s="7">
        <f t="shared" si="149"/>
        <v>41991.18913194444</v>
      </c>
      <c r="M2372" t="b">
        <v>0</v>
      </c>
      <c r="N2372">
        <v>4</v>
      </c>
      <c r="O2372" s="22">
        <f>E2372/D2372*100</f>
        <v>0.32800000000000001</v>
      </c>
      <c r="P2372" s="4">
        <f>E2372/N2372</f>
        <v>20.5</v>
      </c>
      <c r="Q2372" t="b">
        <v>0</v>
      </c>
      <c r="R2372" t="s">
        <v>8272</v>
      </c>
      <c r="S2372" t="str">
        <f t="shared" si="150"/>
        <v>technology</v>
      </c>
      <c r="T2372" t="str">
        <f t="shared" si="151"/>
        <v>web</v>
      </c>
    </row>
    <row r="2373" spans="1:20" ht="42.75" x14ac:dyDescent="0.45">
      <c r="A2373">
        <v>2371</v>
      </c>
      <c r="B2373" s="1" t="s">
        <v>2372</v>
      </c>
      <c r="C2373" s="1" t="s">
        <v>6481</v>
      </c>
      <c r="D2373" s="3">
        <v>2000</v>
      </c>
      <c r="E2373" s="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s="7">
        <f t="shared" si="148"/>
        <v>42150.777731481481</v>
      </c>
      <c r="L2373" s="7">
        <f t="shared" si="149"/>
        <v>42180.777731481481</v>
      </c>
      <c r="M2373" t="b">
        <v>0</v>
      </c>
      <c r="N2373">
        <v>0</v>
      </c>
      <c r="O2373" s="22">
        <f>E2373/D2373*100</f>
        <v>0</v>
      </c>
      <c r="P2373" s="4" t="e">
        <f>E2373/N2373</f>
        <v>#DIV/0!</v>
      </c>
      <c r="Q2373" t="b">
        <v>0</v>
      </c>
      <c r="R2373" t="s">
        <v>8272</v>
      </c>
      <c r="S2373" t="str">
        <f t="shared" si="150"/>
        <v>technology</v>
      </c>
      <c r="T2373" t="str">
        <f t="shared" si="151"/>
        <v>web</v>
      </c>
    </row>
    <row r="2374" spans="1:20" ht="42.75" x14ac:dyDescent="0.45">
      <c r="A2374">
        <v>2372</v>
      </c>
      <c r="B2374" s="1" t="s">
        <v>2373</v>
      </c>
      <c r="C2374" s="1" t="s">
        <v>6482</v>
      </c>
      <c r="D2374" s="3">
        <v>5500</v>
      </c>
      <c r="E2374" s="3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s="7">
        <f t="shared" si="148"/>
        <v>42088.069108796291</v>
      </c>
      <c r="L2374" s="7">
        <f t="shared" si="149"/>
        <v>42118.069108796291</v>
      </c>
      <c r="M2374" t="b">
        <v>0</v>
      </c>
      <c r="N2374">
        <v>6</v>
      </c>
      <c r="O2374" s="22">
        <f>E2374/D2374*100</f>
        <v>3.2727272727272729</v>
      </c>
      <c r="P2374" s="4">
        <f>E2374/N2374</f>
        <v>30</v>
      </c>
      <c r="Q2374" t="b">
        <v>0</v>
      </c>
      <c r="R2374" t="s">
        <v>8272</v>
      </c>
      <c r="S2374" t="str">
        <f t="shared" si="150"/>
        <v>technology</v>
      </c>
      <c r="T2374" t="str">
        <f t="shared" si="151"/>
        <v>web</v>
      </c>
    </row>
    <row r="2375" spans="1:20" ht="28.5" x14ac:dyDescent="0.45">
      <c r="A2375">
        <v>2373</v>
      </c>
      <c r="B2375" s="1" t="s">
        <v>2374</v>
      </c>
      <c r="C2375" s="1" t="s">
        <v>6483</v>
      </c>
      <c r="D2375" s="3">
        <v>850000</v>
      </c>
      <c r="E2375" s="3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s="7">
        <f t="shared" si="148"/>
        <v>42215.662314814821</v>
      </c>
      <c r="L2375" s="7">
        <f t="shared" si="149"/>
        <v>42245.662314814821</v>
      </c>
      <c r="M2375" t="b">
        <v>0</v>
      </c>
      <c r="N2375">
        <v>1</v>
      </c>
      <c r="O2375" s="22">
        <f>E2375/D2375*100</f>
        <v>5.8823529411764705E-3</v>
      </c>
      <c r="P2375" s="4">
        <f>E2375/N2375</f>
        <v>50</v>
      </c>
      <c r="Q2375" t="b">
        <v>0</v>
      </c>
      <c r="R2375" t="s">
        <v>8272</v>
      </c>
      <c r="S2375" t="str">
        <f t="shared" si="150"/>
        <v>technology</v>
      </c>
      <c r="T2375" t="str">
        <f t="shared" si="151"/>
        <v>web</v>
      </c>
    </row>
    <row r="2376" spans="1:20" ht="42.75" x14ac:dyDescent="0.45">
      <c r="A2376">
        <v>2374</v>
      </c>
      <c r="B2376" s="1" t="s">
        <v>2375</v>
      </c>
      <c r="C2376" s="1" t="s">
        <v>6484</v>
      </c>
      <c r="D2376" s="3">
        <v>22000</v>
      </c>
      <c r="E2376" s="3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s="7">
        <f t="shared" si="148"/>
        <v>42017.843287037031</v>
      </c>
      <c r="L2376" s="7">
        <f t="shared" si="149"/>
        <v>42047.843287037031</v>
      </c>
      <c r="M2376" t="b">
        <v>0</v>
      </c>
      <c r="N2376">
        <v>1</v>
      </c>
      <c r="O2376" s="22">
        <f>E2376/D2376*100</f>
        <v>4.5454545454545456E-2</v>
      </c>
      <c r="P2376" s="4">
        <f>E2376/N2376</f>
        <v>10</v>
      </c>
      <c r="Q2376" t="b">
        <v>0</v>
      </c>
      <c r="R2376" t="s">
        <v>8272</v>
      </c>
      <c r="S2376" t="str">
        <f t="shared" si="150"/>
        <v>technology</v>
      </c>
      <c r="T2376" t="str">
        <f t="shared" si="151"/>
        <v>web</v>
      </c>
    </row>
    <row r="2377" spans="1:20" ht="42.75" x14ac:dyDescent="0.45">
      <c r="A2377">
        <v>2375</v>
      </c>
      <c r="B2377" s="1" t="s">
        <v>2376</v>
      </c>
      <c r="C2377" s="1" t="s">
        <v>6485</v>
      </c>
      <c r="D2377" s="3">
        <v>10000</v>
      </c>
      <c r="E2377" s="3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s="7">
        <f t="shared" si="148"/>
        <v>42592.836076388892</v>
      </c>
      <c r="L2377" s="7">
        <f t="shared" si="149"/>
        <v>42622.836076388892</v>
      </c>
      <c r="M2377" t="b">
        <v>0</v>
      </c>
      <c r="N2377">
        <v>0</v>
      </c>
      <c r="O2377" s="22">
        <f>E2377/D2377*100</f>
        <v>0</v>
      </c>
      <c r="P2377" s="4" t="e">
        <f>E2377/N2377</f>
        <v>#DIV/0!</v>
      </c>
      <c r="Q2377" t="b">
        <v>0</v>
      </c>
      <c r="R2377" t="s">
        <v>8272</v>
      </c>
      <c r="S2377" t="str">
        <f t="shared" si="150"/>
        <v>technology</v>
      </c>
      <c r="T2377" t="str">
        <f t="shared" si="151"/>
        <v>web</v>
      </c>
    </row>
    <row r="2378" spans="1:20" ht="42.75" x14ac:dyDescent="0.45">
      <c r="A2378">
        <v>2376</v>
      </c>
      <c r="B2378" s="1" t="s">
        <v>2377</v>
      </c>
      <c r="C2378" s="1" t="s">
        <v>6486</v>
      </c>
      <c r="D2378" s="3">
        <v>3000</v>
      </c>
      <c r="E2378" s="3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s="7">
        <f t="shared" si="148"/>
        <v>42318.925532407404</v>
      </c>
      <c r="L2378" s="7">
        <f t="shared" si="149"/>
        <v>42348.925532407404</v>
      </c>
      <c r="M2378" t="b">
        <v>0</v>
      </c>
      <c r="N2378">
        <v>4</v>
      </c>
      <c r="O2378" s="22">
        <f>E2378/D2378*100</f>
        <v>10.877666666666666</v>
      </c>
      <c r="P2378" s="4">
        <f>E2378/N2378</f>
        <v>81.582499999999996</v>
      </c>
      <c r="Q2378" t="b">
        <v>0</v>
      </c>
      <c r="R2378" t="s">
        <v>8272</v>
      </c>
      <c r="S2378" t="str">
        <f t="shared" si="150"/>
        <v>technology</v>
      </c>
      <c r="T2378" t="str">
        <f t="shared" si="151"/>
        <v>web</v>
      </c>
    </row>
    <row r="2379" spans="1:20" ht="42.75" x14ac:dyDescent="0.45">
      <c r="A2379">
        <v>2377</v>
      </c>
      <c r="B2379" s="1" t="s">
        <v>2378</v>
      </c>
      <c r="C2379" s="1" t="s">
        <v>6487</v>
      </c>
      <c r="D2379" s="3">
        <v>2500</v>
      </c>
      <c r="E2379" s="3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s="7">
        <f t="shared" si="148"/>
        <v>42669.870173611111</v>
      </c>
      <c r="L2379" s="7">
        <f t="shared" si="149"/>
        <v>42699.911840277782</v>
      </c>
      <c r="M2379" t="b">
        <v>0</v>
      </c>
      <c r="N2379">
        <v>0</v>
      </c>
      <c r="O2379" s="22">
        <f>E2379/D2379*100</f>
        <v>0</v>
      </c>
      <c r="P2379" s="4" t="e">
        <f>E2379/N2379</f>
        <v>#DIV/0!</v>
      </c>
      <c r="Q2379" t="b">
        <v>0</v>
      </c>
      <c r="R2379" t="s">
        <v>8272</v>
      </c>
      <c r="S2379" t="str">
        <f t="shared" si="150"/>
        <v>technology</v>
      </c>
      <c r="T2379" t="str">
        <f t="shared" si="151"/>
        <v>web</v>
      </c>
    </row>
    <row r="2380" spans="1:20" ht="28.5" x14ac:dyDescent="0.45">
      <c r="A2380">
        <v>2378</v>
      </c>
      <c r="B2380" s="1" t="s">
        <v>2379</v>
      </c>
      <c r="C2380" s="1" t="s">
        <v>6488</v>
      </c>
      <c r="D2380" s="3">
        <v>110000</v>
      </c>
      <c r="E2380" s="3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s="7">
        <f t="shared" si="148"/>
        <v>42213.013078703705</v>
      </c>
      <c r="L2380" s="7">
        <f t="shared" si="149"/>
        <v>42242.013078703705</v>
      </c>
      <c r="M2380" t="b">
        <v>0</v>
      </c>
      <c r="N2380">
        <v>0</v>
      </c>
      <c r="O2380" s="22">
        <f>E2380/D2380*100</f>
        <v>0</v>
      </c>
      <c r="P2380" s="4" t="e">
        <f>E2380/N2380</f>
        <v>#DIV/0!</v>
      </c>
      <c r="Q2380" t="b">
        <v>0</v>
      </c>
      <c r="R2380" t="s">
        <v>8272</v>
      </c>
      <c r="S2380" t="str">
        <f t="shared" si="150"/>
        <v>technology</v>
      </c>
      <c r="T2380" t="str">
        <f t="shared" si="151"/>
        <v>web</v>
      </c>
    </row>
    <row r="2381" spans="1:20" ht="28.5" x14ac:dyDescent="0.45">
      <c r="A2381">
        <v>2379</v>
      </c>
      <c r="B2381" s="1" t="s">
        <v>2380</v>
      </c>
      <c r="C2381" s="1" t="s">
        <v>6489</v>
      </c>
      <c r="D2381" s="3">
        <v>30000</v>
      </c>
      <c r="E2381" s="3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s="7">
        <f t="shared" si="148"/>
        <v>42237.016388888893</v>
      </c>
      <c r="L2381" s="7">
        <f t="shared" si="149"/>
        <v>42282.016388888893</v>
      </c>
      <c r="M2381" t="b">
        <v>0</v>
      </c>
      <c r="N2381">
        <v>0</v>
      </c>
      <c r="O2381" s="22">
        <f>E2381/D2381*100</f>
        <v>0</v>
      </c>
      <c r="P2381" s="4" t="e">
        <f>E2381/N2381</f>
        <v>#DIV/0!</v>
      </c>
      <c r="Q2381" t="b">
        <v>0</v>
      </c>
      <c r="R2381" t="s">
        <v>8272</v>
      </c>
      <c r="S2381" t="str">
        <f t="shared" si="150"/>
        <v>technology</v>
      </c>
      <c r="T2381" t="str">
        <f t="shared" si="151"/>
        <v>web</v>
      </c>
    </row>
    <row r="2382" spans="1:20" ht="42.75" x14ac:dyDescent="0.45">
      <c r="A2382">
        <v>2380</v>
      </c>
      <c r="B2382" s="1" t="s">
        <v>2381</v>
      </c>
      <c r="C2382" s="1" t="s">
        <v>6490</v>
      </c>
      <c r="D2382" s="3">
        <v>15000</v>
      </c>
      <c r="E2382" s="3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s="7">
        <f t="shared" si="148"/>
        <v>42248.793310185181</v>
      </c>
      <c r="L2382" s="7">
        <f t="shared" si="149"/>
        <v>42278.793310185181</v>
      </c>
      <c r="M2382" t="b">
        <v>0</v>
      </c>
      <c r="N2382">
        <v>3</v>
      </c>
      <c r="O2382" s="22">
        <f>E2382/D2382*100</f>
        <v>0.36666666666666664</v>
      </c>
      <c r="P2382" s="4">
        <f>E2382/N2382</f>
        <v>18.333333333333332</v>
      </c>
      <c r="Q2382" t="b">
        <v>0</v>
      </c>
      <c r="R2382" t="s">
        <v>8272</v>
      </c>
      <c r="S2382" t="str">
        <f t="shared" si="150"/>
        <v>technology</v>
      </c>
      <c r="T2382" t="str">
        <f t="shared" si="151"/>
        <v>web</v>
      </c>
    </row>
    <row r="2383" spans="1:20" ht="42.75" x14ac:dyDescent="0.45">
      <c r="A2383">
        <v>2381</v>
      </c>
      <c r="B2383" s="1" t="s">
        <v>2382</v>
      </c>
      <c r="C2383" s="1" t="s">
        <v>6491</v>
      </c>
      <c r="D2383" s="3">
        <v>86350</v>
      </c>
      <c r="E2383" s="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s="7">
        <f t="shared" si="148"/>
        <v>42074.935740740737</v>
      </c>
      <c r="L2383" s="7">
        <f t="shared" si="149"/>
        <v>42104.935740740737</v>
      </c>
      <c r="M2383" t="b">
        <v>0</v>
      </c>
      <c r="N2383">
        <v>7</v>
      </c>
      <c r="O2383" s="22">
        <f>E2383/D2383*100</f>
        <v>1.8193398957730169</v>
      </c>
      <c r="P2383" s="4">
        <f>E2383/N2383</f>
        <v>224.42857142857142</v>
      </c>
      <c r="Q2383" t="b">
        <v>0</v>
      </c>
      <c r="R2383" t="s">
        <v>8272</v>
      </c>
      <c r="S2383" t="str">
        <f t="shared" si="150"/>
        <v>technology</v>
      </c>
      <c r="T2383" t="str">
        <f t="shared" si="151"/>
        <v>web</v>
      </c>
    </row>
    <row r="2384" spans="1:20" ht="57" x14ac:dyDescent="0.45">
      <c r="A2384">
        <v>2382</v>
      </c>
      <c r="B2384" s="1" t="s">
        <v>2383</v>
      </c>
      <c r="C2384" s="1" t="s">
        <v>6492</v>
      </c>
      <c r="D2384" s="3">
        <v>3000</v>
      </c>
      <c r="E2384" s="3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s="7">
        <f t="shared" si="148"/>
        <v>42195.187534722223</v>
      </c>
      <c r="L2384" s="7">
        <f t="shared" si="149"/>
        <v>42220.187534722223</v>
      </c>
      <c r="M2384" t="b">
        <v>0</v>
      </c>
      <c r="N2384">
        <v>2</v>
      </c>
      <c r="O2384" s="22">
        <f>E2384/D2384*100</f>
        <v>2.5</v>
      </c>
      <c r="P2384" s="4">
        <f>E2384/N2384</f>
        <v>37.5</v>
      </c>
      <c r="Q2384" t="b">
        <v>0</v>
      </c>
      <c r="R2384" t="s">
        <v>8272</v>
      </c>
      <c r="S2384" t="str">
        <f t="shared" si="150"/>
        <v>technology</v>
      </c>
      <c r="T2384" t="str">
        <f t="shared" si="151"/>
        <v>web</v>
      </c>
    </row>
    <row r="2385" spans="1:20" ht="42.75" x14ac:dyDescent="0.45">
      <c r="A2385">
        <v>2383</v>
      </c>
      <c r="B2385" s="1" t="s">
        <v>2384</v>
      </c>
      <c r="C2385" s="1" t="s">
        <v>6493</v>
      </c>
      <c r="D2385" s="3">
        <v>10000</v>
      </c>
      <c r="E2385" s="3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s="7">
        <f t="shared" si="148"/>
        <v>42027.056793981479</v>
      </c>
      <c r="L2385" s="7">
        <f t="shared" si="149"/>
        <v>42057.056793981479</v>
      </c>
      <c r="M2385" t="b">
        <v>0</v>
      </c>
      <c r="N2385">
        <v>3</v>
      </c>
      <c r="O2385" s="22">
        <f>E2385/D2385*100</f>
        <v>4.3499999999999996</v>
      </c>
      <c r="P2385" s="4">
        <f>E2385/N2385</f>
        <v>145</v>
      </c>
      <c r="Q2385" t="b">
        <v>0</v>
      </c>
      <c r="R2385" t="s">
        <v>8272</v>
      </c>
      <c r="S2385" t="str">
        <f t="shared" si="150"/>
        <v>technology</v>
      </c>
      <c r="T2385" t="str">
        <f t="shared" si="151"/>
        <v>web</v>
      </c>
    </row>
    <row r="2386" spans="1:20" ht="42.75" x14ac:dyDescent="0.45">
      <c r="A2386">
        <v>2384</v>
      </c>
      <c r="B2386" s="1" t="s">
        <v>2385</v>
      </c>
      <c r="C2386" s="1" t="s">
        <v>6494</v>
      </c>
      <c r="D2386" s="3">
        <v>1000</v>
      </c>
      <c r="E2386" s="3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s="7">
        <f t="shared" si="148"/>
        <v>41927.067627314813</v>
      </c>
      <c r="L2386" s="7">
        <f t="shared" si="149"/>
        <v>41957.109293981484</v>
      </c>
      <c r="M2386" t="b">
        <v>0</v>
      </c>
      <c r="N2386">
        <v>8</v>
      </c>
      <c r="O2386" s="22">
        <f>E2386/D2386*100</f>
        <v>0.8</v>
      </c>
      <c r="P2386" s="4">
        <f>E2386/N2386</f>
        <v>1</v>
      </c>
      <c r="Q2386" t="b">
        <v>0</v>
      </c>
      <c r="R2386" t="s">
        <v>8272</v>
      </c>
      <c r="S2386" t="str">
        <f t="shared" si="150"/>
        <v>technology</v>
      </c>
      <c r="T2386" t="str">
        <f t="shared" si="151"/>
        <v>web</v>
      </c>
    </row>
    <row r="2387" spans="1:20" ht="42.75" x14ac:dyDescent="0.45">
      <c r="A2387">
        <v>2385</v>
      </c>
      <c r="B2387" s="1" t="s">
        <v>2386</v>
      </c>
      <c r="C2387" s="1" t="s">
        <v>6495</v>
      </c>
      <c r="D2387" s="3">
        <v>65000</v>
      </c>
      <c r="E2387" s="3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s="7">
        <f t="shared" si="148"/>
        <v>42191.70175925926</v>
      </c>
      <c r="L2387" s="7">
        <f t="shared" si="149"/>
        <v>42221.70175925926</v>
      </c>
      <c r="M2387" t="b">
        <v>0</v>
      </c>
      <c r="N2387">
        <v>7</v>
      </c>
      <c r="O2387" s="22">
        <f>E2387/D2387*100</f>
        <v>1.2123076923076923</v>
      </c>
      <c r="P2387" s="4">
        <f>E2387/N2387</f>
        <v>112.57142857142857</v>
      </c>
      <c r="Q2387" t="b">
        <v>0</v>
      </c>
      <c r="R2387" t="s">
        <v>8272</v>
      </c>
      <c r="S2387" t="str">
        <f t="shared" si="150"/>
        <v>technology</v>
      </c>
      <c r="T2387" t="str">
        <f t="shared" si="151"/>
        <v>web</v>
      </c>
    </row>
    <row r="2388" spans="1:20" ht="42.75" x14ac:dyDescent="0.45">
      <c r="A2388">
        <v>2386</v>
      </c>
      <c r="B2388" s="1" t="s">
        <v>2387</v>
      </c>
      <c r="C2388" s="1" t="s">
        <v>6496</v>
      </c>
      <c r="D2388" s="3">
        <v>30000</v>
      </c>
      <c r="E2388" s="3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s="7">
        <f t="shared" si="148"/>
        <v>41954.838240740741</v>
      </c>
      <c r="L2388" s="7">
        <f t="shared" si="149"/>
        <v>42014.838240740741</v>
      </c>
      <c r="M2388" t="b">
        <v>0</v>
      </c>
      <c r="N2388">
        <v>0</v>
      </c>
      <c r="O2388" s="22">
        <f>E2388/D2388*100</f>
        <v>0</v>
      </c>
      <c r="P2388" s="4" t="e">
        <f>E2388/N2388</f>
        <v>#DIV/0!</v>
      </c>
      <c r="Q2388" t="b">
        <v>0</v>
      </c>
      <c r="R2388" t="s">
        <v>8272</v>
      </c>
      <c r="S2388" t="str">
        <f t="shared" si="150"/>
        <v>technology</v>
      </c>
      <c r="T2388" t="str">
        <f t="shared" si="151"/>
        <v>web</v>
      </c>
    </row>
    <row r="2389" spans="1:20" ht="42.75" x14ac:dyDescent="0.45">
      <c r="A2389">
        <v>2387</v>
      </c>
      <c r="B2389" s="1" t="s">
        <v>2388</v>
      </c>
      <c r="C2389" s="1" t="s">
        <v>6497</v>
      </c>
      <c r="D2389" s="3">
        <v>150000</v>
      </c>
      <c r="E2389" s="3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s="7">
        <f t="shared" si="148"/>
        <v>42528.626620370371</v>
      </c>
      <c r="L2389" s="7">
        <f t="shared" si="149"/>
        <v>42573.626620370371</v>
      </c>
      <c r="M2389" t="b">
        <v>0</v>
      </c>
      <c r="N2389">
        <v>3</v>
      </c>
      <c r="O2389" s="22">
        <f>E2389/D2389*100</f>
        <v>0.68399999999999994</v>
      </c>
      <c r="P2389" s="4">
        <f>E2389/N2389</f>
        <v>342</v>
      </c>
      <c r="Q2389" t="b">
        <v>0</v>
      </c>
      <c r="R2389" t="s">
        <v>8272</v>
      </c>
      <c r="S2389" t="str">
        <f t="shared" si="150"/>
        <v>technology</v>
      </c>
      <c r="T2389" t="str">
        <f t="shared" si="151"/>
        <v>web</v>
      </c>
    </row>
    <row r="2390" spans="1:20" ht="42.75" x14ac:dyDescent="0.45">
      <c r="A2390">
        <v>2388</v>
      </c>
      <c r="B2390" s="1" t="s">
        <v>2389</v>
      </c>
      <c r="C2390" s="1" t="s">
        <v>6498</v>
      </c>
      <c r="D2390" s="3">
        <v>37000</v>
      </c>
      <c r="E2390" s="3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s="7">
        <f t="shared" si="148"/>
        <v>41989.853692129633</v>
      </c>
      <c r="L2390" s="7">
        <f t="shared" si="149"/>
        <v>42019.811805555553</v>
      </c>
      <c r="M2390" t="b">
        <v>0</v>
      </c>
      <c r="N2390">
        <v>8</v>
      </c>
      <c r="O2390" s="22">
        <f>E2390/D2390*100</f>
        <v>1.2513513513513512</v>
      </c>
      <c r="P2390" s="4">
        <f>E2390/N2390</f>
        <v>57.875</v>
      </c>
      <c r="Q2390" t="b">
        <v>0</v>
      </c>
      <c r="R2390" t="s">
        <v>8272</v>
      </c>
      <c r="S2390" t="str">
        <f t="shared" si="150"/>
        <v>technology</v>
      </c>
      <c r="T2390" t="str">
        <f t="shared" si="151"/>
        <v>web</v>
      </c>
    </row>
    <row r="2391" spans="1:20" ht="57" x14ac:dyDescent="0.45">
      <c r="A2391">
        <v>2389</v>
      </c>
      <c r="B2391" s="1" t="s">
        <v>2390</v>
      </c>
      <c r="C2391" s="1" t="s">
        <v>6499</v>
      </c>
      <c r="D2391" s="3">
        <v>16000</v>
      </c>
      <c r="E2391" s="3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s="7">
        <f t="shared" si="148"/>
        <v>42179.653379629628</v>
      </c>
      <c r="L2391" s="7">
        <f t="shared" si="149"/>
        <v>42210.915972222225</v>
      </c>
      <c r="M2391" t="b">
        <v>0</v>
      </c>
      <c r="N2391">
        <v>1</v>
      </c>
      <c r="O2391" s="22">
        <f>E2391/D2391*100</f>
        <v>0.1875</v>
      </c>
      <c r="P2391" s="4">
        <f>E2391/N2391</f>
        <v>30</v>
      </c>
      <c r="Q2391" t="b">
        <v>0</v>
      </c>
      <c r="R2391" t="s">
        <v>8272</v>
      </c>
      <c r="S2391" t="str">
        <f t="shared" si="150"/>
        <v>technology</v>
      </c>
      <c r="T2391" t="str">
        <f t="shared" si="151"/>
        <v>web</v>
      </c>
    </row>
    <row r="2392" spans="1:20" ht="42.75" x14ac:dyDescent="0.45">
      <c r="A2392">
        <v>2390</v>
      </c>
      <c r="B2392" s="1" t="s">
        <v>2391</v>
      </c>
      <c r="C2392" s="1" t="s">
        <v>6500</v>
      </c>
      <c r="D2392" s="3">
        <v>510000</v>
      </c>
      <c r="E2392" s="3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s="7">
        <f t="shared" si="148"/>
        <v>41968.262314814812</v>
      </c>
      <c r="L2392" s="7">
        <f t="shared" si="149"/>
        <v>42008.262314814812</v>
      </c>
      <c r="M2392" t="b">
        <v>0</v>
      </c>
      <c r="N2392">
        <v>0</v>
      </c>
      <c r="O2392" s="22">
        <f>E2392/D2392*100</f>
        <v>0</v>
      </c>
      <c r="P2392" s="4" t="e">
        <f>E2392/N2392</f>
        <v>#DIV/0!</v>
      </c>
      <c r="Q2392" t="b">
        <v>0</v>
      </c>
      <c r="R2392" t="s">
        <v>8272</v>
      </c>
      <c r="S2392" t="str">
        <f t="shared" si="150"/>
        <v>technology</v>
      </c>
      <c r="T2392" t="str">
        <f t="shared" si="151"/>
        <v>web</v>
      </c>
    </row>
    <row r="2393" spans="1:20" ht="28.5" x14ac:dyDescent="0.45">
      <c r="A2393">
        <v>2391</v>
      </c>
      <c r="B2393" s="1" t="s">
        <v>2392</v>
      </c>
      <c r="C2393" s="1" t="s">
        <v>6501</v>
      </c>
      <c r="D2393" s="3">
        <v>20000</v>
      </c>
      <c r="E2393" s="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s="7">
        <f t="shared" si="148"/>
        <v>42064.794490740736</v>
      </c>
      <c r="L2393" s="7">
        <f t="shared" si="149"/>
        <v>42094.752824074079</v>
      </c>
      <c r="M2393" t="b">
        <v>0</v>
      </c>
      <c r="N2393">
        <v>1</v>
      </c>
      <c r="O2393" s="22">
        <f>E2393/D2393*100</f>
        <v>0.125</v>
      </c>
      <c r="P2393" s="4">
        <f>E2393/N2393</f>
        <v>25</v>
      </c>
      <c r="Q2393" t="b">
        <v>0</v>
      </c>
      <c r="R2393" t="s">
        <v>8272</v>
      </c>
      <c r="S2393" t="str">
        <f t="shared" si="150"/>
        <v>technology</v>
      </c>
      <c r="T2393" t="str">
        <f t="shared" si="151"/>
        <v>web</v>
      </c>
    </row>
    <row r="2394" spans="1:20" ht="42.75" x14ac:dyDescent="0.45">
      <c r="A2394">
        <v>2392</v>
      </c>
      <c r="B2394" s="1" t="s">
        <v>2393</v>
      </c>
      <c r="C2394" s="1" t="s">
        <v>6502</v>
      </c>
      <c r="D2394" s="3">
        <v>4200</v>
      </c>
      <c r="E2394" s="3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s="7">
        <f t="shared" si="148"/>
        <v>42276.120636574073</v>
      </c>
      <c r="L2394" s="7">
        <f t="shared" si="149"/>
        <v>42306.120636574073</v>
      </c>
      <c r="M2394" t="b">
        <v>0</v>
      </c>
      <c r="N2394">
        <v>0</v>
      </c>
      <c r="O2394" s="22">
        <f>E2394/D2394*100</f>
        <v>0</v>
      </c>
      <c r="P2394" s="4" t="e">
        <f>E2394/N2394</f>
        <v>#DIV/0!</v>
      </c>
      <c r="Q2394" t="b">
        <v>0</v>
      </c>
      <c r="R2394" t="s">
        <v>8272</v>
      </c>
      <c r="S2394" t="str">
        <f t="shared" si="150"/>
        <v>technology</v>
      </c>
      <c r="T2394" t="str">
        <f t="shared" si="151"/>
        <v>web</v>
      </c>
    </row>
    <row r="2395" spans="1:20" ht="42.75" x14ac:dyDescent="0.45">
      <c r="A2395">
        <v>2393</v>
      </c>
      <c r="B2395" s="1" t="s">
        <v>2394</v>
      </c>
      <c r="C2395" s="1" t="s">
        <v>6503</v>
      </c>
      <c r="D2395" s="3">
        <v>100000</v>
      </c>
      <c r="E2395" s="3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s="7">
        <f t="shared" si="148"/>
        <v>42194.648344907408</v>
      </c>
      <c r="L2395" s="7">
        <f t="shared" si="149"/>
        <v>42224.648344907408</v>
      </c>
      <c r="M2395" t="b">
        <v>0</v>
      </c>
      <c r="N2395">
        <v>1</v>
      </c>
      <c r="O2395" s="22">
        <f>E2395/D2395*100</f>
        <v>0.05</v>
      </c>
      <c r="P2395" s="4">
        <f>E2395/N2395</f>
        <v>50</v>
      </c>
      <c r="Q2395" t="b">
        <v>0</v>
      </c>
      <c r="R2395" t="s">
        <v>8272</v>
      </c>
      <c r="S2395" t="str">
        <f t="shared" si="150"/>
        <v>technology</v>
      </c>
      <c r="T2395" t="str">
        <f t="shared" si="151"/>
        <v>web</v>
      </c>
    </row>
    <row r="2396" spans="1:20" ht="42.75" x14ac:dyDescent="0.45">
      <c r="A2396">
        <v>2394</v>
      </c>
      <c r="B2396" s="1" t="s">
        <v>2395</v>
      </c>
      <c r="C2396" s="1" t="s">
        <v>6504</v>
      </c>
      <c r="D2396" s="3">
        <v>5000</v>
      </c>
      <c r="E2396" s="3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s="7">
        <f t="shared" si="148"/>
        <v>42031.362187499995</v>
      </c>
      <c r="L2396" s="7">
        <f t="shared" si="149"/>
        <v>42061.362187499995</v>
      </c>
      <c r="M2396" t="b">
        <v>0</v>
      </c>
      <c r="N2396">
        <v>2</v>
      </c>
      <c r="O2396" s="22">
        <f>E2396/D2396*100</f>
        <v>0.06</v>
      </c>
      <c r="P2396" s="4">
        <f>E2396/N2396</f>
        <v>1.5</v>
      </c>
      <c r="Q2396" t="b">
        <v>0</v>
      </c>
      <c r="R2396" t="s">
        <v>8272</v>
      </c>
      <c r="S2396" t="str">
        <f t="shared" si="150"/>
        <v>technology</v>
      </c>
      <c r="T2396" t="str">
        <f t="shared" si="151"/>
        <v>web</v>
      </c>
    </row>
    <row r="2397" spans="1:20" ht="42.75" x14ac:dyDescent="0.45">
      <c r="A2397">
        <v>2395</v>
      </c>
      <c r="B2397" s="1" t="s">
        <v>2396</v>
      </c>
      <c r="C2397" s="1" t="s">
        <v>6505</v>
      </c>
      <c r="D2397" s="3">
        <v>33000</v>
      </c>
      <c r="E2397" s="3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s="7">
        <f t="shared" si="148"/>
        <v>42717.121377314819</v>
      </c>
      <c r="L2397" s="7">
        <f t="shared" si="149"/>
        <v>42745.372916666667</v>
      </c>
      <c r="M2397" t="b">
        <v>0</v>
      </c>
      <c r="N2397">
        <v>0</v>
      </c>
      <c r="O2397" s="22">
        <f>E2397/D2397*100</f>
        <v>0</v>
      </c>
      <c r="P2397" s="4" t="e">
        <f>E2397/N2397</f>
        <v>#DIV/0!</v>
      </c>
      <c r="Q2397" t="b">
        <v>0</v>
      </c>
      <c r="R2397" t="s">
        <v>8272</v>
      </c>
      <c r="S2397" t="str">
        <f t="shared" si="150"/>
        <v>technology</v>
      </c>
      <c r="T2397" t="str">
        <f t="shared" si="151"/>
        <v>web</v>
      </c>
    </row>
    <row r="2398" spans="1:20" ht="42.75" x14ac:dyDescent="0.45">
      <c r="A2398">
        <v>2396</v>
      </c>
      <c r="B2398" s="1" t="s">
        <v>2397</v>
      </c>
      <c r="C2398" s="1" t="s">
        <v>6506</v>
      </c>
      <c r="D2398" s="3">
        <v>5000</v>
      </c>
      <c r="E2398" s="3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s="7">
        <f t="shared" si="148"/>
        <v>42262.849050925928</v>
      </c>
      <c r="L2398" s="7">
        <f t="shared" si="149"/>
        <v>42292.849050925928</v>
      </c>
      <c r="M2398" t="b">
        <v>0</v>
      </c>
      <c r="N2398">
        <v>1</v>
      </c>
      <c r="O2398" s="22">
        <f>E2398/D2398*100</f>
        <v>0.2</v>
      </c>
      <c r="P2398" s="4">
        <f>E2398/N2398</f>
        <v>10</v>
      </c>
      <c r="Q2398" t="b">
        <v>0</v>
      </c>
      <c r="R2398" t="s">
        <v>8272</v>
      </c>
      <c r="S2398" t="str">
        <f t="shared" si="150"/>
        <v>technology</v>
      </c>
      <c r="T2398" t="str">
        <f t="shared" si="151"/>
        <v>web</v>
      </c>
    </row>
    <row r="2399" spans="1:20" ht="42.75" x14ac:dyDescent="0.45">
      <c r="A2399">
        <v>2397</v>
      </c>
      <c r="B2399" s="1" t="s">
        <v>2398</v>
      </c>
      <c r="C2399" s="1" t="s">
        <v>6507</v>
      </c>
      <c r="D2399" s="3">
        <v>124000</v>
      </c>
      <c r="E2399" s="3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s="7">
        <f t="shared" si="148"/>
        <v>41976.88490740741</v>
      </c>
      <c r="L2399" s="7">
        <f t="shared" si="149"/>
        <v>42006.88490740741</v>
      </c>
      <c r="M2399" t="b">
        <v>0</v>
      </c>
      <c r="N2399">
        <v>0</v>
      </c>
      <c r="O2399" s="22">
        <f>E2399/D2399*100</f>
        <v>0</v>
      </c>
      <c r="P2399" s="4" t="e">
        <f>E2399/N2399</f>
        <v>#DIV/0!</v>
      </c>
      <c r="Q2399" t="b">
        <v>0</v>
      </c>
      <c r="R2399" t="s">
        <v>8272</v>
      </c>
      <c r="S2399" t="str">
        <f t="shared" si="150"/>
        <v>technology</v>
      </c>
      <c r="T2399" t="str">
        <f t="shared" si="151"/>
        <v>web</v>
      </c>
    </row>
    <row r="2400" spans="1:20" ht="42.75" x14ac:dyDescent="0.45">
      <c r="A2400">
        <v>2398</v>
      </c>
      <c r="B2400" s="1" t="s">
        <v>2399</v>
      </c>
      <c r="C2400" s="1" t="s">
        <v>6508</v>
      </c>
      <c r="D2400" s="3">
        <v>4000</v>
      </c>
      <c r="E2400" s="3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s="7">
        <f t="shared" si="148"/>
        <v>42157.916481481487</v>
      </c>
      <c r="L2400" s="7">
        <f t="shared" si="149"/>
        <v>42187.916481481487</v>
      </c>
      <c r="M2400" t="b">
        <v>0</v>
      </c>
      <c r="N2400">
        <v>0</v>
      </c>
      <c r="O2400" s="22">
        <f>E2400/D2400*100</f>
        <v>0</v>
      </c>
      <c r="P2400" s="4" t="e">
        <f>E2400/N2400</f>
        <v>#DIV/0!</v>
      </c>
      <c r="Q2400" t="b">
        <v>0</v>
      </c>
      <c r="R2400" t="s">
        <v>8272</v>
      </c>
      <c r="S2400" t="str">
        <f t="shared" si="150"/>
        <v>technology</v>
      </c>
      <c r="T2400" t="str">
        <f t="shared" si="151"/>
        <v>web</v>
      </c>
    </row>
    <row r="2401" spans="1:20" ht="42.75" x14ac:dyDescent="0.45">
      <c r="A2401">
        <v>2399</v>
      </c>
      <c r="B2401" s="1" t="s">
        <v>2400</v>
      </c>
      <c r="C2401" s="1" t="s">
        <v>6509</v>
      </c>
      <c r="D2401" s="3">
        <v>13000</v>
      </c>
      <c r="E2401" s="3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s="7">
        <f t="shared" si="148"/>
        <v>41956.853078703702</v>
      </c>
      <c r="L2401" s="7">
        <f t="shared" si="149"/>
        <v>41991.853078703702</v>
      </c>
      <c r="M2401" t="b">
        <v>0</v>
      </c>
      <c r="N2401">
        <v>0</v>
      </c>
      <c r="O2401" s="22">
        <f>E2401/D2401*100</f>
        <v>0</v>
      </c>
      <c r="P2401" s="4" t="e">
        <f>E2401/N2401</f>
        <v>#DIV/0!</v>
      </c>
      <c r="Q2401" t="b">
        <v>0</v>
      </c>
      <c r="R2401" t="s">
        <v>8272</v>
      </c>
      <c r="S2401" t="str">
        <f t="shared" si="150"/>
        <v>technology</v>
      </c>
      <c r="T2401" t="str">
        <f t="shared" si="151"/>
        <v>web</v>
      </c>
    </row>
    <row r="2402" spans="1:20" ht="42.75" x14ac:dyDescent="0.45">
      <c r="A2402">
        <v>2400</v>
      </c>
      <c r="B2402" s="1" t="s">
        <v>2401</v>
      </c>
      <c r="C2402" s="1" t="s">
        <v>6510</v>
      </c>
      <c r="D2402" s="3">
        <v>50000</v>
      </c>
      <c r="E2402" s="3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s="7">
        <f t="shared" si="148"/>
        <v>42444.268101851849</v>
      </c>
      <c r="L2402" s="7">
        <f t="shared" si="149"/>
        <v>42474.268101851849</v>
      </c>
      <c r="M2402" t="b">
        <v>0</v>
      </c>
      <c r="N2402">
        <v>0</v>
      </c>
      <c r="O2402" s="22">
        <f>E2402/D2402*100</f>
        <v>0</v>
      </c>
      <c r="P2402" s="4" t="e">
        <f>E2402/N2402</f>
        <v>#DIV/0!</v>
      </c>
      <c r="Q2402" t="b">
        <v>0</v>
      </c>
      <c r="R2402" t="s">
        <v>8272</v>
      </c>
      <c r="S2402" t="str">
        <f t="shared" si="150"/>
        <v>technology</v>
      </c>
      <c r="T2402" t="str">
        <f t="shared" si="151"/>
        <v>web</v>
      </c>
    </row>
    <row r="2403" spans="1:20" ht="42.75" x14ac:dyDescent="0.45">
      <c r="A2403">
        <v>2401</v>
      </c>
      <c r="B2403" s="1" t="s">
        <v>2402</v>
      </c>
      <c r="C2403" s="1" t="s">
        <v>6511</v>
      </c>
      <c r="D2403" s="3">
        <v>28000</v>
      </c>
      <c r="E2403" s="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s="7">
        <f t="shared" si="148"/>
        <v>42374.822870370372</v>
      </c>
      <c r="L2403" s="7">
        <f t="shared" si="149"/>
        <v>42434.822870370372</v>
      </c>
      <c r="M2403" t="b">
        <v>0</v>
      </c>
      <c r="N2403">
        <v>9</v>
      </c>
      <c r="O2403" s="22">
        <f>E2403/D2403*100</f>
        <v>0.71785714285714286</v>
      </c>
      <c r="P2403" s="4">
        <f>E2403/N2403</f>
        <v>22.333333333333332</v>
      </c>
      <c r="Q2403" t="b">
        <v>0</v>
      </c>
      <c r="R2403" t="s">
        <v>8284</v>
      </c>
      <c r="S2403" t="str">
        <f t="shared" si="150"/>
        <v>food</v>
      </c>
      <c r="T2403" t="str">
        <f t="shared" si="151"/>
        <v>food trucks</v>
      </c>
    </row>
    <row r="2404" spans="1:20" x14ac:dyDescent="0.45">
      <c r="A2404">
        <v>2402</v>
      </c>
      <c r="B2404" s="1" t="s">
        <v>2403</v>
      </c>
      <c r="C2404" s="1" t="s">
        <v>6512</v>
      </c>
      <c r="D2404" s="3">
        <v>12000</v>
      </c>
      <c r="E2404" s="3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s="7">
        <f t="shared" si="148"/>
        <v>42107.679756944446</v>
      </c>
      <c r="L2404" s="7">
        <f t="shared" si="149"/>
        <v>42137.679756944446</v>
      </c>
      <c r="M2404" t="b">
        <v>0</v>
      </c>
      <c r="N2404">
        <v>1</v>
      </c>
      <c r="O2404" s="22">
        <f>E2404/D2404*100</f>
        <v>0.43333333333333329</v>
      </c>
      <c r="P2404" s="4">
        <f>E2404/N2404</f>
        <v>52</v>
      </c>
      <c r="Q2404" t="b">
        <v>0</v>
      </c>
      <c r="R2404" t="s">
        <v>8284</v>
      </c>
      <c r="S2404" t="str">
        <f t="shared" si="150"/>
        <v>food</v>
      </c>
      <c r="T2404" t="str">
        <f t="shared" si="151"/>
        <v>food trucks</v>
      </c>
    </row>
    <row r="2405" spans="1:20" ht="42.75" x14ac:dyDescent="0.45">
      <c r="A2405">
        <v>2403</v>
      </c>
      <c r="B2405" s="1" t="s">
        <v>2404</v>
      </c>
      <c r="C2405" s="1" t="s">
        <v>6513</v>
      </c>
      <c r="D2405" s="3">
        <v>1200</v>
      </c>
      <c r="E2405" s="3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s="7">
        <f t="shared" si="148"/>
        <v>42399.882615740738</v>
      </c>
      <c r="L2405" s="7">
        <f t="shared" si="149"/>
        <v>42459.840949074074</v>
      </c>
      <c r="M2405" t="b">
        <v>0</v>
      </c>
      <c r="N2405">
        <v>12</v>
      </c>
      <c r="O2405" s="22">
        <f>E2405/D2405*100</f>
        <v>16.833333333333332</v>
      </c>
      <c r="P2405" s="4">
        <f>E2405/N2405</f>
        <v>16.833333333333332</v>
      </c>
      <c r="Q2405" t="b">
        <v>0</v>
      </c>
      <c r="R2405" t="s">
        <v>8284</v>
      </c>
      <c r="S2405" t="str">
        <f t="shared" si="150"/>
        <v>food</v>
      </c>
      <c r="T2405" t="str">
        <f t="shared" si="151"/>
        <v>food trucks</v>
      </c>
    </row>
    <row r="2406" spans="1:20" ht="42.75" x14ac:dyDescent="0.45">
      <c r="A2406">
        <v>2404</v>
      </c>
      <c r="B2406" s="1" t="s">
        <v>2405</v>
      </c>
      <c r="C2406" s="1" t="s">
        <v>6514</v>
      </c>
      <c r="D2406" s="3">
        <v>15000</v>
      </c>
      <c r="E2406" s="3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s="7">
        <f t="shared" si="148"/>
        <v>42342.03943287037</v>
      </c>
      <c r="L2406" s="7">
        <f t="shared" si="149"/>
        <v>42372.03943287037</v>
      </c>
      <c r="M2406" t="b">
        <v>0</v>
      </c>
      <c r="N2406">
        <v>0</v>
      </c>
      <c r="O2406" s="22">
        <f>E2406/D2406*100</f>
        <v>0</v>
      </c>
      <c r="P2406" s="4" t="e">
        <f>E2406/N2406</f>
        <v>#DIV/0!</v>
      </c>
      <c r="Q2406" t="b">
        <v>0</v>
      </c>
      <c r="R2406" t="s">
        <v>8284</v>
      </c>
      <c r="S2406" t="str">
        <f t="shared" si="150"/>
        <v>food</v>
      </c>
      <c r="T2406" t="str">
        <f t="shared" si="151"/>
        <v>food trucks</v>
      </c>
    </row>
    <row r="2407" spans="1:20" ht="42.75" x14ac:dyDescent="0.45">
      <c r="A2407">
        <v>2405</v>
      </c>
      <c r="B2407" s="1" t="s">
        <v>2406</v>
      </c>
      <c r="C2407" s="1" t="s">
        <v>6515</v>
      </c>
      <c r="D2407" s="3">
        <v>5000</v>
      </c>
      <c r="E2407" s="3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s="7">
        <f t="shared" si="148"/>
        <v>42595.585358796292</v>
      </c>
      <c r="L2407" s="7">
        <f t="shared" si="149"/>
        <v>42616.585358796292</v>
      </c>
      <c r="M2407" t="b">
        <v>0</v>
      </c>
      <c r="N2407">
        <v>20</v>
      </c>
      <c r="O2407" s="22">
        <f>E2407/D2407*100</f>
        <v>22.52</v>
      </c>
      <c r="P2407" s="4">
        <f>E2407/N2407</f>
        <v>56.3</v>
      </c>
      <c r="Q2407" t="b">
        <v>0</v>
      </c>
      <c r="R2407" t="s">
        <v>8284</v>
      </c>
      <c r="S2407" t="str">
        <f t="shared" si="150"/>
        <v>food</v>
      </c>
      <c r="T2407" t="str">
        <f t="shared" si="151"/>
        <v>food trucks</v>
      </c>
    </row>
    <row r="2408" spans="1:20" ht="42.75" x14ac:dyDescent="0.45">
      <c r="A2408">
        <v>2406</v>
      </c>
      <c r="B2408" s="1" t="s">
        <v>2407</v>
      </c>
      <c r="C2408" s="1" t="s">
        <v>6516</v>
      </c>
      <c r="D2408" s="3">
        <v>3250</v>
      </c>
      <c r="E2408" s="3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s="7">
        <f t="shared" si="148"/>
        <v>41983.110995370371</v>
      </c>
      <c r="L2408" s="7">
        <f t="shared" si="149"/>
        <v>42023.110995370371</v>
      </c>
      <c r="M2408" t="b">
        <v>0</v>
      </c>
      <c r="N2408">
        <v>16</v>
      </c>
      <c r="O2408" s="22">
        <f>E2408/D2408*100</f>
        <v>41.384615384615387</v>
      </c>
      <c r="P2408" s="4">
        <f>E2408/N2408</f>
        <v>84.0625</v>
      </c>
      <c r="Q2408" t="b">
        <v>0</v>
      </c>
      <c r="R2408" t="s">
        <v>8284</v>
      </c>
      <c r="S2408" t="str">
        <f t="shared" si="150"/>
        <v>food</v>
      </c>
      <c r="T2408" t="str">
        <f t="shared" si="151"/>
        <v>food trucks</v>
      </c>
    </row>
    <row r="2409" spans="1:20" ht="57" x14ac:dyDescent="0.45">
      <c r="A2409">
        <v>2407</v>
      </c>
      <c r="B2409" s="1" t="s">
        <v>2408</v>
      </c>
      <c r="C2409" s="1" t="s">
        <v>6517</v>
      </c>
      <c r="D2409" s="3">
        <v>22000</v>
      </c>
      <c r="E2409" s="3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s="7">
        <f t="shared" si="148"/>
        <v>42082.575555555552</v>
      </c>
      <c r="L2409" s="7">
        <f t="shared" si="149"/>
        <v>42105.25</v>
      </c>
      <c r="M2409" t="b">
        <v>0</v>
      </c>
      <c r="N2409">
        <v>33</v>
      </c>
      <c r="O2409" s="22">
        <f>E2409/D2409*100</f>
        <v>25.259090909090908</v>
      </c>
      <c r="P2409" s="4">
        <f>E2409/N2409</f>
        <v>168.39393939393941</v>
      </c>
      <c r="Q2409" t="b">
        <v>0</v>
      </c>
      <c r="R2409" t="s">
        <v>8284</v>
      </c>
      <c r="S2409" t="str">
        <f t="shared" si="150"/>
        <v>food</v>
      </c>
      <c r="T2409" t="str">
        <f t="shared" si="151"/>
        <v>food trucks</v>
      </c>
    </row>
    <row r="2410" spans="1:20" ht="28.5" x14ac:dyDescent="0.45">
      <c r="A2410">
        <v>2408</v>
      </c>
      <c r="B2410" s="1" t="s">
        <v>2409</v>
      </c>
      <c r="C2410" s="1" t="s">
        <v>6518</v>
      </c>
      <c r="D2410" s="3">
        <v>15000</v>
      </c>
      <c r="E2410" s="3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s="7">
        <f t="shared" si="148"/>
        <v>41919.140706018516</v>
      </c>
      <c r="L2410" s="7">
        <f t="shared" si="149"/>
        <v>41949.182372685187</v>
      </c>
      <c r="M2410" t="b">
        <v>0</v>
      </c>
      <c r="N2410">
        <v>2</v>
      </c>
      <c r="O2410" s="22">
        <f>E2410/D2410*100</f>
        <v>0.2</v>
      </c>
      <c r="P2410" s="4">
        <f>E2410/N2410</f>
        <v>15</v>
      </c>
      <c r="Q2410" t="b">
        <v>0</v>
      </c>
      <c r="R2410" t="s">
        <v>8284</v>
      </c>
      <c r="S2410" t="str">
        <f t="shared" si="150"/>
        <v>food</v>
      </c>
      <c r="T2410" t="str">
        <f t="shared" si="151"/>
        <v>food trucks</v>
      </c>
    </row>
    <row r="2411" spans="1:20" ht="28.5" x14ac:dyDescent="0.45">
      <c r="A2411">
        <v>2409</v>
      </c>
      <c r="B2411" s="1" t="s">
        <v>2410</v>
      </c>
      <c r="C2411" s="1" t="s">
        <v>6519</v>
      </c>
      <c r="D2411" s="3">
        <v>25000</v>
      </c>
      <c r="E2411" s="3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s="7">
        <f t="shared" si="148"/>
        <v>42204.875868055555</v>
      </c>
      <c r="L2411" s="7">
        <f t="shared" si="149"/>
        <v>42234.875868055555</v>
      </c>
      <c r="M2411" t="b">
        <v>0</v>
      </c>
      <c r="N2411">
        <v>6</v>
      </c>
      <c r="O2411" s="22">
        <f>E2411/D2411*100</f>
        <v>1.8399999999999999</v>
      </c>
      <c r="P2411" s="4">
        <f>E2411/N2411</f>
        <v>76.666666666666671</v>
      </c>
      <c r="Q2411" t="b">
        <v>0</v>
      </c>
      <c r="R2411" t="s">
        <v>8284</v>
      </c>
      <c r="S2411" t="str">
        <f t="shared" si="150"/>
        <v>food</v>
      </c>
      <c r="T2411" t="str">
        <f t="shared" si="151"/>
        <v>food trucks</v>
      </c>
    </row>
    <row r="2412" spans="1:20" ht="57" x14ac:dyDescent="0.45">
      <c r="A2412">
        <v>2410</v>
      </c>
      <c r="B2412" s="1" t="s">
        <v>2411</v>
      </c>
      <c r="C2412" s="1" t="s">
        <v>6520</v>
      </c>
      <c r="D2412" s="3">
        <v>15000</v>
      </c>
      <c r="E2412" s="3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s="7">
        <f t="shared" si="148"/>
        <v>42224.408275462964</v>
      </c>
      <c r="L2412" s="7">
        <f t="shared" si="149"/>
        <v>42254.408275462964</v>
      </c>
      <c r="M2412" t="b">
        <v>0</v>
      </c>
      <c r="N2412">
        <v>0</v>
      </c>
      <c r="O2412" s="22">
        <f>E2412/D2412*100</f>
        <v>0</v>
      </c>
      <c r="P2412" s="4" t="e">
        <f>E2412/N2412</f>
        <v>#DIV/0!</v>
      </c>
      <c r="Q2412" t="b">
        <v>0</v>
      </c>
      <c r="R2412" t="s">
        <v>8284</v>
      </c>
      <c r="S2412" t="str">
        <f t="shared" si="150"/>
        <v>food</v>
      </c>
      <c r="T2412" t="str">
        <f t="shared" si="151"/>
        <v>food trucks</v>
      </c>
    </row>
    <row r="2413" spans="1:20" ht="42.75" x14ac:dyDescent="0.45">
      <c r="A2413">
        <v>2411</v>
      </c>
      <c r="B2413" s="1" t="s">
        <v>2412</v>
      </c>
      <c r="C2413" s="1" t="s">
        <v>6521</v>
      </c>
      <c r="D2413" s="3">
        <v>25000</v>
      </c>
      <c r="E2413" s="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s="7">
        <f t="shared" si="148"/>
        <v>42211.732430555552</v>
      </c>
      <c r="L2413" s="7">
        <f t="shared" si="149"/>
        <v>42241.732430555552</v>
      </c>
      <c r="M2413" t="b">
        <v>0</v>
      </c>
      <c r="N2413">
        <v>3</v>
      </c>
      <c r="O2413" s="22">
        <f>E2413/D2413*100</f>
        <v>0.60399999999999998</v>
      </c>
      <c r="P2413" s="4">
        <f>E2413/N2413</f>
        <v>50.333333333333336</v>
      </c>
      <c r="Q2413" t="b">
        <v>0</v>
      </c>
      <c r="R2413" t="s">
        <v>8284</v>
      </c>
      <c r="S2413" t="str">
        <f t="shared" si="150"/>
        <v>food</v>
      </c>
      <c r="T2413" t="str">
        <f t="shared" si="151"/>
        <v>food trucks</v>
      </c>
    </row>
    <row r="2414" spans="1:20" ht="42.75" x14ac:dyDescent="0.45">
      <c r="A2414">
        <v>2412</v>
      </c>
      <c r="B2414" s="1" t="s">
        <v>2413</v>
      </c>
      <c r="C2414" s="1" t="s">
        <v>6522</v>
      </c>
      <c r="D2414" s="3">
        <v>8000</v>
      </c>
      <c r="E2414" s="3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s="7">
        <f t="shared" si="148"/>
        <v>42655.736956018518</v>
      </c>
      <c r="L2414" s="7">
        <f t="shared" si="149"/>
        <v>42700.778622685189</v>
      </c>
      <c r="M2414" t="b">
        <v>0</v>
      </c>
      <c r="N2414">
        <v>0</v>
      </c>
      <c r="O2414" s="22">
        <f>E2414/D2414*100</f>
        <v>0</v>
      </c>
      <c r="P2414" s="4" t="e">
        <f>E2414/N2414</f>
        <v>#DIV/0!</v>
      </c>
      <c r="Q2414" t="b">
        <v>0</v>
      </c>
      <c r="R2414" t="s">
        <v>8284</v>
      </c>
      <c r="S2414" t="str">
        <f t="shared" si="150"/>
        <v>food</v>
      </c>
      <c r="T2414" t="str">
        <f t="shared" si="151"/>
        <v>food trucks</v>
      </c>
    </row>
    <row r="2415" spans="1:20" ht="42.75" x14ac:dyDescent="0.45">
      <c r="A2415">
        <v>2413</v>
      </c>
      <c r="B2415" s="1" t="s">
        <v>2414</v>
      </c>
      <c r="C2415" s="1" t="s">
        <v>6523</v>
      </c>
      <c r="D2415" s="3">
        <v>3000</v>
      </c>
      <c r="E2415" s="3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s="7">
        <f t="shared" si="148"/>
        <v>41760.10974537037</v>
      </c>
      <c r="L2415" s="7">
        <f t="shared" si="149"/>
        <v>41790.979166666664</v>
      </c>
      <c r="M2415" t="b">
        <v>0</v>
      </c>
      <c r="N2415">
        <v>3</v>
      </c>
      <c r="O2415" s="22">
        <f>E2415/D2415*100</f>
        <v>0.83333333333333337</v>
      </c>
      <c r="P2415" s="4">
        <f>E2415/N2415</f>
        <v>8.3333333333333339</v>
      </c>
      <c r="Q2415" t="b">
        <v>0</v>
      </c>
      <c r="R2415" t="s">
        <v>8284</v>
      </c>
      <c r="S2415" t="str">
        <f t="shared" si="150"/>
        <v>food</v>
      </c>
      <c r="T2415" t="str">
        <f t="shared" si="151"/>
        <v>food trucks</v>
      </c>
    </row>
    <row r="2416" spans="1:20" ht="42.75" x14ac:dyDescent="0.45">
      <c r="A2416">
        <v>2414</v>
      </c>
      <c r="B2416" s="1" t="s">
        <v>2415</v>
      </c>
      <c r="C2416" s="1" t="s">
        <v>6524</v>
      </c>
      <c r="D2416" s="3">
        <v>15000</v>
      </c>
      <c r="E2416" s="3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s="7">
        <f t="shared" si="148"/>
        <v>42198.695138888885</v>
      </c>
      <c r="L2416" s="7">
        <f t="shared" si="149"/>
        <v>42238.165972222225</v>
      </c>
      <c r="M2416" t="b">
        <v>0</v>
      </c>
      <c r="N2416">
        <v>13</v>
      </c>
      <c r="O2416" s="22">
        <f>E2416/D2416*100</f>
        <v>3.0666666666666664</v>
      </c>
      <c r="P2416" s="4">
        <f>E2416/N2416</f>
        <v>35.384615384615387</v>
      </c>
      <c r="Q2416" t="b">
        <v>0</v>
      </c>
      <c r="R2416" t="s">
        <v>8284</v>
      </c>
      <c r="S2416" t="str">
        <f t="shared" si="150"/>
        <v>food</v>
      </c>
      <c r="T2416" t="str">
        <f t="shared" si="151"/>
        <v>food trucks</v>
      </c>
    </row>
    <row r="2417" spans="1:20" ht="42.75" x14ac:dyDescent="0.45">
      <c r="A2417">
        <v>2415</v>
      </c>
      <c r="B2417" s="1" t="s">
        <v>2416</v>
      </c>
      <c r="C2417" s="1" t="s">
        <v>6525</v>
      </c>
      <c r="D2417" s="3">
        <v>60000</v>
      </c>
      <c r="E2417" s="3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s="7">
        <f t="shared" si="148"/>
        <v>42536.862800925926</v>
      </c>
      <c r="L2417" s="7">
        <f t="shared" si="149"/>
        <v>42566.862800925926</v>
      </c>
      <c r="M2417" t="b">
        <v>0</v>
      </c>
      <c r="N2417">
        <v>6</v>
      </c>
      <c r="O2417" s="22">
        <f>E2417/D2417*100</f>
        <v>0.55833333333333335</v>
      </c>
      <c r="P2417" s="4">
        <f>E2417/N2417</f>
        <v>55.833333333333336</v>
      </c>
      <c r="Q2417" t="b">
        <v>0</v>
      </c>
      <c r="R2417" t="s">
        <v>8284</v>
      </c>
      <c r="S2417" t="str">
        <f t="shared" si="150"/>
        <v>food</v>
      </c>
      <c r="T2417" t="str">
        <f t="shared" si="151"/>
        <v>food trucks</v>
      </c>
    </row>
    <row r="2418" spans="1:20" ht="42.75" x14ac:dyDescent="0.45">
      <c r="A2418">
        <v>2416</v>
      </c>
      <c r="B2418" s="1" t="s">
        <v>2417</v>
      </c>
      <c r="C2418" s="1" t="s">
        <v>6526</v>
      </c>
      <c r="D2418" s="3">
        <v>20000</v>
      </c>
      <c r="E2418" s="3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s="7">
        <f t="shared" si="148"/>
        <v>42019.737766203703</v>
      </c>
      <c r="L2418" s="7">
        <f t="shared" si="149"/>
        <v>42077.625</v>
      </c>
      <c r="M2418" t="b">
        <v>0</v>
      </c>
      <c r="N2418">
        <v>1</v>
      </c>
      <c r="O2418" s="22">
        <f>E2418/D2418*100</f>
        <v>2.5000000000000001E-2</v>
      </c>
      <c r="P2418" s="4">
        <f>E2418/N2418</f>
        <v>5</v>
      </c>
      <c r="Q2418" t="b">
        <v>0</v>
      </c>
      <c r="R2418" t="s">
        <v>8284</v>
      </c>
      <c r="S2418" t="str">
        <f t="shared" si="150"/>
        <v>food</v>
      </c>
      <c r="T2418" t="str">
        <f t="shared" si="151"/>
        <v>food trucks</v>
      </c>
    </row>
    <row r="2419" spans="1:20" ht="42.75" x14ac:dyDescent="0.45">
      <c r="A2419">
        <v>2417</v>
      </c>
      <c r="B2419" s="1" t="s">
        <v>2418</v>
      </c>
      <c r="C2419" s="1" t="s">
        <v>6527</v>
      </c>
      <c r="D2419" s="3">
        <v>1000</v>
      </c>
      <c r="E2419" s="3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s="7">
        <f t="shared" si="148"/>
        <v>41831.884108796294</v>
      </c>
      <c r="L2419" s="7">
        <f t="shared" si="149"/>
        <v>41861.884108796294</v>
      </c>
      <c r="M2419" t="b">
        <v>0</v>
      </c>
      <c r="N2419">
        <v>0</v>
      </c>
      <c r="O2419" s="22">
        <f>E2419/D2419*100</f>
        <v>0</v>
      </c>
      <c r="P2419" s="4" t="e">
        <f>E2419/N2419</f>
        <v>#DIV/0!</v>
      </c>
      <c r="Q2419" t="b">
        <v>0</v>
      </c>
      <c r="R2419" t="s">
        <v>8284</v>
      </c>
      <c r="S2419" t="str">
        <f t="shared" si="150"/>
        <v>food</v>
      </c>
      <c r="T2419" t="str">
        <f t="shared" si="151"/>
        <v>food trucks</v>
      </c>
    </row>
    <row r="2420" spans="1:20" x14ac:dyDescent="0.45">
      <c r="A2420">
        <v>2418</v>
      </c>
      <c r="B2420" s="1" t="s">
        <v>2419</v>
      </c>
      <c r="C2420" s="1" t="s">
        <v>6528</v>
      </c>
      <c r="D2420" s="3">
        <v>25000</v>
      </c>
      <c r="E2420" s="3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s="7">
        <f t="shared" si="148"/>
        <v>42027.856990740736</v>
      </c>
      <c r="L2420" s="7">
        <f t="shared" si="149"/>
        <v>42087.815324074079</v>
      </c>
      <c r="M2420" t="b">
        <v>0</v>
      </c>
      <c r="N2420">
        <v>5</v>
      </c>
      <c r="O2420" s="22">
        <f>E2420/D2420*100</f>
        <v>0.02</v>
      </c>
      <c r="P2420" s="4">
        <f>E2420/N2420</f>
        <v>1</v>
      </c>
      <c r="Q2420" t="b">
        <v>0</v>
      </c>
      <c r="R2420" t="s">
        <v>8284</v>
      </c>
      <c r="S2420" t="str">
        <f t="shared" si="150"/>
        <v>food</v>
      </c>
      <c r="T2420" t="str">
        <f t="shared" si="151"/>
        <v>food trucks</v>
      </c>
    </row>
    <row r="2421" spans="1:20" ht="42.75" x14ac:dyDescent="0.45">
      <c r="A2421">
        <v>2419</v>
      </c>
      <c r="B2421" s="1" t="s">
        <v>2420</v>
      </c>
      <c r="C2421" s="1" t="s">
        <v>6529</v>
      </c>
      <c r="D2421" s="3">
        <v>3000</v>
      </c>
      <c r="E2421" s="3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s="7">
        <f t="shared" si="148"/>
        <v>41993.738298611104</v>
      </c>
      <c r="L2421" s="7">
        <f t="shared" si="149"/>
        <v>42053.738298611104</v>
      </c>
      <c r="M2421" t="b">
        <v>0</v>
      </c>
      <c r="N2421">
        <v>0</v>
      </c>
      <c r="O2421" s="22">
        <f>E2421/D2421*100</f>
        <v>0</v>
      </c>
      <c r="P2421" s="4" t="e">
        <f>E2421/N2421</f>
        <v>#DIV/0!</v>
      </c>
      <c r="Q2421" t="b">
        <v>0</v>
      </c>
      <c r="R2421" t="s">
        <v>8284</v>
      </c>
      <c r="S2421" t="str">
        <f t="shared" si="150"/>
        <v>food</v>
      </c>
      <c r="T2421" t="str">
        <f t="shared" si="151"/>
        <v>food trucks</v>
      </c>
    </row>
    <row r="2422" spans="1:20" ht="42.75" x14ac:dyDescent="0.45">
      <c r="A2422">
        <v>2420</v>
      </c>
      <c r="B2422" s="1" t="s">
        <v>2421</v>
      </c>
      <c r="C2422" s="1" t="s">
        <v>6530</v>
      </c>
      <c r="D2422" s="3">
        <v>16870</v>
      </c>
      <c r="E2422" s="3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s="7">
        <f t="shared" si="148"/>
        <v>41893.028877314813</v>
      </c>
      <c r="L2422" s="7">
        <f t="shared" si="149"/>
        <v>41953.070543981477</v>
      </c>
      <c r="M2422" t="b">
        <v>0</v>
      </c>
      <c r="N2422">
        <v>36</v>
      </c>
      <c r="O2422" s="22">
        <f>E2422/D2422*100</f>
        <v>14.825133372851216</v>
      </c>
      <c r="P2422" s="4">
        <f>E2422/N2422</f>
        <v>69.472222222222229</v>
      </c>
      <c r="Q2422" t="b">
        <v>0</v>
      </c>
      <c r="R2422" t="s">
        <v>8284</v>
      </c>
      <c r="S2422" t="str">
        <f t="shared" si="150"/>
        <v>food</v>
      </c>
      <c r="T2422" t="str">
        <f t="shared" si="151"/>
        <v>food trucks</v>
      </c>
    </row>
    <row r="2423" spans="1:20" ht="28.5" x14ac:dyDescent="0.45">
      <c r="A2423">
        <v>2421</v>
      </c>
      <c r="B2423" s="1" t="s">
        <v>2422</v>
      </c>
      <c r="C2423" s="1" t="s">
        <v>6531</v>
      </c>
      <c r="D2423" s="3">
        <v>6000</v>
      </c>
      <c r="E2423" s="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s="7">
        <f t="shared" si="148"/>
        <v>42026.687453703707</v>
      </c>
      <c r="L2423" s="7">
        <f t="shared" si="149"/>
        <v>42056.687453703707</v>
      </c>
      <c r="M2423" t="b">
        <v>0</v>
      </c>
      <c r="N2423">
        <v>1</v>
      </c>
      <c r="O2423" s="22">
        <f>E2423/D2423*100</f>
        <v>1.6666666666666666E-2</v>
      </c>
      <c r="P2423" s="4">
        <f>E2423/N2423</f>
        <v>1</v>
      </c>
      <c r="Q2423" t="b">
        <v>0</v>
      </c>
      <c r="R2423" t="s">
        <v>8284</v>
      </c>
      <c r="S2423" t="str">
        <f t="shared" si="150"/>
        <v>food</v>
      </c>
      <c r="T2423" t="str">
        <f t="shared" si="151"/>
        <v>food trucks</v>
      </c>
    </row>
    <row r="2424" spans="1:20" ht="28.5" x14ac:dyDescent="0.45">
      <c r="A2424">
        <v>2422</v>
      </c>
      <c r="B2424" s="1" t="s">
        <v>2423</v>
      </c>
      <c r="C2424" s="1" t="s">
        <v>6532</v>
      </c>
      <c r="D2424" s="3">
        <v>500</v>
      </c>
      <c r="E2424" s="3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s="7">
        <f t="shared" si="148"/>
        <v>42044.724953703699</v>
      </c>
      <c r="L2424" s="7">
        <f t="shared" si="149"/>
        <v>42074.683287037042</v>
      </c>
      <c r="M2424" t="b">
        <v>0</v>
      </c>
      <c r="N2424">
        <v>1</v>
      </c>
      <c r="O2424" s="22">
        <f>E2424/D2424*100</f>
        <v>0.2</v>
      </c>
      <c r="P2424" s="4">
        <f>E2424/N2424</f>
        <v>1</v>
      </c>
      <c r="Q2424" t="b">
        <v>0</v>
      </c>
      <c r="R2424" t="s">
        <v>8284</v>
      </c>
      <c r="S2424" t="str">
        <f t="shared" si="150"/>
        <v>food</v>
      </c>
      <c r="T2424" t="str">
        <f t="shared" si="151"/>
        <v>food trucks</v>
      </c>
    </row>
    <row r="2425" spans="1:20" ht="42.75" x14ac:dyDescent="0.45">
      <c r="A2425">
        <v>2423</v>
      </c>
      <c r="B2425" s="1" t="s">
        <v>2424</v>
      </c>
      <c r="C2425" s="1" t="s">
        <v>6533</v>
      </c>
      <c r="D2425" s="3">
        <v>60000</v>
      </c>
      <c r="E2425" s="3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s="7">
        <f t="shared" si="148"/>
        <v>41974.704745370371</v>
      </c>
      <c r="L2425" s="7">
        <f t="shared" si="149"/>
        <v>42004.704745370371</v>
      </c>
      <c r="M2425" t="b">
        <v>0</v>
      </c>
      <c r="N2425">
        <v>1</v>
      </c>
      <c r="O2425" s="22">
        <f>E2425/D2425*100</f>
        <v>1.3333333333333334E-2</v>
      </c>
      <c r="P2425" s="4">
        <f>E2425/N2425</f>
        <v>8</v>
      </c>
      <c r="Q2425" t="b">
        <v>0</v>
      </c>
      <c r="R2425" t="s">
        <v>8284</v>
      </c>
      <c r="S2425" t="str">
        <f t="shared" si="150"/>
        <v>food</v>
      </c>
      <c r="T2425" t="str">
        <f t="shared" si="151"/>
        <v>food trucks</v>
      </c>
    </row>
    <row r="2426" spans="1:20" ht="28.5" x14ac:dyDescent="0.45">
      <c r="A2426">
        <v>2424</v>
      </c>
      <c r="B2426" s="1" t="s">
        <v>2425</v>
      </c>
      <c r="C2426" s="1" t="s">
        <v>6534</v>
      </c>
      <c r="D2426" s="3">
        <v>25000</v>
      </c>
      <c r="E2426" s="3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s="7">
        <f t="shared" si="148"/>
        <v>41909.892453703702</v>
      </c>
      <c r="L2426" s="7">
        <f t="shared" si="149"/>
        <v>41939.892453703702</v>
      </c>
      <c r="M2426" t="b">
        <v>0</v>
      </c>
      <c r="N2426">
        <v>9</v>
      </c>
      <c r="O2426" s="22">
        <f>E2426/D2426*100</f>
        <v>1.24</v>
      </c>
      <c r="P2426" s="4">
        <f>E2426/N2426</f>
        <v>34.444444444444443</v>
      </c>
      <c r="Q2426" t="b">
        <v>0</v>
      </c>
      <c r="R2426" t="s">
        <v>8284</v>
      </c>
      <c r="S2426" t="str">
        <f t="shared" si="150"/>
        <v>food</v>
      </c>
      <c r="T2426" t="str">
        <f t="shared" si="151"/>
        <v>food trucks</v>
      </c>
    </row>
    <row r="2427" spans="1:20" ht="42.75" x14ac:dyDescent="0.45">
      <c r="A2427">
        <v>2425</v>
      </c>
      <c r="B2427" s="1" t="s">
        <v>2426</v>
      </c>
      <c r="C2427" s="1" t="s">
        <v>6535</v>
      </c>
      <c r="D2427" s="3">
        <v>3500</v>
      </c>
      <c r="E2427" s="3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s="7">
        <f t="shared" si="148"/>
        <v>42502.913761574076</v>
      </c>
      <c r="L2427" s="7">
        <f t="shared" si="149"/>
        <v>42517.919444444444</v>
      </c>
      <c r="M2427" t="b">
        <v>0</v>
      </c>
      <c r="N2427">
        <v>1</v>
      </c>
      <c r="O2427" s="22">
        <f>E2427/D2427*100</f>
        <v>2.8571428571428574E-2</v>
      </c>
      <c r="P2427" s="4">
        <f>E2427/N2427</f>
        <v>1</v>
      </c>
      <c r="Q2427" t="b">
        <v>0</v>
      </c>
      <c r="R2427" t="s">
        <v>8284</v>
      </c>
      <c r="S2427" t="str">
        <f t="shared" si="150"/>
        <v>food</v>
      </c>
      <c r="T2427" t="str">
        <f t="shared" si="151"/>
        <v>food trucks</v>
      </c>
    </row>
    <row r="2428" spans="1:20" ht="42.75" x14ac:dyDescent="0.45">
      <c r="A2428">
        <v>2426</v>
      </c>
      <c r="B2428" s="1" t="s">
        <v>2427</v>
      </c>
      <c r="C2428" s="1" t="s">
        <v>6536</v>
      </c>
      <c r="D2428" s="3">
        <v>20000</v>
      </c>
      <c r="E2428" s="3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s="7">
        <f t="shared" si="148"/>
        <v>42164.170046296291</v>
      </c>
      <c r="L2428" s="7">
        <f t="shared" si="149"/>
        <v>42224.170046296291</v>
      </c>
      <c r="M2428" t="b">
        <v>0</v>
      </c>
      <c r="N2428">
        <v>0</v>
      </c>
      <c r="O2428" s="22">
        <f>E2428/D2428*100</f>
        <v>0</v>
      </c>
      <c r="P2428" s="4" t="e">
        <f>E2428/N2428</f>
        <v>#DIV/0!</v>
      </c>
      <c r="Q2428" t="b">
        <v>0</v>
      </c>
      <c r="R2428" t="s">
        <v>8284</v>
      </c>
      <c r="S2428" t="str">
        <f t="shared" si="150"/>
        <v>food</v>
      </c>
      <c r="T2428" t="str">
        <f t="shared" si="151"/>
        <v>food trucks</v>
      </c>
    </row>
    <row r="2429" spans="1:20" ht="28.5" x14ac:dyDescent="0.45">
      <c r="A2429">
        <v>2427</v>
      </c>
      <c r="B2429" s="1" t="s">
        <v>2428</v>
      </c>
      <c r="C2429" s="1" t="s">
        <v>6537</v>
      </c>
      <c r="D2429" s="3">
        <v>50000</v>
      </c>
      <c r="E2429" s="3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s="7">
        <f t="shared" si="148"/>
        <v>42412.318668981476</v>
      </c>
      <c r="L2429" s="7">
        <f t="shared" si="149"/>
        <v>42452.277002314819</v>
      </c>
      <c r="M2429" t="b">
        <v>0</v>
      </c>
      <c r="N2429">
        <v>1</v>
      </c>
      <c r="O2429" s="22">
        <f>E2429/D2429*100</f>
        <v>2E-3</v>
      </c>
      <c r="P2429" s="4">
        <f>E2429/N2429</f>
        <v>1</v>
      </c>
      <c r="Q2429" t="b">
        <v>0</v>
      </c>
      <c r="R2429" t="s">
        <v>8284</v>
      </c>
      <c r="S2429" t="str">
        <f t="shared" si="150"/>
        <v>food</v>
      </c>
      <c r="T2429" t="str">
        <f t="shared" si="151"/>
        <v>food trucks</v>
      </c>
    </row>
    <row r="2430" spans="1:20" ht="28.5" x14ac:dyDescent="0.45">
      <c r="A2430">
        <v>2428</v>
      </c>
      <c r="B2430" s="1" t="s">
        <v>2429</v>
      </c>
      <c r="C2430" s="1" t="s">
        <v>6538</v>
      </c>
      <c r="D2430" s="3">
        <v>35000</v>
      </c>
      <c r="E2430" s="3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s="7">
        <f t="shared" si="148"/>
        <v>42045.784155092595</v>
      </c>
      <c r="L2430" s="7">
        <f t="shared" si="149"/>
        <v>42075.742488425924</v>
      </c>
      <c r="M2430" t="b">
        <v>0</v>
      </c>
      <c r="N2430">
        <v>1</v>
      </c>
      <c r="O2430" s="22">
        <f>E2430/D2430*100</f>
        <v>2.8571428571428571E-3</v>
      </c>
      <c r="P2430" s="4">
        <f>E2430/N2430</f>
        <v>1</v>
      </c>
      <c r="Q2430" t="b">
        <v>0</v>
      </c>
      <c r="R2430" t="s">
        <v>8284</v>
      </c>
      <c r="S2430" t="str">
        <f t="shared" si="150"/>
        <v>food</v>
      </c>
      <c r="T2430" t="str">
        <f t="shared" si="151"/>
        <v>food trucks</v>
      </c>
    </row>
    <row r="2431" spans="1:20" ht="42.75" x14ac:dyDescent="0.45">
      <c r="A2431">
        <v>2429</v>
      </c>
      <c r="B2431" s="1" t="s">
        <v>2430</v>
      </c>
      <c r="C2431" s="1" t="s">
        <v>6539</v>
      </c>
      <c r="D2431" s="3">
        <v>140000</v>
      </c>
      <c r="E2431" s="3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s="7">
        <f t="shared" si="148"/>
        <v>42734.879236111112</v>
      </c>
      <c r="L2431" s="7">
        <f t="shared" si="149"/>
        <v>42771.697222222225</v>
      </c>
      <c r="M2431" t="b">
        <v>0</v>
      </c>
      <c r="N2431">
        <v>4</v>
      </c>
      <c r="O2431" s="22">
        <f>E2431/D2431*100</f>
        <v>1.4321428571428572</v>
      </c>
      <c r="P2431" s="4">
        <f>E2431/N2431</f>
        <v>501.25</v>
      </c>
      <c r="Q2431" t="b">
        <v>0</v>
      </c>
      <c r="R2431" t="s">
        <v>8284</v>
      </c>
      <c r="S2431" t="str">
        <f t="shared" si="150"/>
        <v>food</v>
      </c>
      <c r="T2431" t="str">
        <f t="shared" si="151"/>
        <v>food trucks</v>
      </c>
    </row>
    <row r="2432" spans="1:20" ht="42.75" x14ac:dyDescent="0.45">
      <c r="A2432">
        <v>2430</v>
      </c>
      <c r="B2432" s="1" t="s">
        <v>2431</v>
      </c>
      <c r="C2432" s="1" t="s">
        <v>6540</v>
      </c>
      <c r="D2432" s="3">
        <v>3000</v>
      </c>
      <c r="E2432" s="3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s="7">
        <f t="shared" si="148"/>
        <v>42382.130833333329</v>
      </c>
      <c r="L2432" s="7">
        <f t="shared" si="149"/>
        <v>42412.130833333329</v>
      </c>
      <c r="M2432" t="b">
        <v>0</v>
      </c>
      <c r="N2432">
        <v>2</v>
      </c>
      <c r="O2432" s="22">
        <f>E2432/D2432*100</f>
        <v>0.70000000000000007</v>
      </c>
      <c r="P2432" s="4">
        <f>E2432/N2432</f>
        <v>10.5</v>
      </c>
      <c r="Q2432" t="b">
        <v>0</v>
      </c>
      <c r="R2432" t="s">
        <v>8284</v>
      </c>
      <c r="S2432" t="str">
        <f t="shared" si="150"/>
        <v>food</v>
      </c>
      <c r="T2432" t="str">
        <f t="shared" si="151"/>
        <v>food trucks</v>
      </c>
    </row>
    <row r="2433" spans="1:20" ht="28.5" x14ac:dyDescent="0.45">
      <c r="A2433">
        <v>2431</v>
      </c>
      <c r="B2433" s="1" t="s">
        <v>2432</v>
      </c>
      <c r="C2433" s="1" t="s">
        <v>6541</v>
      </c>
      <c r="D2433" s="3">
        <v>100000</v>
      </c>
      <c r="E2433" s="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s="7">
        <f t="shared" si="148"/>
        <v>42489.099687499998</v>
      </c>
      <c r="L2433" s="7">
        <f t="shared" si="149"/>
        <v>42549.099687499998</v>
      </c>
      <c r="M2433" t="b">
        <v>0</v>
      </c>
      <c r="N2433">
        <v>2</v>
      </c>
      <c r="O2433" s="22">
        <f>E2433/D2433*100</f>
        <v>2E-3</v>
      </c>
      <c r="P2433" s="4">
        <f>E2433/N2433</f>
        <v>1</v>
      </c>
      <c r="Q2433" t="b">
        <v>0</v>
      </c>
      <c r="R2433" t="s">
        <v>8284</v>
      </c>
      <c r="S2433" t="str">
        <f t="shared" si="150"/>
        <v>food</v>
      </c>
      <c r="T2433" t="str">
        <f t="shared" si="151"/>
        <v>food trucks</v>
      </c>
    </row>
    <row r="2434" spans="1:20" ht="42.75" x14ac:dyDescent="0.45">
      <c r="A2434">
        <v>2432</v>
      </c>
      <c r="B2434" s="1" t="s">
        <v>2433</v>
      </c>
      <c r="C2434" s="1" t="s">
        <v>6542</v>
      </c>
      <c r="D2434" s="3">
        <v>14000</v>
      </c>
      <c r="E2434" s="3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s="7">
        <f t="shared" si="148"/>
        <v>42041.218715277777</v>
      </c>
      <c r="L2434" s="7">
        <f t="shared" si="149"/>
        <v>42071.218715277777</v>
      </c>
      <c r="M2434" t="b">
        <v>0</v>
      </c>
      <c r="N2434">
        <v>2</v>
      </c>
      <c r="O2434" s="22">
        <f>E2434/D2434*100</f>
        <v>1.4285714285714287E-2</v>
      </c>
      <c r="P2434" s="4">
        <f>E2434/N2434</f>
        <v>1</v>
      </c>
      <c r="Q2434" t="b">
        <v>0</v>
      </c>
      <c r="R2434" t="s">
        <v>8284</v>
      </c>
      <c r="S2434" t="str">
        <f t="shared" si="150"/>
        <v>food</v>
      </c>
      <c r="T2434" t="str">
        <f t="shared" si="151"/>
        <v>food trucks</v>
      </c>
    </row>
    <row r="2435" spans="1:20" ht="42.75" x14ac:dyDescent="0.45">
      <c r="A2435">
        <v>2433</v>
      </c>
      <c r="B2435" s="1" t="s">
        <v>2434</v>
      </c>
      <c r="C2435" s="1" t="s">
        <v>6543</v>
      </c>
      <c r="D2435" s="3">
        <v>10000</v>
      </c>
      <c r="E2435" s="3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s="7">
        <f t="shared" ref="K2435:K2498" si="152">(((J2435/60)/60)/24)+DATE(1970,1,1)</f>
        <v>42397.89980324074</v>
      </c>
      <c r="L2435" s="7">
        <f t="shared" ref="L2435:L2498" si="153">(((I2435/60)/60)/24)+DATE(1970,1,1)</f>
        <v>42427.89980324074</v>
      </c>
      <c r="M2435" t="b">
        <v>0</v>
      </c>
      <c r="N2435">
        <v>0</v>
      </c>
      <c r="O2435" s="22">
        <f>E2435/D2435*100</f>
        <v>0</v>
      </c>
      <c r="P2435" s="4" t="e">
        <f>E2435/N2435</f>
        <v>#DIV/0!</v>
      </c>
      <c r="Q2435" t="b">
        <v>0</v>
      </c>
      <c r="R2435" t="s">
        <v>8284</v>
      </c>
      <c r="S2435" t="str">
        <f t="shared" ref="S2435:S2498" si="154">LEFT(R2435,SEARCH("/",R2435,1)-1)</f>
        <v>food</v>
      </c>
      <c r="T2435" t="str">
        <f t="shared" ref="T2435:T2498" si="155">RIGHT(R2435,LEN(R2435) - FIND("/",R2435))</f>
        <v>food trucks</v>
      </c>
    </row>
    <row r="2436" spans="1:20" ht="42.75" x14ac:dyDescent="0.45">
      <c r="A2436">
        <v>2434</v>
      </c>
      <c r="B2436" s="1" t="s">
        <v>2435</v>
      </c>
      <c r="C2436" s="1" t="s">
        <v>6544</v>
      </c>
      <c r="D2436" s="3">
        <v>20000</v>
      </c>
      <c r="E2436" s="3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s="7">
        <f t="shared" si="152"/>
        <v>42180.18604166666</v>
      </c>
      <c r="L2436" s="7">
        <f t="shared" si="153"/>
        <v>42220.18604166666</v>
      </c>
      <c r="M2436" t="b">
        <v>0</v>
      </c>
      <c r="N2436">
        <v>2</v>
      </c>
      <c r="O2436" s="22">
        <f>E2436/D2436*100</f>
        <v>0.13</v>
      </c>
      <c r="P2436" s="4">
        <f>E2436/N2436</f>
        <v>13</v>
      </c>
      <c r="Q2436" t="b">
        <v>0</v>
      </c>
      <c r="R2436" t="s">
        <v>8284</v>
      </c>
      <c r="S2436" t="str">
        <f t="shared" si="154"/>
        <v>food</v>
      </c>
      <c r="T2436" t="str">
        <f t="shared" si="155"/>
        <v>food trucks</v>
      </c>
    </row>
    <row r="2437" spans="1:20" ht="42.75" x14ac:dyDescent="0.45">
      <c r="A2437">
        <v>2435</v>
      </c>
      <c r="B2437" s="1" t="s">
        <v>2436</v>
      </c>
      <c r="C2437" s="1" t="s">
        <v>6545</v>
      </c>
      <c r="D2437" s="3">
        <v>250000</v>
      </c>
      <c r="E2437" s="3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s="7">
        <f t="shared" si="152"/>
        <v>42252.277615740735</v>
      </c>
      <c r="L2437" s="7">
        <f t="shared" si="153"/>
        <v>42282.277615740735</v>
      </c>
      <c r="M2437" t="b">
        <v>0</v>
      </c>
      <c r="N2437">
        <v>4</v>
      </c>
      <c r="O2437" s="22">
        <f>E2437/D2437*100</f>
        <v>0.48960000000000004</v>
      </c>
      <c r="P2437" s="4">
        <f>E2437/N2437</f>
        <v>306</v>
      </c>
      <c r="Q2437" t="b">
        <v>0</v>
      </c>
      <c r="R2437" t="s">
        <v>8284</v>
      </c>
      <c r="S2437" t="str">
        <f t="shared" si="154"/>
        <v>food</v>
      </c>
      <c r="T2437" t="str">
        <f t="shared" si="155"/>
        <v>food trucks</v>
      </c>
    </row>
    <row r="2438" spans="1:20" ht="42.75" x14ac:dyDescent="0.45">
      <c r="A2438">
        <v>2436</v>
      </c>
      <c r="B2438" s="1" t="s">
        <v>2437</v>
      </c>
      <c r="C2438" s="1" t="s">
        <v>6546</v>
      </c>
      <c r="D2438" s="3">
        <v>117000</v>
      </c>
      <c r="E2438" s="3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s="7">
        <f t="shared" si="152"/>
        <v>42338.615393518514</v>
      </c>
      <c r="L2438" s="7">
        <f t="shared" si="153"/>
        <v>42398.615393518514</v>
      </c>
      <c r="M2438" t="b">
        <v>0</v>
      </c>
      <c r="N2438">
        <v>2</v>
      </c>
      <c r="O2438" s="22">
        <f>E2438/D2438*100</f>
        <v>3.8461538461538464E-2</v>
      </c>
      <c r="P2438" s="4">
        <f>E2438/N2438</f>
        <v>22.5</v>
      </c>
      <c r="Q2438" t="b">
        <v>0</v>
      </c>
      <c r="R2438" t="s">
        <v>8284</v>
      </c>
      <c r="S2438" t="str">
        <f t="shared" si="154"/>
        <v>food</v>
      </c>
      <c r="T2438" t="str">
        <f t="shared" si="155"/>
        <v>food trucks</v>
      </c>
    </row>
    <row r="2439" spans="1:20" ht="42.75" x14ac:dyDescent="0.45">
      <c r="A2439">
        <v>2437</v>
      </c>
      <c r="B2439" s="1" t="s">
        <v>2438</v>
      </c>
      <c r="C2439" s="1" t="s">
        <v>6547</v>
      </c>
      <c r="D2439" s="3">
        <v>8000</v>
      </c>
      <c r="E2439" s="3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s="7">
        <f t="shared" si="152"/>
        <v>42031.965138888889</v>
      </c>
      <c r="L2439" s="7">
        <f t="shared" si="153"/>
        <v>42080.75</v>
      </c>
      <c r="M2439" t="b">
        <v>0</v>
      </c>
      <c r="N2439">
        <v>0</v>
      </c>
      <c r="O2439" s="22">
        <f>E2439/D2439*100</f>
        <v>0</v>
      </c>
      <c r="P2439" s="4" t="e">
        <f>E2439/N2439</f>
        <v>#DIV/0!</v>
      </c>
      <c r="Q2439" t="b">
        <v>0</v>
      </c>
      <c r="R2439" t="s">
        <v>8284</v>
      </c>
      <c r="S2439" t="str">
        <f t="shared" si="154"/>
        <v>food</v>
      </c>
      <c r="T2439" t="str">
        <f t="shared" si="155"/>
        <v>food trucks</v>
      </c>
    </row>
    <row r="2440" spans="1:20" ht="42.75" x14ac:dyDescent="0.45">
      <c r="A2440">
        <v>2438</v>
      </c>
      <c r="B2440" s="1" t="s">
        <v>2439</v>
      </c>
      <c r="C2440" s="1" t="s">
        <v>6548</v>
      </c>
      <c r="D2440" s="3">
        <v>15000</v>
      </c>
      <c r="E2440" s="3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s="7">
        <f t="shared" si="152"/>
        <v>42285.91506944444</v>
      </c>
      <c r="L2440" s="7">
        <f t="shared" si="153"/>
        <v>42345.956736111111</v>
      </c>
      <c r="M2440" t="b">
        <v>0</v>
      </c>
      <c r="N2440">
        <v>1</v>
      </c>
      <c r="O2440" s="22">
        <f>E2440/D2440*100</f>
        <v>0.33333333333333337</v>
      </c>
      <c r="P2440" s="4">
        <f>E2440/N2440</f>
        <v>50</v>
      </c>
      <c r="Q2440" t="b">
        <v>0</v>
      </c>
      <c r="R2440" t="s">
        <v>8284</v>
      </c>
      <c r="S2440" t="str">
        <f t="shared" si="154"/>
        <v>food</v>
      </c>
      <c r="T2440" t="str">
        <f t="shared" si="155"/>
        <v>food trucks</v>
      </c>
    </row>
    <row r="2441" spans="1:20" ht="42.75" x14ac:dyDescent="0.45">
      <c r="A2441">
        <v>2439</v>
      </c>
      <c r="B2441" s="1" t="s">
        <v>2440</v>
      </c>
      <c r="C2441" s="1" t="s">
        <v>6549</v>
      </c>
      <c r="D2441" s="3">
        <v>10000</v>
      </c>
      <c r="E2441" s="3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s="7">
        <f t="shared" si="152"/>
        <v>42265.818622685183</v>
      </c>
      <c r="L2441" s="7">
        <f t="shared" si="153"/>
        <v>42295.818622685183</v>
      </c>
      <c r="M2441" t="b">
        <v>0</v>
      </c>
      <c r="N2441">
        <v>0</v>
      </c>
      <c r="O2441" s="22">
        <f>E2441/D2441*100</f>
        <v>0</v>
      </c>
      <c r="P2441" s="4" t="e">
        <f>E2441/N2441</f>
        <v>#DIV/0!</v>
      </c>
      <c r="Q2441" t="b">
        <v>0</v>
      </c>
      <c r="R2441" t="s">
        <v>8284</v>
      </c>
      <c r="S2441" t="str">
        <f t="shared" si="154"/>
        <v>food</v>
      </c>
      <c r="T2441" t="str">
        <f t="shared" si="155"/>
        <v>food trucks</v>
      </c>
    </row>
    <row r="2442" spans="1:20" ht="28.5" x14ac:dyDescent="0.45">
      <c r="A2442">
        <v>2440</v>
      </c>
      <c r="B2442" s="1" t="s">
        <v>2441</v>
      </c>
      <c r="C2442" s="1" t="s">
        <v>6550</v>
      </c>
      <c r="D2442" s="3">
        <v>5000</v>
      </c>
      <c r="E2442" s="3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s="7">
        <f t="shared" si="152"/>
        <v>42383.899456018517</v>
      </c>
      <c r="L2442" s="7">
        <f t="shared" si="153"/>
        <v>42413.899456018517</v>
      </c>
      <c r="M2442" t="b">
        <v>0</v>
      </c>
      <c r="N2442">
        <v>2</v>
      </c>
      <c r="O2442" s="22">
        <f>E2442/D2442*100</f>
        <v>0.2</v>
      </c>
      <c r="P2442" s="4">
        <f>E2442/N2442</f>
        <v>5</v>
      </c>
      <c r="Q2442" t="b">
        <v>0</v>
      </c>
      <c r="R2442" t="s">
        <v>8284</v>
      </c>
      <c r="S2442" t="str">
        <f t="shared" si="154"/>
        <v>food</v>
      </c>
      <c r="T2442" t="str">
        <f t="shared" si="155"/>
        <v>food trucks</v>
      </c>
    </row>
    <row r="2443" spans="1:20" ht="28.5" x14ac:dyDescent="0.45">
      <c r="A2443">
        <v>2441</v>
      </c>
      <c r="B2443" s="1" t="s">
        <v>2442</v>
      </c>
      <c r="C2443" s="1" t="s">
        <v>6551</v>
      </c>
      <c r="D2443" s="3">
        <v>7500</v>
      </c>
      <c r="E2443" s="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s="7">
        <f t="shared" si="152"/>
        <v>42187.125625000001</v>
      </c>
      <c r="L2443" s="7">
        <f t="shared" si="153"/>
        <v>42208.207638888889</v>
      </c>
      <c r="M2443" t="b">
        <v>0</v>
      </c>
      <c r="N2443">
        <v>109</v>
      </c>
      <c r="O2443" s="22">
        <f>E2443/D2443*100</f>
        <v>107.88</v>
      </c>
      <c r="P2443" s="4">
        <f>E2443/N2443</f>
        <v>74.22935779816514</v>
      </c>
      <c r="Q2443" t="b">
        <v>1</v>
      </c>
      <c r="R2443" t="s">
        <v>8298</v>
      </c>
      <c r="S2443" t="str">
        <f t="shared" si="154"/>
        <v>food</v>
      </c>
      <c r="T2443" t="str">
        <f t="shared" si="155"/>
        <v>small batch</v>
      </c>
    </row>
    <row r="2444" spans="1:20" ht="28.5" x14ac:dyDescent="0.45">
      <c r="A2444">
        <v>2442</v>
      </c>
      <c r="B2444" s="1" t="s">
        <v>2443</v>
      </c>
      <c r="C2444" s="1" t="s">
        <v>6552</v>
      </c>
      <c r="D2444" s="3">
        <v>24000</v>
      </c>
      <c r="E2444" s="3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s="7">
        <f t="shared" si="152"/>
        <v>42052.666990740734</v>
      </c>
      <c r="L2444" s="7">
        <f t="shared" si="153"/>
        <v>42082.625324074077</v>
      </c>
      <c r="M2444" t="b">
        <v>0</v>
      </c>
      <c r="N2444">
        <v>372</v>
      </c>
      <c r="O2444" s="22">
        <f>E2444/D2444*100</f>
        <v>125.94166666666666</v>
      </c>
      <c r="P2444" s="4">
        <f>E2444/N2444</f>
        <v>81.252688172043008</v>
      </c>
      <c r="Q2444" t="b">
        <v>1</v>
      </c>
      <c r="R2444" t="s">
        <v>8298</v>
      </c>
      <c r="S2444" t="str">
        <f t="shared" si="154"/>
        <v>food</v>
      </c>
      <c r="T2444" t="str">
        <f t="shared" si="155"/>
        <v>small batch</v>
      </c>
    </row>
    <row r="2445" spans="1:20" ht="42.75" x14ac:dyDescent="0.45">
      <c r="A2445">
        <v>2443</v>
      </c>
      <c r="B2445" s="1" t="s">
        <v>2444</v>
      </c>
      <c r="C2445" s="1" t="s">
        <v>6553</v>
      </c>
      <c r="D2445" s="3">
        <v>20000</v>
      </c>
      <c r="E2445" s="3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s="7">
        <f t="shared" si="152"/>
        <v>41836.625254629631</v>
      </c>
      <c r="L2445" s="7">
        <f t="shared" si="153"/>
        <v>41866.625254629631</v>
      </c>
      <c r="M2445" t="b">
        <v>0</v>
      </c>
      <c r="N2445">
        <v>311</v>
      </c>
      <c r="O2445" s="22">
        <f>E2445/D2445*100</f>
        <v>202.51495</v>
      </c>
      <c r="P2445" s="4">
        <f>E2445/N2445</f>
        <v>130.23469453376205</v>
      </c>
      <c r="Q2445" t="b">
        <v>1</v>
      </c>
      <c r="R2445" t="s">
        <v>8298</v>
      </c>
      <c r="S2445" t="str">
        <f t="shared" si="154"/>
        <v>food</v>
      </c>
      <c r="T2445" t="str">
        <f t="shared" si="155"/>
        <v>small batch</v>
      </c>
    </row>
    <row r="2446" spans="1:20" ht="42.75" x14ac:dyDescent="0.45">
      <c r="A2446">
        <v>2444</v>
      </c>
      <c r="B2446" s="1" t="s">
        <v>2445</v>
      </c>
      <c r="C2446" s="1" t="s">
        <v>6554</v>
      </c>
      <c r="D2446" s="3">
        <v>3000</v>
      </c>
      <c r="E2446" s="3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s="7">
        <f t="shared" si="152"/>
        <v>42485.754525462966</v>
      </c>
      <c r="L2446" s="7">
        <f t="shared" si="153"/>
        <v>42515.754525462966</v>
      </c>
      <c r="M2446" t="b">
        <v>0</v>
      </c>
      <c r="N2446">
        <v>61</v>
      </c>
      <c r="O2446" s="22">
        <f>E2446/D2446*100</f>
        <v>108.60000000000001</v>
      </c>
      <c r="P2446" s="4">
        <f>E2446/N2446</f>
        <v>53.409836065573771</v>
      </c>
      <c r="Q2446" t="b">
        <v>1</v>
      </c>
      <c r="R2446" t="s">
        <v>8298</v>
      </c>
      <c r="S2446" t="str">
        <f t="shared" si="154"/>
        <v>food</v>
      </c>
      <c r="T2446" t="str">
        <f t="shared" si="155"/>
        <v>small batch</v>
      </c>
    </row>
    <row r="2447" spans="1:20" ht="57" x14ac:dyDescent="0.45">
      <c r="A2447">
        <v>2445</v>
      </c>
      <c r="B2447" s="1" t="s">
        <v>2446</v>
      </c>
      <c r="C2447" s="1" t="s">
        <v>6555</v>
      </c>
      <c r="D2447" s="3">
        <v>5000</v>
      </c>
      <c r="E2447" s="3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s="7">
        <f t="shared" si="152"/>
        <v>42243.190057870372</v>
      </c>
      <c r="L2447" s="7">
        <f t="shared" si="153"/>
        <v>42273.190057870372</v>
      </c>
      <c r="M2447" t="b">
        <v>0</v>
      </c>
      <c r="N2447">
        <v>115</v>
      </c>
      <c r="O2447" s="22">
        <f>E2447/D2447*100</f>
        <v>172.8</v>
      </c>
      <c r="P2447" s="4">
        <f>E2447/N2447</f>
        <v>75.130434782608702</v>
      </c>
      <c r="Q2447" t="b">
        <v>1</v>
      </c>
      <c r="R2447" t="s">
        <v>8298</v>
      </c>
      <c r="S2447" t="str">
        <f t="shared" si="154"/>
        <v>food</v>
      </c>
      <c r="T2447" t="str">
        <f t="shared" si="155"/>
        <v>small batch</v>
      </c>
    </row>
    <row r="2448" spans="1:20" ht="42.75" x14ac:dyDescent="0.45">
      <c r="A2448">
        <v>2446</v>
      </c>
      <c r="B2448" s="1" t="s">
        <v>2447</v>
      </c>
      <c r="C2448" s="1" t="s">
        <v>6556</v>
      </c>
      <c r="D2448" s="3">
        <v>5000</v>
      </c>
      <c r="E2448" s="3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s="7">
        <f t="shared" si="152"/>
        <v>42670.602673611109</v>
      </c>
      <c r="L2448" s="7">
        <f t="shared" si="153"/>
        <v>42700.64434027778</v>
      </c>
      <c r="M2448" t="b">
        <v>0</v>
      </c>
      <c r="N2448">
        <v>111</v>
      </c>
      <c r="O2448" s="22">
        <f>E2448/D2448*100</f>
        <v>167.98</v>
      </c>
      <c r="P2448" s="4">
        <f>E2448/N2448</f>
        <v>75.666666666666671</v>
      </c>
      <c r="Q2448" t="b">
        <v>1</v>
      </c>
      <c r="R2448" t="s">
        <v>8298</v>
      </c>
      <c r="S2448" t="str">
        <f t="shared" si="154"/>
        <v>food</v>
      </c>
      <c r="T2448" t="str">
        <f t="shared" si="155"/>
        <v>small batch</v>
      </c>
    </row>
    <row r="2449" spans="1:20" ht="42.75" x14ac:dyDescent="0.45">
      <c r="A2449">
        <v>2447</v>
      </c>
      <c r="B2449" s="1" t="s">
        <v>2448</v>
      </c>
      <c r="C2449" s="1" t="s">
        <v>6557</v>
      </c>
      <c r="D2449" s="3">
        <v>2500</v>
      </c>
      <c r="E2449" s="3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s="7">
        <f t="shared" si="152"/>
        <v>42654.469826388886</v>
      </c>
      <c r="L2449" s="7">
        <f t="shared" si="153"/>
        <v>42686.166666666672</v>
      </c>
      <c r="M2449" t="b">
        <v>0</v>
      </c>
      <c r="N2449">
        <v>337</v>
      </c>
      <c r="O2449" s="22">
        <f>E2449/D2449*100</f>
        <v>427.20000000000005</v>
      </c>
      <c r="P2449" s="4">
        <f>E2449/N2449</f>
        <v>31.691394658753708</v>
      </c>
      <c r="Q2449" t="b">
        <v>1</v>
      </c>
      <c r="R2449" t="s">
        <v>8298</v>
      </c>
      <c r="S2449" t="str">
        <f t="shared" si="154"/>
        <v>food</v>
      </c>
      <c r="T2449" t="str">
        <f t="shared" si="155"/>
        <v>small batch</v>
      </c>
    </row>
    <row r="2450" spans="1:20" ht="42.75" x14ac:dyDescent="0.45">
      <c r="A2450">
        <v>2448</v>
      </c>
      <c r="B2450" s="1" t="s">
        <v>2449</v>
      </c>
      <c r="C2450" s="1" t="s">
        <v>6558</v>
      </c>
      <c r="D2450" s="3">
        <v>400</v>
      </c>
      <c r="E2450" s="3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s="7">
        <f t="shared" si="152"/>
        <v>42607.316122685181</v>
      </c>
      <c r="L2450" s="7">
        <f t="shared" si="153"/>
        <v>42613.233333333337</v>
      </c>
      <c r="M2450" t="b">
        <v>0</v>
      </c>
      <c r="N2450">
        <v>9</v>
      </c>
      <c r="O2450" s="22">
        <f>E2450/D2450*100</f>
        <v>107.5</v>
      </c>
      <c r="P2450" s="4">
        <f>E2450/N2450</f>
        <v>47.777777777777779</v>
      </c>
      <c r="Q2450" t="b">
        <v>1</v>
      </c>
      <c r="R2450" t="s">
        <v>8298</v>
      </c>
      <c r="S2450" t="str">
        <f t="shared" si="154"/>
        <v>food</v>
      </c>
      <c r="T2450" t="str">
        <f t="shared" si="155"/>
        <v>small batch</v>
      </c>
    </row>
    <row r="2451" spans="1:20" ht="42.75" x14ac:dyDescent="0.45">
      <c r="A2451">
        <v>2449</v>
      </c>
      <c r="B2451" s="1" t="s">
        <v>2450</v>
      </c>
      <c r="C2451" s="1" t="s">
        <v>6559</v>
      </c>
      <c r="D2451" s="3">
        <v>10000</v>
      </c>
      <c r="E2451" s="3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s="7">
        <f t="shared" si="152"/>
        <v>41943.142534722225</v>
      </c>
      <c r="L2451" s="7">
        <f t="shared" si="153"/>
        <v>41973.184201388889</v>
      </c>
      <c r="M2451" t="b">
        <v>0</v>
      </c>
      <c r="N2451">
        <v>120</v>
      </c>
      <c r="O2451" s="22">
        <f>E2451/D2451*100</f>
        <v>108</v>
      </c>
      <c r="P2451" s="4">
        <f>E2451/N2451</f>
        <v>90</v>
      </c>
      <c r="Q2451" t="b">
        <v>1</v>
      </c>
      <c r="R2451" t="s">
        <v>8298</v>
      </c>
      <c r="S2451" t="str">
        <f t="shared" si="154"/>
        <v>food</v>
      </c>
      <c r="T2451" t="str">
        <f t="shared" si="155"/>
        <v>small batch</v>
      </c>
    </row>
    <row r="2452" spans="1:20" ht="42.75" x14ac:dyDescent="0.45">
      <c r="A2452">
        <v>2450</v>
      </c>
      <c r="B2452" s="1" t="s">
        <v>2451</v>
      </c>
      <c r="C2452" s="1" t="s">
        <v>6560</v>
      </c>
      <c r="D2452" s="3">
        <v>15000</v>
      </c>
      <c r="E2452" s="3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s="7">
        <f t="shared" si="152"/>
        <v>41902.07240740741</v>
      </c>
      <c r="L2452" s="7">
        <f t="shared" si="153"/>
        <v>41940.132638888892</v>
      </c>
      <c r="M2452" t="b">
        <v>0</v>
      </c>
      <c r="N2452">
        <v>102</v>
      </c>
      <c r="O2452" s="22">
        <f>E2452/D2452*100</f>
        <v>101.53353333333335</v>
      </c>
      <c r="P2452" s="4">
        <f>E2452/N2452</f>
        <v>149.31401960784314</v>
      </c>
      <c r="Q2452" t="b">
        <v>1</v>
      </c>
      <c r="R2452" t="s">
        <v>8298</v>
      </c>
      <c r="S2452" t="str">
        <f t="shared" si="154"/>
        <v>food</v>
      </c>
      <c r="T2452" t="str">
        <f t="shared" si="155"/>
        <v>small batch</v>
      </c>
    </row>
    <row r="2453" spans="1:20" ht="42.75" x14ac:dyDescent="0.45">
      <c r="A2453">
        <v>2451</v>
      </c>
      <c r="B2453" s="1" t="s">
        <v>2452</v>
      </c>
      <c r="C2453" s="1" t="s">
        <v>6561</v>
      </c>
      <c r="D2453" s="3">
        <v>10000</v>
      </c>
      <c r="E2453" s="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s="7">
        <f t="shared" si="152"/>
        <v>42779.908449074079</v>
      </c>
      <c r="L2453" s="7">
        <f t="shared" si="153"/>
        <v>42799.908449074079</v>
      </c>
      <c r="M2453" t="b">
        <v>0</v>
      </c>
      <c r="N2453">
        <v>186</v>
      </c>
      <c r="O2453" s="22">
        <f>E2453/D2453*100</f>
        <v>115.45</v>
      </c>
      <c r="P2453" s="4">
        <f>E2453/N2453</f>
        <v>62.06989247311828</v>
      </c>
      <c r="Q2453" t="b">
        <v>1</v>
      </c>
      <c r="R2453" t="s">
        <v>8298</v>
      </c>
      <c r="S2453" t="str">
        <f t="shared" si="154"/>
        <v>food</v>
      </c>
      <c r="T2453" t="str">
        <f t="shared" si="155"/>
        <v>small batch</v>
      </c>
    </row>
    <row r="2454" spans="1:20" ht="42.75" x14ac:dyDescent="0.45">
      <c r="A2454">
        <v>2452</v>
      </c>
      <c r="B2454" s="1" t="s">
        <v>2453</v>
      </c>
      <c r="C2454" s="1" t="s">
        <v>6562</v>
      </c>
      <c r="D2454" s="3">
        <v>600</v>
      </c>
      <c r="E2454" s="3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s="7">
        <f t="shared" si="152"/>
        <v>42338.84375</v>
      </c>
      <c r="L2454" s="7">
        <f t="shared" si="153"/>
        <v>42367.958333333328</v>
      </c>
      <c r="M2454" t="b">
        <v>0</v>
      </c>
      <c r="N2454">
        <v>15</v>
      </c>
      <c r="O2454" s="22">
        <f>E2454/D2454*100</f>
        <v>133.5</v>
      </c>
      <c r="P2454" s="4">
        <f>E2454/N2454</f>
        <v>53.4</v>
      </c>
      <c r="Q2454" t="b">
        <v>1</v>
      </c>
      <c r="R2454" t="s">
        <v>8298</v>
      </c>
      <c r="S2454" t="str">
        <f t="shared" si="154"/>
        <v>food</v>
      </c>
      <c r="T2454" t="str">
        <f t="shared" si="155"/>
        <v>small batch</v>
      </c>
    </row>
    <row r="2455" spans="1:20" ht="42.75" x14ac:dyDescent="0.45">
      <c r="A2455">
        <v>2453</v>
      </c>
      <c r="B2455" s="1" t="s">
        <v>2454</v>
      </c>
      <c r="C2455" s="1" t="s">
        <v>6563</v>
      </c>
      <c r="D2455" s="3">
        <v>3000</v>
      </c>
      <c r="E2455" s="3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s="7">
        <f t="shared" si="152"/>
        <v>42738.692233796297</v>
      </c>
      <c r="L2455" s="7">
        <f t="shared" si="153"/>
        <v>42768.692233796297</v>
      </c>
      <c r="M2455" t="b">
        <v>0</v>
      </c>
      <c r="N2455">
        <v>67</v>
      </c>
      <c r="O2455" s="22">
        <f>E2455/D2455*100</f>
        <v>154.69999999999999</v>
      </c>
      <c r="P2455" s="4">
        <f>E2455/N2455</f>
        <v>69.268656716417908</v>
      </c>
      <c r="Q2455" t="b">
        <v>1</v>
      </c>
      <c r="R2455" t="s">
        <v>8298</v>
      </c>
      <c r="S2455" t="str">
        <f t="shared" si="154"/>
        <v>food</v>
      </c>
      <c r="T2455" t="str">
        <f t="shared" si="155"/>
        <v>small batch</v>
      </c>
    </row>
    <row r="2456" spans="1:20" ht="42.75" x14ac:dyDescent="0.45">
      <c r="A2456">
        <v>2454</v>
      </c>
      <c r="B2456" s="1" t="s">
        <v>2455</v>
      </c>
      <c r="C2456" s="1" t="s">
        <v>6564</v>
      </c>
      <c r="D2456" s="3">
        <v>35000</v>
      </c>
      <c r="E2456" s="3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s="7">
        <f t="shared" si="152"/>
        <v>42770.201481481476</v>
      </c>
      <c r="L2456" s="7">
        <f t="shared" si="153"/>
        <v>42805.201481481476</v>
      </c>
      <c r="M2456" t="b">
        <v>0</v>
      </c>
      <c r="N2456">
        <v>130</v>
      </c>
      <c r="O2456" s="22">
        <f>E2456/D2456*100</f>
        <v>100.84571428571429</v>
      </c>
      <c r="P2456" s="4">
        <f>E2456/N2456</f>
        <v>271.50769230769231</v>
      </c>
      <c r="Q2456" t="b">
        <v>1</v>
      </c>
      <c r="R2456" t="s">
        <v>8298</v>
      </c>
      <c r="S2456" t="str">
        <f t="shared" si="154"/>
        <v>food</v>
      </c>
      <c r="T2456" t="str">
        <f t="shared" si="155"/>
        <v>small batch</v>
      </c>
    </row>
    <row r="2457" spans="1:20" ht="42.75" x14ac:dyDescent="0.45">
      <c r="A2457">
        <v>2455</v>
      </c>
      <c r="B2457" s="1" t="s">
        <v>2456</v>
      </c>
      <c r="C2457" s="1" t="s">
        <v>6565</v>
      </c>
      <c r="D2457" s="3">
        <v>300</v>
      </c>
      <c r="E2457" s="3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s="7">
        <f t="shared" si="152"/>
        <v>42452.781828703708</v>
      </c>
      <c r="L2457" s="7">
        <f t="shared" si="153"/>
        <v>42480.781828703708</v>
      </c>
      <c r="M2457" t="b">
        <v>0</v>
      </c>
      <c r="N2457">
        <v>16</v>
      </c>
      <c r="O2457" s="22">
        <f>E2457/D2457*100</f>
        <v>182</v>
      </c>
      <c r="P2457" s="4">
        <f>E2457/N2457</f>
        <v>34.125</v>
      </c>
      <c r="Q2457" t="b">
        <v>1</v>
      </c>
      <c r="R2457" t="s">
        <v>8298</v>
      </c>
      <c r="S2457" t="str">
        <f t="shared" si="154"/>
        <v>food</v>
      </c>
      <c r="T2457" t="str">
        <f t="shared" si="155"/>
        <v>small batch</v>
      </c>
    </row>
    <row r="2458" spans="1:20" ht="42.75" x14ac:dyDescent="0.45">
      <c r="A2458">
        <v>2456</v>
      </c>
      <c r="B2458" s="1" t="s">
        <v>2457</v>
      </c>
      <c r="C2458" s="1" t="s">
        <v>6566</v>
      </c>
      <c r="D2458" s="3">
        <v>1500</v>
      </c>
      <c r="E2458" s="3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s="7">
        <f t="shared" si="152"/>
        <v>42761.961099537039</v>
      </c>
      <c r="L2458" s="7">
        <f t="shared" si="153"/>
        <v>42791.961099537039</v>
      </c>
      <c r="M2458" t="b">
        <v>0</v>
      </c>
      <c r="N2458">
        <v>67</v>
      </c>
      <c r="O2458" s="22">
        <f>E2458/D2458*100</f>
        <v>180.86666666666667</v>
      </c>
      <c r="P2458" s="4">
        <f>E2458/N2458</f>
        <v>40.492537313432834</v>
      </c>
      <c r="Q2458" t="b">
        <v>1</v>
      </c>
      <c r="R2458" t="s">
        <v>8298</v>
      </c>
      <c r="S2458" t="str">
        <f t="shared" si="154"/>
        <v>food</v>
      </c>
      <c r="T2458" t="str">
        <f t="shared" si="155"/>
        <v>small batch</v>
      </c>
    </row>
    <row r="2459" spans="1:20" ht="42.75" x14ac:dyDescent="0.45">
      <c r="A2459">
        <v>2457</v>
      </c>
      <c r="B2459" s="1" t="s">
        <v>2458</v>
      </c>
      <c r="C2459" s="1" t="s">
        <v>6567</v>
      </c>
      <c r="D2459" s="3">
        <v>23000</v>
      </c>
      <c r="E2459" s="3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s="7">
        <f t="shared" si="152"/>
        <v>42423.602500000001</v>
      </c>
      <c r="L2459" s="7">
        <f t="shared" si="153"/>
        <v>42453.560833333337</v>
      </c>
      <c r="M2459" t="b">
        <v>0</v>
      </c>
      <c r="N2459">
        <v>124</v>
      </c>
      <c r="O2459" s="22">
        <f>E2459/D2459*100</f>
        <v>102.30434782608695</v>
      </c>
      <c r="P2459" s="4">
        <f>E2459/N2459</f>
        <v>189.75806451612902</v>
      </c>
      <c r="Q2459" t="b">
        <v>1</v>
      </c>
      <c r="R2459" t="s">
        <v>8298</v>
      </c>
      <c r="S2459" t="str">
        <f t="shared" si="154"/>
        <v>food</v>
      </c>
      <c r="T2459" t="str">
        <f t="shared" si="155"/>
        <v>small batch</v>
      </c>
    </row>
    <row r="2460" spans="1:20" ht="42.75" x14ac:dyDescent="0.45">
      <c r="A2460">
        <v>2458</v>
      </c>
      <c r="B2460" s="1" t="s">
        <v>2459</v>
      </c>
      <c r="C2460" s="1" t="s">
        <v>6568</v>
      </c>
      <c r="D2460" s="3">
        <v>5000</v>
      </c>
      <c r="E2460" s="3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s="7">
        <f t="shared" si="152"/>
        <v>42495.871736111112</v>
      </c>
      <c r="L2460" s="7">
        <f t="shared" si="153"/>
        <v>42530.791666666672</v>
      </c>
      <c r="M2460" t="b">
        <v>0</v>
      </c>
      <c r="N2460">
        <v>80</v>
      </c>
      <c r="O2460" s="22">
        <f>E2460/D2460*100</f>
        <v>110.17999999999999</v>
      </c>
      <c r="P2460" s="4">
        <f>E2460/N2460</f>
        <v>68.862499999999997</v>
      </c>
      <c r="Q2460" t="b">
        <v>1</v>
      </c>
      <c r="R2460" t="s">
        <v>8298</v>
      </c>
      <c r="S2460" t="str">
        <f t="shared" si="154"/>
        <v>food</v>
      </c>
      <c r="T2460" t="str">
        <f t="shared" si="155"/>
        <v>small batch</v>
      </c>
    </row>
    <row r="2461" spans="1:20" ht="42.75" x14ac:dyDescent="0.45">
      <c r="A2461">
        <v>2459</v>
      </c>
      <c r="B2461" s="1" t="s">
        <v>2460</v>
      </c>
      <c r="C2461" s="1" t="s">
        <v>6569</v>
      </c>
      <c r="D2461" s="3">
        <v>30000</v>
      </c>
      <c r="E2461" s="3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s="7">
        <f t="shared" si="152"/>
        <v>42407.637557870374</v>
      </c>
      <c r="L2461" s="7">
        <f t="shared" si="153"/>
        <v>42452.595891203702</v>
      </c>
      <c r="M2461" t="b">
        <v>0</v>
      </c>
      <c r="N2461">
        <v>282</v>
      </c>
      <c r="O2461" s="22">
        <f>E2461/D2461*100</f>
        <v>102.25</v>
      </c>
      <c r="P2461" s="4">
        <f>E2461/N2461</f>
        <v>108.77659574468085</v>
      </c>
      <c r="Q2461" t="b">
        <v>1</v>
      </c>
      <c r="R2461" t="s">
        <v>8298</v>
      </c>
      <c r="S2461" t="str">
        <f t="shared" si="154"/>
        <v>food</v>
      </c>
      <c r="T2461" t="str">
        <f t="shared" si="155"/>
        <v>small batch</v>
      </c>
    </row>
    <row r="2462" spans="1:20" ht="42.75" x14ac:dyDescent="0.45">
      <c r="A2462">
        <v>2460</v>
      </c>
      <c r="B2462" s="1" t="s">
        <v>2461</v>
      </c>
      <c r="C2462" s="1" t="s">
        <v>6570</v>
      </c>
      <c r="D2462" s="3">
        <v>8500</v>
      </c>
      <c r="E2462" s="3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s="7">
        <f t="shared" si="152"/>
        <v>42704.187118055561</v>
      </c>
      <c r="L2462" s="7">
        <f t="shared" si="153"/>
        <v>42738.178472222222</v>
      </c>
      <c r="M2462" t="b">
        <v>0</v>
      </c>
      <c r="N2462">
        <v>68</v>
      </c>
      <c r="O2462" s="22">
        <f>E2462/D2462*100</f>
        <v>100.78823529411764</v>
      </c>
      <c r="P2462" s="4">
        <f>E2462/N2462</f>
        <v>125.98529411764706</v>
      </c>
      <c r="Q2462" t="b">
        <v>1</v>
      </c>
      <c r="R2462" t="s">
        <v>8298</v>
      </c>
      <c r="S2462" t="str">
        <f t="shared" si="154"/>
        <v>food</v>
      </c>
      <c r="T2462" t="str">
        <f t="shared" si="155"/>
        <v>small batch</v>
      </c>
    </row>
    <row r="2463" spans="1:20" ht="42.75" x14ac:dyDescent="0.45">
      <c r="A2463">
        <v>2461</v>
      </c>
      <c r="B2463" s="1" t="s">
        <v>2462</v>
      </c>
      <c r="C2463" s="1" t="s">
        <v>6571</v>
      </c>
      <c r="D2463" s="3">
        <v>7500</v>
      </c>
      <c r="E2463" s="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s="7">
        <f t="shared" si="152"/>
        <v>40784.012696759259</v>
      </c>
      <c r="L2463" s="7">
        <f t="shared" si="153"/>
        <v>40817.125</v>
      </c>
      <c r="M2463" t="b">
        <v>0</v>
      </c>
      <c r="N2463">
        <v>86</v>
      </c>
      <c r="O2463" s="22">
        <f>E2463/D2463*100</f>
        <v>103.8</v>
      </c>
      <c r="P2463" s="4">
        <f>E2463/N2463</f>
        <v>90.523255813953483</v>
      </c>
      <c r="Q2463" t="b">
        <v>1</v>
      </c>
      <c r="R2463" t="s">
        <v>8279</v>
      </c>
      <c r="S2463" t="str">
        <f t="shared" si="154"/>
        <v>music</v>
      </c>
      <c r="T2463" t="str">
        <f t="shared" si="155"/>
        <v>indie rock</v>
      </c>
    </row>
    <row r="2464" spans="1:20" ht="42.75" x14ac:dyDescent="0.45">
      <c r="A2464">
        <v>2462</v>
      </c>
      <c r="B2464" s="1" t="s">
        <v>2463</v>
      </c>
      <c r="C2464" s="1" t="s">
        <v>6572</v>
      </c>
      <c r="D2464" s="3">
        <v>3000</v>
      </c>
      <c r="E2464" s="3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s="7">
        <f t="shared" si="152"/>
        <v>41089.186296296299</v>
      </c>
      <c r="L2464" s="7">
        <f t="shared" si="153"/>
        <v>41109.186296296299</v>
      </c>
      <c r="M2464" t="b">
        <v>0</v>
      </c>
      <c r="N2464">
        <v>115</v>
      </c>
      <c r="O2464" s="22">
        <f>E2464/D2464*100</f>
        <v>110.70833333333334</v>
      </c>
      <c r="P2464" s="4">
        <f>E2464/N2464</f>
        <v>28.880434782608695</v>
      </c>
      <c r="Q2464" t="b">
        <v>1</v>
      </c>
      <c r="R2464" t="s">
        <v>8279</v>
      </c>
      <c r="S2464" t="str">
        <f t="shared" si="154"/>
        <v>music</v>
      </c>
      <c r="T2464" t="str">
        <f t="shared" si="155"/>
        <v>indie rock</v>
      </c>
    </row>
    <row r="2465" spans="1:20" x14ac:dyDescent="0.45">
      <c r="A2465">
        <v>2463</v>
      </c>
      <c r="B2465" s="1" t="s">
        <v>2464</v>
      </c>
      <c r="C2465" s="1" t="s">
        <v>6573</v>
      </c>
      <c r="D2465" s="3">
        <v>2000</v>
      </c>
      <c r="E2465" s="3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s="7">
        <f t="shared" si="152"/>
        <v>41341.111400462964</v>
      </c>
      <c r="L2465" s="7">
        <f t="shared" si="153"/>
        <v>41380.791666666664</v>
      </c>
      <c r="M2465" t="b">
        <v>0</v>
      </c>
      <c r="N2465">
        <v>75</v>
      </c>
      <c r="O2465" s="22">
        <f>E2465/D2465*100</f>
        <v>116.25000000000001</v>
      </c>
      <c r="P2465" s="4">
        <f>E2465/N2465</f>
        <v>31</v>
      </c>
      <c r="Q2465" t="b">
        <v>1</v>
      </c>
      <c r="R2465" t="s">
        <v>8279</v>
      </c>
      <c r="S2465" t="str">
        <f t="shared" si="154"/>
        <v>music</v>
      </c>
      <c r="T2465" t="str">
        <f t="shared" si="155"/>
        <v>indie rock</v>
      </c>
    </row>
    <row r="2466" spans="1:20" ht="42.75" x14ac:dyDescent="0.45">
      <c r="A2466">
        <v>2464</v>
      </c>
      <c r="B2466" s="1" t="s">
        <v>2465</v>
      </c>
      <c r="C2466" s="1" t="s">
        <v>6574</v>
      </c>
      <c r="D2466" s="3">
        <v>2000</v>
      </c>
      <c r="E2466" s="3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s="7">
        <f t="shared" si="152"/>
        <v>42248.90042824074</v>
      </c>
      <c r="L2466" s="7">
        <f t="shared" si="153"/>
        <v>42277.811805555553</v>
      </c>
      <c r="M2466" t="b">
        <v>0</v>
      </c>
      <c r="N2466">
        <v>43</v>
      </c>
      <c r="O2466" s="22">
        <f>E2466/D2466*100</f>
        <v>111.1</v>
      </c>
      <c r="P2466" s="4">
        <f>E2466/N2466</f>
        <v>51.674418604651166</v>
      </c>
      <c r="Q2466" t="b">
        <v>1</v>
      </c>
      <c r="R2466" t="s">
        <v>8279</v>
      </c>
      <c r="S2466" t="str">
        <f t="shared" si="154"/>
        <v>music</v>
      </c>
      <c r="T2466" t="str">
        <f t="shared" si="155"/>
        <v>indie rock</v>
      </c>
    </row>
    <row r="2467" spans="1:20" ht="28.5" x14ac:dyDescent="0.45">
      <c r="A2467">
        <v>2465</v>
      </c>
      <c r="B2467" s="1" t="s">
        <v>2466</v>
      </c>
      <c r="C2467" s="1" t="s">
        <v>6575</v>
      </c>
      <c r="D2467" s="3">
        <v>700</v>
      </c>
      <c r="E2467" s="3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s="7">
        <f t="shared" si="152"/>
        <v>41145.719305555554</v>
      </c>
      <c r="L2467" s="7">
        <f t="shared" si="153"/>
        <v>41175.719305555554</v>
      </c>
      <c r="M2467" t="b">
        <v>0</v>
      </c>
      <c r="N2467">
        <v>48</v>
      </c>
      <c r="O2467" s="22">
        <f>E2467/D2467*100</f>
        <v>180.14285714285714</v>
      </c>
      <c r="P2467" s="4">
        <f>E2467/N2467</f>
        <v>26.270833333333332</v>
      </c>
      <c r="Q2467" t="b">
        <v>1</v>
      </c>
      <c r="R2467" t="s">
        <v>8279</v>
      </c>
      <c r="S2467" t="str">
        <f t="shared" si="154"/>
        <v>music</v>
      </c>
      <c r="T2467" t="str">
        <f t="shared" si="155"/>
        <v>indie rock</v>
      </c>
    </row>
    <row r="2468" spans="1:20" ht="42.75" x14ac:dyDescent="0.45">
      <c r="A2468">
        <v>2466</v>
      </c>
      <c r="B2468" s="1" t="s">
        <v>2467</v>
      </c>
      <c r="C2468" s="1" t="s">
        <v>6576</v>
      </c>
      <c r="D2468" s="3">
        <v>2500</v>
      </c>
      <c r="E2468" s="3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s="7">
        <f t="shared" si="152"/>
        <v>41373.102465277778</v>
      </c>
      <c r="L2468" s="7">
        <f t="shared" si="153"/>
        <v>41403.102465277778</v>
      </c>
      <c r="M2468" t="b">
        <v>0</v>
      </c>
      <c r="N2468">
        <v>52</v>
      </c>
      <c r="O2468" s="22">
        <f>E2468/D2468*100</f>
        <v>100</v>
      </c>
      <c r="P2468" s="4">
        <f>E2468/N2468</f>
        <v>48.07692307692308</v>
      </c>
      <c r="Q2468" t="b">
        <v>1</v>
      </c>
      <c r="R2468" t="s">
        <v>8279</v>
      </c>
      <c r="S2468" t="str">
        <f t="shared" si="154"/>
        <v>music</v>
      </c>
      <c r="T2468" t="str">
        <f t="shared" si="155"/>
        <v>indie rock</v>
      </c>
    </row>
    <row r="2469" spans="1:20" ht="42.75" x14ac:dyDescent="0.45">
      <c r="A2469">
        <v>2467</v>
      </c>
      <c r="B2469" s="1" t="s">
        <v>2468</v>
      </c>
      <c r="C2469" s="1" t="s">
        <v>6577</v>
      </c>
      <c r="D2469" s="3">
        <v>1000</v>
      </c>
      <c r="E2469" s="3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s="7">
        <f t="shared" si="152"/>
        <v>41025.874201388891</v>
      </c>
      <c r="L2469" s="7">
        <f t="shared" si="153"/>
        <v>41039.708333333336</v>
      </c>
      <c r="M2469" t="b">
        <v>0</v>
      </c>
      <c r="N2469">
        <v>43</v>
      </c>
      <c r="O2469" s="22">
        <f>E2469/D2469*100</f>
        <v>118.5</v>
      </c>
      <c r="P2469" s="4">
        <f>E2469/N2469</f>
        <v>27.558139534883722</v>
      </c>
      <c r="Q2469" t="b">
        <v>1</v>
      </c>
      <c r="R2469" t="s">
        <v>8279</v>
      </c>
      <c r="S2469" t="str">
        <f t="shared" si="154"/>
        <v>music</v>
      </c>
      <c r="T2469" t="str">
        <f t="shared" si="155"/>
        <v>indie rock</v>
      </c>
    </row>
    <row r="2470" spans="1:20" ht="28.5" x14ac:dyDescent="0.45">
      <c r="A2470">
        <v>2468</v>
      </c>
      <c r="B2470" s="1" t="s">
        <v>2469</v>
      </c>
      <c r="C2470" s="1" t="s">
        <v>6578</v>
      </c>
      <c r="D2470" s="3">
        <v>2000</v>
      </c>
      <c r="E2470" s="3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s="7">
        <f t="shared" si="152"/>
        <v>41174.154178240737</v>
      </c>
      <c r="L2470" s="7">
        <f t="shared" si="153"/>
        <v>41210.208333333336</v>
      </c>
      <c r="M2470" t="b">
        <v>0</v>
      </c>
      <c r="N2470">
        <v>58</v>
      </c>
      <c r="O2470" s="22">
        <f>E2470/D2470*100</f>
        <v>107.21700000000001</v>
      </c>
      <c r="P2470" s="4">
        <f>E2470/N2470</f>
        <v>36.97137931034483</v>
      </c>
      <c r="Q2470" t="b">
        <v>1</v>
      </c>
      <c r="R2470" t="s">
        <v>8279</v>
      </c>
      <c r="S2470" t="str">
        <f t="shared" si="154"/>
        <v>music</v>
      </c>
      <c r="T2470" t="str">
        <f t="shared" si="155"/>
        <v>indie rock</v>
      </c>
    </row>
    <row r="2471" spans="1:20" ht="42.75" x14ac:dyDescent="0.45">
      <c r="A2471">
        <v>2469</v>
      </c>
      <c r="B2471" s="1" t="s">
        <v>2470</v>
      </c>
      <c r="C2471" s="1" t="s">
        <v>6579</v>
      </c>
      <c r="D2471" s="3">
        <v>1200</v>
      </c>
      <c r="E2471" s="3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s="7">
        <f t="shared" si="152"/>
        <v>40557.429733796293</v>
      </c>
      <c r="L2471" s="7">
        <f t="shared" si="153"/>
        <v>40582.429733796293</v>
      </c>
      <c r="M2471" t="b">
        <v>0</v>
      </c>
      <c r="N2471">
        <v>47</v>
      </c>
      <c r="O2471" s="22">
        <f>E2471/D2471*100</f>
        <v>113.66666666666667</v>
      </c>
      <c r="P2471" s="4">
        <f>E2471/N2471</f>
        <v>29.021276595744681</v>
      </c>
      <c r="Q2471" t="b">
        <v>1</v>
      </c>
      <c r="R2471" t="s">
        <v>8279</v>
      </c>
      <c r="S2471" t="str">
        <f t="shared" si="154"/>
        <v>music</v>
      </c>
      <c r="T2471" t="str">
        <f t="shared" si="155"/>
        <v>indie rock</v>
      </c>
    </row>
    <row r="2472" spans="1:20" ht="42.75" x14ac:dyDescent="0.45">
      <c r="A2472">
        <v>2470</v>
      </c>
      <c r="B2472" s="1" t="s">
        <v>2471</v>
      </c>
      <c r="C2472" s="1" t="s">
        <v>6580</v>
      </c>
      <c r="D2472" s="3">
        <v>1000</v>
      </c>
      <c r="E2472" s="3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s="7">
        <f t="shared" si="152"/>
        <v>41023.07471064815</v>
      </c>
      <c r="L2472" s="7">
        <f t="shared" si="153"/>
        <v>41053.07471064815</v>
      </c>
      <c r="M2472" t="b">
        <v>0</v>
      </c>
      <c r="N2472">
        <v>36</v>
      </c>
      <c r="O2472" s="22">
        <f>E2472/D2472*100</f>
        <v>103.16400000000002</v>
      </c>
      <c r="P2472" s="4">
        <f>E2472/N2472</f>
        <v>28.65666666666667</v>
      </c>
      <c r="Q2472" t="b">
        <v>1</v>
      </c>
      <c r="R2472" t="s">
        <v>8279</v>
      </c>
      <c r="S2472" t="str">
        <f t="shared" si="154"/>
        <v>music</v>
      </c>
      <c r="T2472" t="str">
        <f t="shared" si="155"/>
        <v>indie rock</v>
      </c>
    </row>
    <row r="2473" spans="1:20" ht="42.75" x14ac:dyDescent="0.45">
      <c r="A2473">
        <v>2471</v>
      </c>
      <c r="B2473" s="1" t="s">
        <v>2472</v>
      </c>
      <c r="C2473" s="1" t="s">
        <v>6581</v>
      </c>
      <c r="D2473" s="3">
        <v>500</v>
      </c>
      <c r="E2473" s="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s="7">
        <f t="shared" si="152"/>
        <v>40893.992962962962</v>
      </c>
      <c r="L2473" s="7">
        <f t="shared" si="153"/>
        <v>40933.992962962962</v>
      </c>
      <c r="M2473" t="b">
        <v>0</v>
      </c>
      <c r="N2473">
        <v>17</v>
      </c>
      <c r="O2473" s="22">
        <f>E2473/D2473*100</f>
        <v>128</v>
      </c>
      <c r="P2473" s="4">
        <f>E2473/N2473</f>
        <v>37.647058823529413</v>
      </c>
      <c r="Q2473" t="b">
        <v>1</v>
      </c>
      <c r="R2473" t="s">
        <v>8279</v>
      </c>
      <c r="S2473" t="str">
        <f t="shared" si="154"/>
        <v>music</v>
      </c>
      <c r="T2473" t="str">
        <f t="shared" si="155"/>
        <v>indie rock</v>
      </c>
    </row>
    <row r="2474" spans="1:20" ht="57" x14ac:dyDescent="0.45">
      <c r="A2474">
        <v>2472</v>
      </c>
      <c r="B2474" s="1" t="s">
        <v>2473</v>
      </c>
      <c r="C2474" s="1" t="s">
        <v>6582</v>
      </c>
      <c r="D2474" s="3">
        <v>7500</v>
      </c>
      <c r="E2474" s="3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s="7">
        <f t="shared" si="152"/>
        <v>40354.11550925926</v>
      </c>
      <c r="L2474" s="7">
        <f t="shared" si="153"/>
        <v>40425.043749999997</v>
      </c>
      <c r="M2474" t="b">
        <v>0</v>
      </c>
      <c r="N2474">
        <v>104</v>
      </c>
      <c r="O2474" s="22">
        <f>E2474/D2474*100</f>
        <v>135.76026666666667</v>
      </c>
      <c r="P2474" s="4">
        <f>E2474/N2474</f>
        <v>97.904038461538462</v>
      </c>
      <c r="Q2474" t="b">
        <v>1</v>
      </c>
      <c r="R2474" t="s">
        <v>8279</v>
      </c>
      <c r="S2474" t="str">
        <f t="shared" si="154"/>
        <v>music</v>
      </c>
      <c r="T2474" t="str">
        <f t="shared" si="155"/>
        <v>indie rock</v>
      </c>
    </row>
    <row r="2475" spans="1:20" ht="42.75" x14ac:dyDescent="0.45">
      <c r="A2475">
        <v>2473</v>
      </c>
      <c r="B2475" s="1" t="s">
        <v>2474</v>
      </c>
      <c r="C2475" s="1" t="s">
        <v>6583</v>
      </c>
      <c r="D2475" s="3">
        <v>2000</v>
      </c>
      <c r="E2475" s="3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s="7">
        <f t="shared" si="152"/>
        <v>41193.748483796298</v>
      </c>
      <c r="L2475" s="7">
        <f t="shared" si="153"/>
        <v>41223.790150462963</v>
      </c>
      <c r="M2475" t="b">
        <v>0</v>
      </c>
      <c r="N2475">
        <v>47</v>
      </c>
      <c r="O2475" s="22">
        <f>E2475/D2475*100</f>
        <v>100</v>
      </c>
      <c r="P2475" s="4">
        <f>E2475/N2475</f>
        <v>42.553191489361701</v>
      </c>
      <c r="Q2475" t="b">
        <v>1</v>
      </c>
      <c r="R2475" t="s">
        <v>8279</v>
      </c>
      <c r="S2475" t="str">
        <f t="shared" si="154"/>
        <v>music</v>
      </c>
      <c r="T2475" t="str">
        <f t="shared" si="155"/>
        <v>indie rock</v>
      </c>
    </row>
    <row r="2476" spans="1:20" ht="57" x14ac:dyDescent="0.45">
      <c r="A2476">
        <v>2474</v>
      </c>
      <c r="B2476" s="1" t="s">
        <v>2475</v>
      </c>
      <c r="C2476" s="1" t="s">
        <v>6584</v>
      </c>
      <c r="D2476" s="3">
        <v>5000</v>
      </c>
      <c r="E2476" s="3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s="7">
        <f t="shared" si="152"/>
        <v>40417.011296296296</v>
      </c>
      <c r="L2476" s="7">
        <f t="shared" si="153"/>
        <v>40462.011296296296</v>
      </c>
      <c r="M2476" t="b">
        <v>0</v>
      </c>
      <c r="N2476">
        <v>38</v>
      </c>
      <c r="O2476" s="22">
        <f>E2476/D2476*100</f>
        <v>100.00360000000002</v>
      </c>
      <c r="P2476" s="4">
        <f>E2476/N2476</f>
        <v>131.58368421052631</v>
      </c>
      <c r="Q2476" t="b">
        <v>1</v>
      </c>
      <c r="R2476" t="s">
        <v>8279</v>
      </c>
      <c r="S2476" t="str">
        <f t="shared" si="154"/>
        <v>music</v>
      </c>
      <c r="T2476" t="str">
        <f t="shared" si="155"/>
        <v>indie rock</v>
      </c>
    </row>
    <row r="2477" spans="1:20" ht="28.5" x14ac:dyDescent="0.45">
      <c r="A2477">
        <v>2475</v>
      </c>
      <c r="B2477" s="1" t="s">
        <v>2476</v>
      </c>
      <c r="C2477" s="1" t="s">
        <v>6585</v>
      </c>
      <c r="D2477" s="3">
        <v>2500</v>
      </c>
      <c r="E2477" s="3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s="7">
        <f t="shared" si="152"/>
        <v>40310.287673611114</v>
      </c>
      <c r="L2477" s="7">
        <f t="shared" si="153"/>
        <v>40369.916666666664</v>
      </c>
      <c r="M2477" t="b">
        <v>0</v>
      </c>
      <c r="N2477">
        <v>81</v>
      </c>
      <c r="O2477" s="22">
        <f>E2477/D2477*100</f>
        <v>104.71999999999998</v>
      </c>
      <c r="P2477" s="4">
        <f>E2477/N2477</f>
        <v>32.320987654320987</v>
      </c>
      <c r="Q2477" t="b">
        <v>1</v>
      </c>
      <c r="R2477" t="s">
        <v>8279</v>
      </c>
      <c r="S2477" t="str">
        <f t="shared" si="154"/>
        <v>music</v>
      </c>
      <c r="T2477" t="str">
        <f t="shared" si="155"/>
        <v>indie rock</v>
      </c>
    </row>
    <row r="2478" spans="1:20" ht="42.75" x14ac:dyDescent="0.45">
      <c r="A2478">
        <v>2476</v>
      </c>
      <c r="B2478" s="1" t="s">
        <v>2477</v>
      </c>
      <c r="C2478" s="1" t="s">
        <v>6586</v>
      </c>
      <c r="D2478" s="3">
        <v>3200</v>
      </c>
      <c r="E2478" s="3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s="7">
        <f t="shared" si="152"/>
        <v>41913.328356481477</v>
      </c>
      <c r="L2478" s="7">
        <f t="shared" si="153"/>
        <v>41946.370023148149</v>
      </c>
      <c r="M2478" t="b">
        <v>0</v>
      </c>
      <c r="N2478">
        <v>55</v>
      </c>
      <c r="O2478" s="22">
        <f>E2478/D2478*100</f>
        <v>105.02249999999999</v>
      </c>
      <c r="P2478" s="4">
        <f>E2478/N2478</f>
        <v>61.103999999999999</v>
      </c>
      <c r="Q2478" t="b">
        <v>1</v>
      </c>
      <c r="R2478" t="s">
        <v>8279</v>
      </c>
      <c r="S2478" t="str">
        <f t="shared" si="154"/>
        <v>music</v>
      </c>
      <c r="T2478" t="str">
        <f t="shared" si="155"/>
        <v>indie rock</v>
      </c>
    </row>
    <row r="2479" spans="1:20" ht="28.5" x14ac:dyDescent="0.45">
      <c r="A2479">
        <v>2477</v>
      </c>
      <c r="B2479" s="1" t="s">
        <v>824</v>
      </c>
      <c r="C2479" s="1" t="s">
        <v>6587</v>
      </c>
      <c r="D2479" s="3">
        <v>750</v>
      </c>
      <c r="E2479" s="3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s="7">
        <f t="shared" si="152"/>
        <v>41088.691493055558</v>
      </c>
      <c r="L2479" s="7">
        <f t="shared" si="153"/>
        <v>41133.691493055558</v>
      </c>
      <c r="M2479" t="b">
        <v>0</v>
      </c>
      <c r="N2479">
        <v>41</v>
      </c>
      <c r="O2479" s="22">
        <f>E2479/D2479*100</f>
        <v>171.33333333333334</v>
      </c>
      <c r="P2479" s="4">
        <f>E2479/N2479</f>
        <v>31.341463414634145</v>
      </c>
      <c r="Q2479" t="b">
        <v>1</v>
      </c>
      <c r="R2479" t="s">
        <v>8279</v>
      </c>
      <c r="S2479" t="str">
        <f t="shared" si="154"/>
        <v>music</v>
      </c>
      <c r="T2479" t="str">
        <f t="shared" si="155"/>
        <v>indie rock</v>
      </c>
    </row>
    <row r="2480" spans="1:20" ht="42.75" x14ac:dyDescent="0.45">
      <c r="A2480">
        <v>2478</v>
      </c>
      <c r="B2480" s="1" t="s">
        <v>2478</v>
      </c>
      <c r="C2480" s="1" t="s">
        <v>6588</v>
      </c>
      <c r="D2480" s="3">
        <v>8000</v>
      </c>
      <c r="E2480" s="3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s="7">
        <f t="shared" si="152"/>
        <v>41257.950381944444</v>
      </c>
      <c r="L2480" s="7">
        <f t="shared" si="153"/>
        <v>41287.950381944444</v>
      </c>
      <c r="M2480" t="b">
        <v>0</v>
      </c>
      <c r="N2480">
        <v>79</v>
      </c>
      <c r="O2480" s="22">
        <f>E2480/D2480*100</f>
        <v>127.49999999999999</v>
      </c>
      <c r="P2480" s="4">
        <f>E2480/N2480</f>
        <v>129.1139240506329</v>
      </c>
      <c r="Q2480" t="b">
        <v>1</v>
      </c>
      <c r="R2480" t="s">
        <v>8279</v>
      </c>
      <c r="S2480" t="str">
        <f t="shared" si="154"/>
        <v>music</v>
      </c>
      <c r="T2480" t="str">
        <f t="shared" si="155"/>
        <v>indie rock</v>
      </c>
    </row>
    <row r="2481" spans="1:20" ht="28.5" x14ac:dyDescent="0.45">
      <c r="A2481">
        <v>2479</v>
      </c>
      <c r="B2481" s="1" t="s">
        <v>2479</v>
      </c>
      <c r="C2481" s="1" t="s">
        <v>6589</v>
      </c>
      <c r="D2481" s="3">
        <v>300</v>
      </c>
      <c r="E2481" s="3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s="7">
        <f t="shared" si="152"/>
        <v>41107.726782407408</v>
      </c>
      <c r="L2481" s="7">
        <f t="shared" si="153"/>
        <v>41118.083333333336</v>
      </c>
      <c r="M2481" t="b">
        <v>0</v>
      </c>
      <c r="N2481">
        <v>16</v>
      </c>
      <c r="O2481" s="22">
        <f>E2481/D2481*100</f>
        <v>133.44333333333333</v>
      </c>
      <c r="P2481" s="4">
        <f>E2481/N2481</f>
        <v>25.020624999999999</v>
      </c>
      <c r="Q2481" t="b">
        <v>1</v>
      </c>
      <c r="R2481" t="s">
        <v>8279</v>
      </c>
      <c r="S2481" t="str">
        <f t="shared" si="154"/>
        <v>music</v>
      </c>
      <c r="T2481" t="str">
        <f t="shared" si="155"/>
        <v>indie rock</v>
      </c>
    </row>
    <row r="2482" spans="1:20" ht="42.75" x14ac:dyDescent="0.45">
      <c r="A2482">
        <v>2480</v>
      </c>
      <c r="B2482" s="1" t="s">
        <v>2480</v>
      </c>
      <c r="C2482" s="1" t="s">
        <v>6590</v>
      </c>
      <c r="D2482" s="3">
        <v>2000</v>
      </c>
      <c r="E2482" s="3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s="7">
        <f t="shared" si="152"/>
        <v>42227.936157407406</v>
      </c>
      <c r="L2482" s="7">
        <f t="shared" si="153"/>
        <v>42287.936157407406</v>
      </c>
      <c r="M2482" t="b">
        <v>0</v>
      </c>
      <c r="N2482">
        <v>8</v>
      </c>
      <c r="O2482" s="22">
        <f>E2482/D2482*100</f>
        <v>100</v>
      </c>
      <c r="P2482" s="4">
        <f>E2482/N2482</f>
        <v>250</v>
      </c>
      <c r="Q2482" t="b">
        <v>1</v>
      </c>
      <c r="R2482" t="s">
        <v>8279</v>
      </c>
      <c r="S2482" t="str">
        <f t="shared" si="154"/>
        <v>music</v>
      </c>
      <c r="T2482" t="str">
        <f t="shared" si="155"/>
        <v>indie rock</v>
      </c>
    </row>
    <row r="2483" spans="1:20" ht="42.75" x14ac:dyDescent="0.45">
      <c r="A2483">
        <v>2481</v>
      </c>
      <c r="B2483" s="1" t="s">
        <v>2481</v>
      </c>
      <c r="C2483" s="1" t="s">
        <v>6591</v>
      </c>
      <c r="D2483" s="3">
        <v>4000</v>
      </c>
      <c r="E2483" s="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s="7">
        <f t="shared" si="152"/>
        <v>40999.645925925928</v>
      </c>
      <c r="L2483" s="7">
        <f t="shared" si="153"/>
        <v>41029.645925925928</v>
      </c>
      <c r="M2483" t="b">
        <v>0</v>
      </c>
      <c r="N2483">
        <v>95</v>
      </c>
      <c r="O2483" s="22">
        <f>E2483/D2483*100</f>
        <v>112.91099999999999</v>
      </c>
      <c r="P2483" s="4">
        <f>E2483/N2483</f>
        <v>47.541473684210523</v>
      </c>
      <c r="Q2483" t="b">
        <v>1</v>
      </c>
      <c r="R2483" t="s">
        <v>8279</v>
      </c>
      <c r="S2483" t="str">
        <f t="shared" si="154"/>
        <v>music</v>
      </c>
      <c r="T2483" t="str">
        <f t="shared" si="155"/>
        <v>indie rock</v>
      </c>
    </row>
    <row r="2484" spans="1:20" ht="42.75" x14ac:dyDescent="0.45">
      <c r="A2484">
        <v>2482</v>
      </c>
      <c r="B2484" s="1" t="s">
        <v>2482</v>
      </c>
      <c r="C2484" s="1" t="s">
        <v>6592</v>
      </c>
      <c r="D2484" s="3">
        <v>1000</v>
      </c>
      <c r="E2484" s="3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s="7">
        <f t="shared" si="152"/>
        <v>40711.782210648147</v>
      </c>
      <c r="L2484" s="7">
        <f t="shared" si="153"/>
        <v>40756.782210648147</v>
      </c>
      <c r="M2484" t="b">
        <v>0</v>
      </c>
      <c r="N2484">
        <v>25</v>
      </c>
      <c r="O2484" s="22">
        <f>E2484/D2484*100</f>
        <v>100.1</v>
      </c>
      <c r="P2484" s="4">
        <f>E2484/N2484</f>
        <v>40.04</v>
      </c>
      <c r="Q2484" t="b">
        <v>1</v>
      </c>
      <c r="R2484" t="s">
        <v>8279</v>
      </c>
      <c r="S2484" t="str">
        <f t="shared" si="154"/>
        <v>music</v>
      </c>
      <c r="T2484" t="str">
        <f t="shared" si="155"/>
        <v>indie rock</v>
      </c>
    </row>
    <row r="2485" spans="1:20" ht="28.5" x14ac:dyDescent="0.45">
      <c r="A2485">
        <v>2483</v>
      </c>
      <c r="B2485" s="1" t="s">
        <v>2483</v>
      </c>
      <c r="C2485" s="1" t="s">
        <v>6593</v>
      </c>
      <c r="D2485" s="3">
        <v>1100</v>
      </c>
      <c r="E2485" s="3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s="7">
        <f t="shared" si="152"/>
        <v>40970.750034722223</v>
      </c>
      <c r="L2485" s="7">
        <f t="shared" si="153"/>
        <v>41030.708368055559</v>
      </c>
      <c r="M2485" t="b">
        <v>0</v>
      </c>
      <c r="N2485">
        <v>19</v>
      </c>
      <c r="O2485" s="22">
        <f>E2485/D2485*100</f>
        <v>113.72727272727272</v>
      </c>
      <c r="P2485" s="4">
        <f>E2485/N2485</f>
        <v>65.84210526315789</v>
      </c>
      <c r="Q2485" t="b">
        <v>1</v>
      </c>
      <c r="R2485" t="s">
        <v>8279</v>
      </c>
      <c r="S2485" t="str">
        <f t="shared" si="154"/>
        <v>music</v>
      </c>
      <c r="T2485" t="str">
        <f t="shared" si="155"/>
        <v>indie rock</v>
      </c>
    </row>
    <row r="2486" spans="1:20" ht="42.75" x14ac:dyDescent="0.45">
      <c r="A2486">
        <v>2484</v>
      </c>
      <c r="B2486" s="1" t="s">
        <v>2484</v>
      </c>
      <c r="C2486" s="1" t="s">
        <v>6594</v>
      </c>
      <c r="D2486" s="3">
        <v>3500</v>
      </c>
      <c r="E2486" s="3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s="7">
        <f t="shared" si="152"/>
        <v>40771.916701388887</v>
      </c>
      <c r="L2486" s="7">
        <f t="shared" si="153"/>
        <v>40801.916701388887</v>
      </c>
      <c r="M2486" t="b">
        <v>0</v>
      </c>
      <c r="N2486">
        <v>90</v>
      </c>
      <c r="O2486" s="22">
        <f>E2486/D2486*100</f>
        <v>119.31742857142855</v>
      </c>
      <c r="P2486" s="4">
        <f>E2486/N2486</f>
        <v>46.401222222222216</v>
      </c>
      <c r="Q2486" t="b">
        <v>1</v>
      </c>
      <c r="R2486" t="s">
        <v>8279</v>
      </c>
      <c r="S2486" t="str">
        <f t="shared" si="154"/>
        <v>music</v>
      </c>
      <c r="T2486" t="str">
        <f t="shared" si="155"/>
        <v>indie rock</v>
      </c>
    </row>
    <row r="2487" spans="1:20" ht="42.75" x14ac:dyDescent="0.45">
      <c r="A2487">
        <v>2485</v>
      </c>
      <c r="B2487" s="1" t="s">
        <v>2485</v>
      </c>
      <c r="C2487" s="1" t="s">
        <v>6595</v>
      </c>
      <c r="D2487" s="3">
        <v>2000</v>
      </c>
      <c r="E2487" s="3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s="7">
        <f t="shared" si="152"/>
        <v>40793.998599537037</v>
      </c>
      <c r="L2487" s="7">
        <f t="shared" si="153"/>
        <v>40828.998599537037</v>
      </c>
      <c r="M2487" t="b">
        <v>0</v>
      </c>
      <c r="N2487">
        <v>41</v>
      </c>
      <c r="O2487" s="22">
        <f>E2487/D2487*100</f>
        <v>103.25</v>
      </c>
      <c r="P2487" s="4">
        <f>E2487/N2487</f>
        <v>50.365853658536587</v>
      </c>
      <c r="Q2487" t="b">
        <v>1</v>
      </c>
      <c r="R2487" t="s">
        <v>8279</v>
      </c>
      <c r="S2487" t="str">
        <f t="shared" si="154"/>
        <v>music</v>
      </c>
      <c r="T2487" t="str">
        <f t="shared" si="155"/>
        <v>indie rock</v>
      </c>
    </row>
    <row r="2488" spans="1:20" ht="42.75" x14ac:dyDescent="0.45">
      <c r="A2488">
        <v>2486</v>
      </c>
      <c r="B2488" s="1" t="s">
        <v>2486</v>
      </c>
      <c r="C2488" s="1" t="s">
        <v>6596</v>
      </c>
      <c r="D2488" s="3">
        <v>300</v>
      </c>
      <c r="E2488" s="3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s="7">
        <f t="shared" si="152"/>
        <v>40991.708055555559</v>
      </c>
      <c r="L2488" s="7">
        <f t="shared" si="153"/>
        <v>41021.708055555559</v>
      </c>
      <c r="M2488" t="b">
        <v>0</v>
      </c>
      <c r="N2488">
        <v>30</v>
      </c>
      <c r="O2488" s="22">
        <f>E2488/D2488*100</f>
        <v>265.66666666666669</v>
      </c>
      <c r="P2488" s="4">
        <f>E2488/N2488</f>
        <v>26.566666666666666</v>
      </c>
      <c r="Q2488" t="b">
        <v>1</v>
      </c>
      <c r="R2488" t="s">
        <v>8279</v>
      </c>
      <c r="S2488" t="str">
        <f t="shared" si="154"/>
        <v>music</v>
      </c>
      <c r="T2488" t="str">
        <f t="shared" si="155"/>
        <v>indie rock</v>
      </c>
    </row>
    <row r="2489" spans="1:20" ht="42.75" x14ac:dyDescent="0.45">
      <c r="A2489">
        <v>2487</v>
      </c>
      <c r="B2489" s="1" t="s">
        <v>2487</v>
      </c>
      <c r="C2489" s="1" t="s">
        <v>6597</v>
      </c>
      <c r="D2489" s="3">
        <v>1500</v>
      </c>
      <c r="E2489" s="3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s="7">
        <f t="shared" si="152"/>
        <v>41026.083298611113</v>
      </c>
      <c r="L2489" s="7">
        <f t="shared" si="153"/>
        <v>41056.083298611113</v>
      </c>
      <c r="M2489" t="b">
        <v>0</v>
      </c>
      <c r="N2489">
        <v>38</v>
      </c>
      <c r="O2489" s="22">
        <f>E2489/D2489*100</f>
        <v>100.05066666666667</v>
      </c>
      <c r="P2489" s="4">
        <f>E2489/N2489</f>
        <v>39.493684210526318</v>
      </c>
      <c r="Q2489" t="b">
        <v>1</v>
      </c>
      <c r="R2489" t="s">
        <v>8279</v>
      </c>
      <c r="S2489" t="str">
        <f t="shared" si="154"/>
        <v>music</v>
      </c>
      <c r="T2489" t="str">
        <f t="shared" si="155"/>
        <v>indie rock</v>
      </c>
    </row>
    <row r="2490" spans="1:20" ht="42.75" x14ac:dyDescent="0.45">
      <c r="A2490">
        <v>2488</v>
      </c>
      <c r="B2490" s="1" t="s">
        <v>2488</v>
      </c>
      <c r="C2490" s="1" t="s">
        <v>6598</v>
      </c>
      <c r="D2490" s="3">
        <v>3000</v>
      </c>
      <c r="E2490" s="3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s="7">
        <f t="shared" si="152"/>
        <v>40833.633194444446</v>
      </c>
      <c r="L2490" s="7">
        <f t="shared" si="153"/>
        <v>40863.674861111111</v>
      </c>
      <c r="M2490" t="b">
        <v>0</v>
      </c>
      <c r="N2490">
        <v>65</v>
      </c>
      <c r="O2490" s="22">
        <f>E2490/D2490*100</f>
        <v>106.69999999999999</v>
      </c>
      <c r="P2490" s="4">
        <f>E2490/N2490</f>
        <v>49.246153846153845</v>
      </c>
      <c r="Q2490" t="b">
        <v>1</v>
      </c>
      <c r="R2490" t="s">
        <v>8279</v>
      </c>
      <c r="S2490" t="str">
        <f t="shared" si="154"/>
        <v>music</v>
      </c>
      <c r="T2490" t="str">
        <f t="shared" si="155"/>
        <v>indie rock</v>
      </c>
    </row>
    <row r="2491" spans="1:20" ht="42.75" x14ac:dyDescent="0.45">
      <c r="A2491">
        <v>2489</v>
      </c>
      <c r="B2491" s="1" t="s">
        <v>2489</v>
      </c>
      <c r="C2491" s="1" t="s">
        <v>6599</v>
      </c>
      <c r="D2491" s="3">
        <v>3500</v>
      </c>
      <c r="E2491" s="3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s="7">
        <f t="shared" si="152"/>
        <v>41373.690266203703</v>
      </c>
      <c r="L2491" s="7">
        <f t="shared" si="153"/>
        <v>41403.690266203703</v>
      </c>
      <c r="M2491" t="b">
        <v>0</v>
      </c>
      <c r="N2491">
        <v>75</v>
      </c>
      <c r="O2491" s="22">
        <f>E2491/D2491*100</f>
        <v>133.67142857142858</v>
      </c>
      <c r="P2491" s="4">
        <f>E2491/N2491</f>
        <v>62.38</v>
      </c>
      <c r="Q2491" t="b">
        <v>1</v>
      </c>
      <c r="R2491" t="s">
        <v>8279</v>
      </c>
      <c r="S2491" t="str">
        <f t="shared" si="154"/>
        <v>music</v>
      </c>
      <c r="T2491" t="str">
        <f t="shared" si="155"/>
        <v>indie rock</v>
      </c>
    </row>
    <row r="2492" spans="1:20" ht="42.75" x14ac:dyDescent="0.45">
      <c r="A2492">
        <v>2490</v>
      </c>
      <c r="B2492" s="1" t="s">
        <v>2490</v>
      </c>
      <c r="C2492" s="1" t="s">
        <v>6600</v>
      </c>
      <c r="D2492" s="3">
        <v>500</v>
      </c>
      <c r="E2492" s="3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s="7">
        <f t="shared" si="152"/>
        <v>41023.227731481478</v>
      </c>
      <c r="L2492" s="7">
        <f t="shared" si="153"/>
        <v>41083.227731481478</v>
      </c>
      <c r="M2492" t="b">
        <v>0</v>
      </c>
      <c r="N2492">
        <v>16</v>
      </c>
      <c r="O2492" s="22">
        <f>E2492/D2492*100</f>
        <v>121.39999999999999</v>
      </c>
      <c r="P2492" s="4">
        <f>E2492/N2492</f>
        <v>37.9375</v>
      </c>
      <c r="Q2492" t="b">
        <v>1</v>
      </c>
      <c r="R2492" t="s">
        <v>8279</v>
      </c>
      <c r="S2492" t="str">
        <f t="shared" si="154"/>
        <v>music</v>
      </c>
      <c r="T2492" t="str">
        <f t="shared" si="155"/>
        <v>indie rock</v>
      </c>
    </row>
    <row r="2493" spans="1:20" ht="42.75" x14ac:dyDescent="0.45">
      <c r="A2493">
        <v>2491</v>
      </c>
      <c r="B2493" s="1" t="s">
        <v>2491</v>
      </c>
      <c r="C2493" s="1" t="s">
        <v>6601</v>
      </c>
      <c r="D2493" s="3">
        <v>500</v>
      </c>
      <c r="E2493" s="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s="7">
        <f t="shared" si="152"/>
        <v>40542.839282407411</v>
      </c>
      <c r="L2493" s="7">
        <f t="shared" si="153"/>
        <v>40559.07708333333</v>
      </c>
      <c r="M2493" t="b">
        <v>0</v>
      </c>
      <c r="N2493">
        <v>10</v>
      </c>
      <c r="O2493" s="22">
        <f>E2493/D2493*100</f>
        <v>103.2</v>
      </c>
      <c r="P2493" s="4">
        <f>E2493/N2493</f>
        <v>51.6</v>
      </c>
      <c r="Q2493" t="b">
        <v>1</v>
      </c>
      <c r="R2493" t="s">
        <v>8279</v>
      </c>
      <c r="S2493" t="str">
        <f t="shared" si="154"/>
        <v>music</v>
      </c>
      <c r="T2493" t="str">
        <f t="shared" si="155"/>
        <v>indie rock</v>
      </c>
    </row>
    <row r="2494" spans="1:20" ht="28.5" x14ac:dyDescent="0.45">
      <c r="A2494">
        <v>2492</v>
      </c>
      <c r="B2494" s="1" t="s">
        <v>2492</v>
      </c>
      <c r="C2494" s="1" t="s">
        <v>6602</v>
      </c>
      <c r="D2494" s="3">
        <v>600</v>
      </c>
      <c r="E2494" s="3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s="7">
        <f t="shared" si="152"/>
        <v>41024.985972222225</v>
      </c>
      <c r="L2494" s="7">
        <f t="shared" si="153"/>
        <v>41076.415972222225</v>
      </c>
      <c r="M2494" t="b">
        <v>0</v>
      </c>
      <c r="N2494">
        <v>27</v>
      </c>
      <c r="O2494" s="22">
        <f>E2494/D2494*100</f>
        <v>125</v>
      </c>
      <c r="P2494" s="4">
        <f>E2494/N2494</f>
        <v>27.777777777777779</v>
      </c>
      <c r="Q2494" t="b">
        <v>1</v>
      </c>
      <c r="R2494" t="s">
        <v>8279</v>
      </c>
      <c r="S2494" t="str">
        <f t="shared" si="154"/>
        <v>music</v>
      </c>
      <c r="T2494" t="str">
        <f t="shared" si="155"/>
        <v>indie rock</v>
      </c>
    </row>
    <row r="2495" spans="1:20" ht="42.75" x14ac:dyDescent="0.45">
      <c r="A2495">
        <v>2493</v>
      </c>
      <c r="B2495" s="1" t="s">
        <v>2493</v>
      </c>
      <c r="C2495" s="1" t="s">
        <v>6603</v>
      </c>
      <c r="D2495" s="3">
        <v>20000</v>
      </c>
      <c r="E2495" s="3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s="7">
        <f t="shared" si="152"/>
        <v>41348.168287037035</v>
      </c>
      <c r="L2495" s="7">
        <f t="shared" si="153"/>
        <v>41393.168287037035</v>
      </c>
      <c r="M2495" t="b">
        <v>0</v>
      </c>
      <c r="N2495">
        <v>259</v>
      </c>
      <c r="O2495" s="22">
        <f>E2495/D2495*100</f>
        <v>128.69999999999999</v>
      </c>
      <c r="P2495" s="4">
        <f>E2495/N2495</f>
        <v>99.382239382239376</v>
      </c>
      <c r="Q2495" t="b">
        <v>1</v>
      </c>
      <c r="R2495" t="s">
        <v>8279</v>
      </c>
      <c r="S2495" t="str">
        <f t="shared" si="154"/>
        <v>music</v>
      </c>
      <c r="T2495" t="str">
        <f t="shared" si="155"/>
        <v>indie rock</v>
      </c>
    </row>
    <row r="2496" spans="1:20" ht="42.75" x14ac:dyDescent="0.45">
      <c r="A2496">
        <v>2494</v>
      </c>
      <c r="B2496" s="1" t="s">
        <v>2494</v>
      </c>
      <c r="C2496" s="1" t="s">
        <v>6604</v>
      </c>
      <c r="D2496" s="3">
        <v>1500</v>
      </c>
      <c r="E2496" s="3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s="7">
        <f t="shared" si="152"/>
        <v>41022.645185185182</v>
      </c>
      <c r="L2496" s="7">
        <f t="shared" si="153"/>
        <v>41052.645185185182</v>
      </c>
      <c r="M2496" t="b">
        <v>0</v>
      </c>
      <c r="N2496">
        <v>39</v>
      </c>
      <c r="O2496" s="22">
        <f>E2496/D2496*100</f>
        <v>101.00533333333333</v>
      </c>
      <c r="P2496" s="4">
        <f>E2496/N2496</f>
        <v>38.848205128205123</v>
      </c>
      <c r="Q2496" t="b">
        <v>1</v>
      </c>
      <c r="R2496" t="s">
        <v>8279</v>
      </c>
      <c r="S2496" t="str">
        <f t="shared" si="154"/>
        <v>music</v>
      </c>
      <c r="T2496" t="str">
        <f t="shared" si="155"/>
        <v>indie rock</v>
      </c>
    </row>
    <row r="2497" spans="1:20" ht="42.75" x14ac:dyDescent="0.45">
      <c r="A2497">
        <v>2495</v>
      </c>
      <c r="B2497" s="1" t="s">
        <v>2495</v>
      </c>
      <c r="C2497" s="1" t="s">
        <v>6605</v>
      </c>
      <c r="D2497" s="3">
        <v>1500</v>
      </c>
      <c r="E2497" s="3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s="7">
        <f t="shared" si="152"/>
        <v>41036.946469907409</v>
      </c>
      <c r="L2497" s="7">
        <f t="shared" si="153"/>
        <v>41066.946469907409</v>
      </c>
      <c r="M2497" t="b">
        <v>0</v>
      </c>
      <c r="N2497">
        <v>42</v>
      </c>
      <c r="O2497" s="22">
        <f>E2497/D2497*100</f>
        <v>127.53666666666665</v>
      </c>
      <c r="P2497" s="4">
        <f>E2497/N2497</f>
        <v>45.548809523809524</v>
      </c>
      <c r="Q2497" t="b">
        <v>1</v>
      </c>
      <c r="R2497" t="s">
        <v>8279</v>
      </c>
      <c r="S2497" t="str">
        <f t="shared" si="154"/>
        <v>music</v>
      </c>
      <c r="T2497" t="str">
        <f t="shared" si="155"/>
        <v>indie rock</v>
      </c>
    </row>
    <row r="2498" spans="1:20" ht="28.5" x14ac:dyDescent="0.45">
      <c r="A2498">
        <v>2496</v>
      </c>
      <c r="B2498" s="1" t="s">
        <v>2496</v>
      </c>
      <c r="C2498" s="1" t="s">
        <v>6606</v>
      </c>
      <c r="D2498" s="3">
        <v>6000</v>
      </c>
      <c r="E2498" s="3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s="7">
        <f t="shared" si="152"/>
        <v>41327.996435185189</v>
      </c>
      <c r="L2498" s="7">
        <f t="shared" si="153"/>
        <v>41362.954768518517</v>
      </c>
      <c r="M2498" t="b">
        <v>0</v>
      </c>
      <c r="N2498">
        <v>10</v>
      </c>
      <c r="O2498" s="22">
        <f>E2498/D2498*100</f>
        <v>100</v>
      </c>
      <c r="P2498" s="4">
        <f>E2498/N2498</f>
        <v>600</v>
      </c>
      <c r="Q2498" t="b">
        <v>1</v>
      </c>
      <c r="R2498" t="s">
        <v>8279</v>
      </c>
      <c r="S2498" t="str">
        <f t="shared" si="154"/>
        <v>music</v>
      </c>
      <c r="T2498" t="str">
        <f t="shared" si="155"/>
        <v>indie rock</v>
      </c>
    </row>
    <row r="2499" spans="1:20" ht="42.75" x14ac:dyDescent="0.45">
      <c r="A2499">
        <v>2497</v>
      </c>
      <c r="B2499" s="1" t="s">
        <v>2497</v>
      </c>
      <c r="C2499" s="1" t="s">
        <v>6607</v>
      </c>
      <c r="D2499" s="3">
        <v>4000</v>
      </c>
      <c r="E2499" s="3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s="7">
        <f t="shared" ref="K2499:K2562" si="156">(((J2499/60)/60)/24)+DATE(1970,1,1)</f>
        <v>40730.878912037035</v>
      </c>
      <c r="L2499" s="7">
        <f t="shared" ref="L2499:L2562" si="157">(((I2499/60)/60)/24)+DATE(1970,1,1)</f>
        <v>40760.878912037035</v>
      </c>
      <c r="M2499" t="b">
        <v>0</v>
      </c>
      <c r="N2499">
        <v>56</v>
      </c>
      <c r="O2499" s="22">
        <f>E2499/D2499*100</f>
        <v>112.7715</v>
      </c>
      <c r="P2499" s="4">
        <f>E2499/N2499</f>
        <v>80.551071428571419</v>
      </c>
      <c r="Q2499" t="b">
        <v>1</v>
      </c>
      <c r="R2499" t="s">
        <v>8279</v>
      </c>
      <c r="S2499" t="str">
        <f t="shared" ref="S2499:S2562" si="158">LEFT(R2499,SEARCH("/",R2499,1)-1)</f>
        <v>music</v>
      </c>
      <c r="T2499" t="str">
        <f t="shared" ref="T2499:T2562" si="159">RIGHT(R2499,LEN(R2499) - FIND("/",R2499))</f>
        <v>indie rock</v>
      </c>
    </row>
    <row r="2500" spans="1:20" ht="42.75" x14ac:dyDescent="0.45">
      <c r="A2500">
        <v>2498</v>
      </c>
      <c r="B2500" s="1" t="s">
        <v>2498</v>
      </c>
      <c r="C2500" s="1" t="s">
        <v>6608</v>
      </c>
      <c r="D2500" s="3">
        <v>1000</v>
      </c>
      <c r="E2500" s="3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s="7">
        <f t="shared" si="156"/>
        <v>42017.967442129629</v>
      </c>
      <c r="L2500" s="7">
        <f t="shared" si="157"/>
        <v>42031.967442129629</v>
      </c>
      <c r="M2500" t="b">
        <v>0</v>
      </c>
      <c r="N2500">
        <v>20</v>
      </c>
      <c r="O2500" s="22">
        <f>E2500/D2500*100</f>
        <v>105.60000000000001</v>
      </c>
      <c r="P2500" s="4">
        <f>E2500/N2500</f>
        <v>52.8</v>
      </c>
      <c r="Q2500" t="b">
        <v>1</v>
      </c>
      <c r="R2500" t="s">
        <v>8279</v>
      </c>
      <c r="S2500" t="str">
        <f t="shared" si="158"/>
        <v>music</v>
      </c>
      <c r="T2500" t="str">
        <f t="shared" si="159"/>
        <v>indie rock</v>
      </c>
    </row>
    <row r="2501" spans="1:20" ht="42.75" x14ac:dyDescent="0.45">
      <c r="A2501">
        <v>2499</v>
      </c>
      <c r="B2501" s="1" t="s">
        <v>2499</v>
      </c>
      <c r="C2501" s="1" t="s">
        <v>6609</v>
      </c>
      <c r="D2501" s="3">
        <v>4000</v>
      </c>
      <c r="E2501" s="3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s="7">
        <f t="shared" si="156"/>
        <v>41226.648576388885</v>
      </c>
      <c r="L2501" s="7">
        <f t="shared" si="157"/>
        <v>41274.75</v>
      </c>
      <c r="M2501" t="b">
        <v>0</v>
      </c>
      <c r="N2501">
        <v>170</v>
      </c>
      <c r="O2501" s="22">
        <f>E2501/D2501*100</f>
        <v>202.625</v>
      </c>
      <c r="P2501" s="4">
        <f>E2501/N2501</f>
        <v>47.676470588235297</v>
      </c>
      <c r="Q2501" t="b">
        <v>1</v>
      </c>
      <c r="R2501" t="s">
        <v>8279</v>
      </c>
      <c r="S2501" t="str">
        <f t="shared" si="158"/>
        <v>music</v>
      </c>
      <c r="T2501" t="str">
        <f t="shared" si="159"/>
        <v>indie rock</v>
      </c>
    </row>
    <row r="2502" spans="1:20" ht="42.75" x14ac:dyDescent="0.45">
      <c r="A2502">
        <v>2500</v>
      </c>
      <c r="B2502" s="1" t="s">
        <v>2500</v>
      </c>
      <c r="C2502" s="1" t="s">
        <v>6610</v>
      </c>
      <c r="D2502" s="3">
        <v>600</v>
      </c>
      <c r="E2502" s="3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s="7">
        <f t="shared" si="156"/>
        <v>41053.772858796299</v>
      </c>
      <c r="L2502" s="7">
        <f t="shared" si="157"/>
        <v>41083.772858796299</v>
      </c>
      <c r="M2502" t="b">
        <v>0</v>
      </c>
      <c r="N2502">
        <v>29</v>
      </c>
      <c r="O2502" s="22">
        <f>E2502/D2502*100</f>
        <v>113.33333333333333</v>
      </c>
      <c r="P2502" s="4">
        <f>E2502/N2502</f>
        <v>23.448275862068964</v>
      </c>
      <c r="Q2502" t="b">
        <v>1</v>
      </c>
      <c r="R2502" t="s">
        <v>8279</v>
      </c>
      <c r="S2502" t="str">
        <f t="shared" si="158"/>
        <v>music</v>
      </c>
      <c r="T2502" t="str">
        <f t="shared" si="159"/>
        <v>indie rock</v>
      </c>
    </row>
    <row r="2503" spans="1:20" ht="42.75" x14ac:dyDescent="0.45">
      <c r="A2503">
        <v>2501</v>
      </c>
      <c r="B2503" s="1" t="s">
        <v>2501</v>
      </c>
      <c r="C2503" s="1" t="s">
        <v>6611</v>
      </c>
      <c r="D2503" s="3">
        <v>11000</v>
      </c>
      <c r="E2503" s="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s="7">
        <f t="shared" si="156"/>
        <v>42244.776666666665</v>
      </c>
      <c r="L2503" s="7">
        <f t="shared" si="157"/>
        <v>42274.776666666665</v>
      </c>
      <c r="M2503" t="b">
        <v>0</v>
      </c>
      <c r="N2503">
        <v>7</v>
      </c>
      <c r="O2503" s="22">
        <f>E2503/D2503*100</f>
        <v>2.5545454545454547</v>
      </c>
      <c r="P2503" s="4">
        <f>E2503/N2503</f>
        <v>40.142857142857146</v>
      </c>
      <c r="Q2503" t="b">
        <v>0</v>
      </c>
      <c r="R2503" t="s">
        <v>8299</v>
      </c>
      <c r="S2503" t="str">
        <f t="shared" si="158"/>
        <v>food</v>
      </c>
      <c r="T2503" t="str">
        <f t="shared" si="159"/>
        <v>restaurants</v>
      </c>
    </row>
    <row r="2504" spans="1:20" ht="42.75" x14ac:dyDescent="0.45">
      <c r="A2504">
        <v>2502</v>
      </c>
      <c r="B2504" s="1" t="s">
        <v>2502</v>
      </c>
      <c r="C2504" s="1" t="s">
        <v>6612</v>
      </c>
      <c r="D2504" s="3">
        <v>110000</v>
      </c>
      <c r="E2504" s="3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s="7">
        <f t="shared" si="156"/>
        <v>41858.825439814813</v>
      </c>
      <c r="L2504" s="7">
        <f t="shared" si="157"/>
        <v>41903.825439814813</v>
      </c>
      <c r="M2504" t="b">
        <v>0</v>
      </c>
      <c r="N2504">
        <v>5</v>
      </c>
      <c r="O2504" s="22">
        <f>E2504/D2504*100</f>
        <v>7.8181818181818186E-2</v>
      </c>
      <c r="P2504" s="4">
        <f>E2504/N2504</f>
        <v>17.2</v>
      </c>
      <c r="Q2504" t="b">
        <v>0</v>
      </c>
      <c r="R2504" t="s">
        <v>8299</v>
      </c>
      <c r="S2504" t="str">
        <f t="shared" si="158"/>
        <v>food</v>
      </c>
      <c r="T2504" t="str">
        <f t="shared" si="159"/>
        <v>restaurants</v>
      </c>
    </row>
    <row r="2505" spans="1:20" ht="42.75" x14ac:dyDescent="0.45">
      <c r="A2505">
        <v>2503</v>
      </c>
      <c r="B2505" s="1" t="s">
        <v>2503</v>
      </c>
      <c r="C2505" s="1" t="s">
        <v>6613</v>
      </c>
      <c r="D2505" s="3">
        <v>10000</v>
      </c>
      <c r="E2505" s="3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s="7">
        <f t="shared" si="156"/>
        <v>42498.899398148147</v>
      </c>
      <c r="L2505" s="7">
        <f t="shared" si="157"/>
        <v>42528.879166666666</v>
      </c>
      <c r="M2505" t="b">
        <v>0</v>
      </c>
      <c r="N2505">
        <v>0</v>
      </c>
      <c r="O2505" s="22">
        <f>E2505/D2505*100</f>
        <v>0</v>
      </c>
      <c r="P2505" s="4" t="e">
        <f>E2505/N2505</f>
        <v>#DIV/0!</v>
      </c>
      <c r="Q2505" t="b">
        <v>0</v>
      </c>
      <c r="R2505" t="s">
        <v>8299</v>
      </c>
      <c r="S2505" t="str">
        <f t="shared" si="158"/>
        <v>food</v>
      </c>
      <c r="T2505" t="str">
        <f t="shared" si="159"/>
        <v>restaurants</v>
      </c>
    </row>
    <row r="2506" spans="1:20" ht="28.5" x14ac:dyDescent="0.45">
      <c r="A2506">
        <v>2504</v>
      </c>
      <c r="B2506" s="1" t="s">
        <v>2504</v>
      </c>
      <c r="C2506" s="1" t="s">
        <v>6614</v>
      </c>
      <c r="D2506" s="3">
        <v>35000</v>
      </c>
      <c r="E2506" s="3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s="7">
        <f t="shared" si="156"/>
        <v>41928.015439814815</v>
      </c>
      <c r="L2506" s="7">
        <f t="shared" si="157"/>
        <v>41958.057106481487</v>
      </c>
      <c r="M2506" t="b">
        <v>0</v>
      </c>
      <c r="N2506">
        <v>0</v>
      </c>
      <c r="O2506" s="22">
        <f>E2506/D2506*100</f>
        <v>0</v>
      </c>
      <c r="P2506" s="4" t="e">
        <f>E2506/N2506</f>
        <v>#DIV/0!</v>
      </c>
      <c r="Q2506" t="b">
        <v>0</v>
      </c>
      <c r="R2506" t="s">
        <v>8299</v>
      </c>
      <c r="S2506" t="str">
        <f t="shared" si="158"/>
        <v>food</v>
      </c>
      <c r="T2506" t="str">
        <f t="shared" si="159"/>
        <v>restaurants</v>
      </c>
    </row>
    <row r="2507" spans="1:20" ht="57" x14ac:dyDescent="0.45">
      <c r="A2507">
        <v>2505</v>
      </c>
      <c r="B2507" s="1" t="s">
        <v>2505</v>
      </c>
      <c r="C2507" s="1" t="s">
        <v>6615</v>
      </c>
      <c r="D2507" s="3">
        <v>7000</v>
      </c>
      <c r="E2507" s="3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s="7">
        <f t="shared" si="156"/>
        <v>42047.05574074074</v>
      </c>
      <c r="L2507" s="7">
        <f t="shared" si="157"/>
        <v>42077.014074074075</v>
      </c>
      <c r="M2507" t="b">
        <v>0</v>
      </c>
      <c r="N2507">
        <v>0</v>
      </c>
      <c r="O2507" s="22">
        <f>E2507/D2507*100</f>
        <v>0</v>
      </c>
      <c r="P2507" s="4" t="e">
        <f>E2507/N2507</f>
        <v>#DIV/0!</v>
      </c>
      <c r="Q2507" t="b">
        <v>0</v>
      </c>
      <c r="R2507" t="s">
        <v>8299</v>
      </c>
      <c r="S2507" t="str">
        <f t="shared" si="158"/>
        <v>food</v>
      </c>
      <c r="T2507" t="str">
        <f t="shared" si="159"/>
        <v>restaurants</v>
      </c>
    </row>
    <row r="2508" spans="1:20" ht="42.75" x14ac:dyDescent="0.45">
      <c r="A2508">
        <v>2506</v>
      </c>
      <c r="B2508" s="1" t="s">
        <v>2506</v>
      </c>
      <c r="C2508" s="1" t="s">
        <v>6616</v>
      </c>
      <c r="D2508" s="3">
        <v>5000</v>
      </c>
      <c r="E2508" s="3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s="7">
        <f t="shared" si="156"/>
        <v>42258.297094907408</v>
      </c>
      <c r="L2508" s="7">
        <f t="shared" si="157"/>
        <v>42280.875</v>
      </c>
      <c r="M2508" t="b">
        <v>0</v>
      </c>
      <c r="N2508">
        <v>2</v>
      </c>
      <c r="O2508" s="22">
        <f>E2508/D2508*100</f>
        <v>0.6</v>
      </c>
      <c r="P2508" s="4">
        <f>E2508/N2508</f>
        <v>15</v>
      </c>
      <c r="Q2508" t="b">
        <v>0</v>
      </c>
      <c r="R2508" t="s">
        <v>8299</v>
      </c>
      <c r="S2508" t="str">
        <f t="shared" si="158"/>
        <v>food</v>
      </c>
      <c r="T2508" t="str">
        <f t="shared" si="159"/>
        <v>restaurants</v>
      </c>
    </row>
    <row r="2509" spans="1:20" x14ac:dyDescent="0.45">
      <c r="A2509">
        <v>2507</v>
      </c>
      <c r="B2509" s="1" t="s">
        <v>2507</v>
      </c>
      <c r="C2509" s="1" t="s">
        <v>6617</v>
      </c>
      <c r="D2509" s="3">
        <v>42850</v>
      </c>
      <c r="E2509" s="3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s="7">
        <f t="shared" si="156"/>
        <v>42105.072962962964</v>
      </c>
      <c r="L2509" s="7">
        <f t="shared" si="157"/>
        <v>42135.072962962964</v>
      </c>
      <c r="M2509" t="b">
        <v>0</v>
      </c>
      <c r="N2509">
        <v>0</v>
      </c>
      <c r="O2509" s="22">
        <f>E2509/D2509*100</f>
        <v>0</v>
      </c>
      <c r="P2509" s="4" t="e">
        <f>E2509/N2509</f>
        <v>#DIV/0!</v>
      </c>
      <c r="Q2509" t="b">
        <v>0</v>
      </c>
      <c r="R2509" t="s">
        <v>8299</v>
      </c>
      <c r="S2509" t="str">
        <f t="shared" si="158"/>
        <v>food</v>
      </c>
      <c r="T2509" t="str">
        <f t="shared" si="159"/>
        <v>restaurants</v>
      </c>
    </row>
    <row r="2510" spans="1:20" ht="42.75" x14ac:dyDescent="0.45">
      <c r="A2510">
        <v>2508</v>
      </c>
      <c r="B2510" s="1" t="s">
        <v>2508</v>
      </c>
      <c r="C2510" s="1" t="s">
        <v>6618</v>
      </c>
      <c r="D2510" s="3">
        <v>20000</v>
      </c>
      <c r="E2510" s="3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s="7">
        <f t="shared" si="156"/>
        <v>41835.951782407406</v>
      </c>
      <c r="L2510" s="7">
        <f t="shared" si="157"/>
        <v>41865.951782407406</v>
      </c>
      <c r="M2510" t="b">
        <v>0</v>
      </c>
      <c r="N2510">
        <v>0</v>
      </c>
      <c r="O2510" s="22">
        <f>E2510/D2510*100</f>
        <v>0</v>
      </c>
      <c r="P2510" s="4" t="e">
        <f>E2510/N2510</f>
        <v>#DIV/0!</v>
      </c>
      <c r="Q2510" t="b">
        <v>0</v>
      </c>
      <c r="R2510" t="s">
        <v>8299</v>
      </c>
      <c r="S2510" t="str">
        <f t="shared" si="158"/>
        <v>food</v>
      </c>
      <c r="T2510" t="str">
        <f t="shared" si="159"/>
        <v>restaurants</v>
      </c>
    </row>
    <row r="2511" spans="1:20" ht="42.75" x14ac:dyDescent="0.45">
      <c r="A2511">
        <v>2509</v>
      </c>
      <c r="B2511" s="1" t="s">
        <v>2509</v>
      </c>
      <c r="C2511" s="1" t="s">
        <v>6619</v>
      </c>
      <c r="D2511" s="3">
        <v>95000</v>
      </c>
      <c r="E2511" s="3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s="7">
        <f t="shared" si="156"/>
        <v>42058.809594907405</v>
      </c>
      <c r="L2511" s="7">
        <f t="shared" si="157"/>
        <v>42114.767928240741</v>
      </c>
      <c r="M2511" t="b">
        <v>0</v>
      </c>
      <c r="N2511">
        <v>28</v>
      </c>
      <c r="O2511" s="22">
        <f>E2511/D2511*100</f>
        <v>1.0526315789473684</v>
      </c>
      <c r="P2511" s="4">
        <f>E2511/N2511</f>
        <v>35.714285714285715</v>
      </c>
      <c r="Q2511" t="b">
        <v>0</v>
      </c>
      <c r="R2511" t="s">
        <v>8299</v>
      </c>
      <c r="S2511" t="str">
        <f t="shared" si="158"/>
        <v>food</v>
      </c>
      <c r="T2511" t="str">
        <f t="shared" si="159"/>
        <v>restaurants</v>
      </c>
    </row>
    <row r="2512" spans="1:20" ht="42.75" x14ac:dyDescent="0.45">
      <c r="A2512">
        <v>2510</v>
      </c>
      <c r="B2512" s="1" t="s">
        <v>2510</v>
      </c>
      <c r="C2512" s="1" t="s">
        <v>6620</v>
      </c>
      <c r="D2512" s="3">
        <v>50000</v>
      </c>
      <c r="E2512" s="3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s="7">
        <f t="shared" si="156"/>
        <v>42078.997361111105</v>
      </c>
      <c r="L2512" s="7">
        <f t="shared" si="157"/>
        <v>42138.997361111105</v>
      </c>
      <c r="M2512" t="b">
        <v>0</v>
      </c>
      <c r="N2512">
        <v>2</v>
      </c>
      <c r="O2512" s="22">
        <f>E2512/D2512*100</f>
        <v>0.15</v>
      </c>
      <c r="P2512" s="4">
        <f>E2512/N2512</f>
        <v>37.5</v>
      </c>
      <c r="Q2512" t="b">
        <v>0</v>
      </c>
      <c r="R2512" t="s">
        <v>8299</v>
      </c>
      <c r="S2512" t="str">
        <f t="shared" si="158"/>
        <v>food</v>
      </c>
      <c r="T2512" t="str">
        <f t="shared" si="159"/>
        <v>restaurants</v>
      </c>
    </row>
    <row r="2513" spans="1:20" ht="42.75" x14ac:dyDescent="0.45">
      <c r="A2513">
        <v>2511</v>
      </c>
      <c r="B2513" s="1" t="s">
        <v>2511</v>
      </c>
      <c r="C2513" s="1" t="s">
        <v>6621</v>
      </c>
      <c r="D2513" s="3">
        <v>100000</v>
      </c>
      <c r="E2513" s="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s="7">
        <f t="shared" si="156"/>
        <v>42371.446909722217</v>
      </c>
      <c r="L2513" s="7">
        <f t="shared" si="157"/>
        <v>42401.446909722217</v>
      </c>
      <c r="M2513" t="b">
        <v>0</v>
      </c>
      <c r="N2513">
        <v>0</v>
      </c>
      <c r="O2513" s="22">
        <f>E2513/D2513*100</f>
        <v>0</v>
      </c>
      <c r="P2513" s="4" t="e">
        <f>E2513/N2513</f>
        <v>#DIV/0!</v>
      </c>
      <c r="Q2513" t="b">
        <v>0</v>
      </c>
      <c r="R2513" t="s">
        <v>8299</v>
      </c>
      <c r="S2513" t="str">
        <f t="shared" si="158"/>
        <v>food</v>
      </c>
      <c r="T2513" t="str">
        <f t="shared" si="159"/>
        <v>restaurants</v>
      </c>
    </row>
    <row r="2514" spans="1:20" ht="42.75" x14ac:dyDescent="0.45">
      <c r="A2514">
        <v>2512</v>
      </c>
      <c r="B2514" s="1" t="s">
        <v>2512</v>
      </c>
      <c r="C2514" s="1" t="s">
        <v>6622</v>
      </c>
      <c r="D2514" s="3">
        <v>1150</v>
      </c>
      <c r="E2514" s="3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s="7">
        <f t="shared" si="156"/>
        <v>41971.876863425925</v>
      </c>
      <c r="L2514" s="7">
        <f t="shared" si="157"/>
        <v>41986.876863425925</v>
      </c>
      <c r="M2514" t="b">
        <v>0</v>
      </c>
      <c r="N2514">
        <v>0</v>
      </c>
      <c r="O2514" s="22">
        <f>E2514/D2514*100</f>
        <v>0</v>
      </c>
      <c r="P2514" s="4" t="e">
        <f>E2514/N2514</f>
        <v>#DIV/0!</v>
      </c>
      <c r="Q2514" t="b">
        <v>0</v>
      </c>
      <c r="R2514" t="s">
        <v>8299</v>
      </c>
      <c r="S2514" t="str">
        <f t="shared" si="158"/>
        <v>food</v>
      </c>
      <c r="T2514" t="str">
        <f t="shared" si="159"/>
        <v>restaurants</v>
      </c>
    </row>
    <row r="2515" spans="1:20" ht="42.75" x14ac:dyDescent="0.45">
      <c r="A2515">
        <v>2513</v>
      </c>
      <c r="B2515" s="1" t="s">
        <v>2513</v>
      </c>
      <c r="C2515" s="1" t="s">
        <v>6623</v>
      </c>
      <c r="D2515" s="3">
        <v>180000</v>
      </c>
      <c r="E2515" s="3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s="7">
        <f t="shared" si="156"/>
        <v>42732.00681712963</v>
      </c>
      <c r="L2515" s="7">
        <f t="shared" si="157"/>
        <v>42792.00681712963</v>
      </c>
      <c r="M2515" t="b">
        <v>0</v>
      </c>
      <c r="N2515">
        <v>0</v>
      </c>
      <c r="O2515" s="22">
        <f>E2515/D2515*100</f>
        <v>0</v>
      </c>
      <c r="P2515" s="4" t="e">
        <f>E2515/N2515</f>
        <v>#DIV/0!</v>
      </c>
      <c r="Q2515" t="b">
        <v>0</v>
      </c>
      <c r="R2515" t="s">
        <v>8299</v>
      </c>
      <c r="S2515" t="str">
        <f t="shared" si="158"/>
        <v>food</v>
      </c>
      <c r="T2515" t="str">
        <f t="shared" si="159"/>
        <v>restaurants</v>
      </c>
    </row>
    <row r="2516" spans="1:20" ht="42.75" x14ac:dyDescent="0.45">
      <c r="A2516">
        <v>2514</v>
      </c>
      <c r="B2516" s="1" t="s">
        <v>2514</v>
      </c>
      <c r="C2516" s="1" t="s">
        <v>6624</v>
      </c>
      <c r="D2516" s="3">
        <v>12000</v>
      </c>
      <c r="E2516" s="3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s="7">
        <f t="shared" si="156"/>
        <v>41854.389780092592</v>
      </c>
      <c r="L2516" s="7">
        <f t="shared" si="157"/>
        <v>41871.389780092592</v>
      </c>
      <c r="M2516" t="b">
        <v>0</v>
      </c>
      <c r="N2516">
        <v>4</v>
      </c>
      <c r="O2516" s="22">
        <f>E2516/D2516*100</f>
        <v>1.7500000000000002</v>
      </c>
      <c r="P2516" s="4">
        <f>E2516/N2516</f>
        <v>52.5</v>
      </c>
      <c r="Q2516" t="b">
        <v>0</v>
      </c>
      <c r="R2516" t="s">
        <v>8299</v>
      </c>
      <c r="S2516" t="str">
        <f t="shared" si="158"/>
        <v>food</v>
      </c>
      <c r="T2516" t="str">
        <f t="shared" si="159"/>
        <v>restaurants</v>
      </c>
    </row>
    <row r="2517" spans="1:20" ht="42.75" x14ac:dyDescent="0.45">
      <c r="A2517">
        <v>2515</v>
      </c>
      <c r="B2517" s="1" t="s">
        <v>2515</v>
      </c>
      <c r="C2517" s="1" t="s">
        <v>6625</v>
      </c>
      <c r="D2517" s="3">
        <v>5000</v>
      </c>
      <c r="E2517" s="3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s="7">
        <f t="shared" si="156"/>
        <v>42027.839733796296</v>
      </c>
      <c r="L2517" s="7">
        <f t="shared" si="157"/>
        <v>42057.839733796296</v>
      </c>
      <c r="M2517" t="b">
        <v>0</v>
      </c>
      <c r="N2517">
        <v>12</v>
      </c>
      <c r="O2517" s="22">
        <f>E2517/D2517*100</f>
        <v>18.600000000000001</v>
      </c>
      <c r="P2517" s="4">
        <f>E2517/N2517</f>
        <v>77.5</v>
      </c>
      <c r="Q2517" t="b">
        <v>0</v>
      </c>
      <c r="R2517" t="s">
        <v>8299</v>
      </c>
      <c r="S2517" t="str">
        <f t="shared" si="158"/>
        <v>food</v>
      </c>
      <c r="T2517" t="str">
        <f t="shared" si="159"/>
        <v>restaurants</v>
      </c>
    </row>
    <row r="2518" spans="1:20" ht="42.75" x14ac:dyDescent="0.45">
      <c r="A2518">
        <v>2516</v>
      </c>
      <c r="B2518" s="1" t="s">
        <v>2516</v>
      </c>
      <c r="C2518" s="1" t="s">
        <v>6626</v>
      </c>
      <c r="D2518" s="3">
        <v>22000</v>
      </c>
      <c r="E2518" s="3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s="7">
        <f t="shared" si="156"/>
        <v>41942.653379629628</v>
      </c>
      <c r="L2518" s="7">
        <f t="shared" si="157"/>
        <v>41972.6950462963</v>
      </c>
      <c r="M2518" t="b">
        <v>0</v>
      </c>
      <c r="N2518">
        <v>0</v>
      </c>
      <c r="O2518" s="22">
        <f>E2518/D2518*100</f>
        <v>0</v>
      </c>
      <c r="P2518" s="4" t="e">
        <f>E2518/N2518</f>
        <v>#DIV/0!</v>
      </c>
      <c r="Q2518" t="b">
        <v>0</v>
      </c>
      <c r="R2518" t="s">
        <v>8299</v>
      </c>
      <c r="S2518" t="str">
        <f t="shared" si="158"/>
        <v>food</v>
      </c>
      <c r="T2518" t="str">
        <f t="shared" si="159"/>
        <v>restaurants</v>
      </c>
    </row>
    <row r="2519" spans="1:20" ht="42.75" x14ac:dyDescent="0.45">
      <c r="A2519">
        <v>2517</v>
      </c>
      <c r="B2519" s="1" t="s">
        <v>2517</v>
      </c>
      <c r="C2519" s="1" t="s">
        <v>6627</v>
      </c>
      <c r="D2519" s="3">
        <v>18000</v>
      </c>
      <c r="E2519" s="3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s="7">
        <f t="shared" si="156"/>
        <v>42052.802430555559</v>
      </c>
      <c r="L2519" s="7">
        <f t="shared" si="157"/>
        <v>42082.760763888888</v>
      </c>
      <c r="M2519" t="b">
        <v>0</v>
      </c>
      <c r="N2519">
        <v>33</v>
      </c>
      <c r="O2519" s="22">
        <f>E2519/D2519*100</f>
        <v>9.8166666666666664</v>
      </c>
      <c r="P2519" s="4">
        <f>E2519/N2519</f>
        <v>53.545454545454547</v>
      </c>
      <c r="Q2519" t="b">
        <v>0</v>
      </c>
      <c r="R2519" t="s">
        <v>8299</v>
      </c>
      <c r="S2519" t="str">
        <f t="shared" si="158"/>
        <v>food</v>
      </c>
      <c r="T2519" t="str">
        <f t="shared" si="159"/>
        <v>restaurants</v>
      </c>
    </row>
    <row r="2520" spans="1:20" ht="42.75" x14ac:dyDescent="0.45">
      <c r="A2520">
        <v>2518</v>
      </c>
      <c r="B2520" s="1" t="s">
        <v>2518</v>
      </c>
      <c r="C2520" s="1" t="s">
        <v>6628</v>
      </c>
      <c r="D2520" s="3">
        <v>5000</v>
      </c>
      <c r="E2520" s="3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s="7">
        <f t="shared" si="156"/>
        <v>41926.680879629632</v>
      </c>
      <c r="L2520" s="7">
        <f t="shared" si="157"/>
        <v>41956.722546296296</v>
      </c>
      <c r="M2520" t="b">
        <v>0</v>
      </c>
      <c r="N2520">
        <v>0</v>
      </c>
      <c r="O2520" s="22">
        <f>E2520/D2520*100</f>
        <v>0</v>
      </c>
      <c r="P2520" s="4" t="e">
        <f>E2520/N2520</f>
        <v>#DIV/0!</v>
      </c>
      <c r="Q2520" t="b">
        <v>0</v>
      </c>
      <c r="R2520" t="s">
        <v>8299</v>
      </c>
      <c r="S2520" t="str">
        <f t="shared" si="158"/>
        <v>food</v>
      </c>
      <c r="T2520" t="str">
        <f t="shared" si="159"/>
        <v>restaurants</v>
      </c>
    </row>
    <row r="2521" spans="1:20" ht="28.5" x14ac:dyDescent="0.45">
      <c r="A2521">
        <v>2519</v>
      </c>
      <c r="B2521" s="1" t="s">
        <v>2519</v>
      </c>
      <c r="C2521" s="1" t="s">
        <v>6629</v>
      </c>
      <c r="D2521" s="3">
        <v>150000</v>
      </c>
      <c r="E2521" s="3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s="7">
        <f t="shared" si="156"/>
        <v>41809.155138888891</v>
      </c>
      <c r="L2521" s="7">
        <f t="shared" si="157"/>
        <v>41839.155138888891</v>
      </c>
      <c r="M2521" t="b">
        <v>0</v>
      </c>
      <c r="N2521">
        <v>4</v>
      </c>
      <c r="O2521" s="22">
        <f>E2521/D2521*100</f>
        <v>4.3333333333333335E-2</v>
      </c>
      <c r="P2521" s="4">
        <f>E2521/N2521</f>
        <v>16.25</v>
      </c>
      <c r="Q2521" t="b">
        <v>0</v>
      </c>
      <c r="R2521" t="s">
        <v>8299</v>
      </c>
      <c r="S2521" t="str">
        <f t="shared" si="158"/>
        <v>food</v>
      </c>
      <c r="T2521" t="str">
        <f t="shared" si="159"/>
        <v>restaurants</v>
      </c>
    </row>
    <row r="2522" spans="1:20" ht="42.75" x14ac:dyDescent="0.45">
      <c r="A2522">
        <v>2520</v>
      </c>
      <c r="B2522" s="1" t="s">
        <v>2520</v>
      </c>
      <c r="C2522" s="1" t="s">
        <v>6630</v>
      </c>
      <c r="D2522" s="3">
        <v>100000</v>
      </c>
      <c r="E2522" s="3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s="7">
        <f t="shared" si="156"/>
        <v>42612.600520833337</v>
      </c>
      <c r="L2522" s="7">
        <f t="shared" si="157"/>
        <v>42658.806249999994</v>
      </c>
      <c r="M2522" t="b">
        <v>0</v>
      </c>
      <c r="N2522">
        <v>0</v>
      </c>
      <c r="O2522" s="22">
        <f>E2522/D2522*100</f>
        <v>0</v>
      </c>
      <c r="P2522" s="4" t="e">
        <f>E2522/N2522</f>
        <v>#DIV/0!</v>
      </c>
      <c r="Q2522" t="b">
        <v>0</v>
      </c>
      <c r="R2522" t="s">
        <v>8299</v>
      </c>
      <c r="S2522" t="str">
        <f t="shared" si="158"/>
        <v>food</v>
      </c>
      <c r="T2522" t="str">
        <f t="shared" si="159"/>
        <v>restaurants</v>
      </c>
    </row>
    <row r="2523" spans="1:20" ht="57" x14ac:dyDescent="0.45">
      <c r="A2523">
        <v>2521</v>
      </c>
      <c r="B2523" s="1" t="s">
        <v>2521</v>
      </c>
      <c r="C2523" s="1" t="s">
        <v>6631</v>
      </c>
      <c r="D2523" s="3">
        <v>12500</v>
      </c>
      <c r="E2523" s="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s="7">
        <f t="shared" si="156"/>
        <v>42269.967835648145</v>
      </c>
      <c r="L2523" s="7">
        <f t="shared" si="157"/>
        <v>42290.967835648145</v>
      </c>
      <c r="M2523" t="b">
        <v>0</v>
      </c>
      <c r="N2523">
        <v>132</v>
      </c>
      <c r="O2523" s="22">
        <f>E2523/D2523*100</f>
        <v>109.48792</v>
      </c>
      <c r="P2523" s="4">
        <f>E2523/N2523</f>
        <v>103.68174242424243</v>
      </c>
      <c r="Q2523" t="b">
        <v>1</v>
      </c>
      <c r="R2523" t="s">
        <v>8300</v>
      </c>
      <c r="S2523" t="str">
        <f t="shared" si="158"/>
        <v>music</v>
      </c>
      <c r="T2523" t="str">
        <f t="shared" si="159"/>
        <v>classical music</v>
      </c>
    </row>
    <row r="2524" spans="1:20" ht="42.75" x14ac:dyDescent="0.45">
      <c r="A2524">
        <v>2522</v>
      </c>
      <c r="B2524" s="1" t="s">
        <v>2522</v>
      </c>
      <c r="C2524" s="1" t="s">
        <v>6632</v>
      </c>
      <c r="D2524" s="3">
        <v>5000</v>
      </c>
      <c r="E2524" s="3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s="7">
        <f t="shared" si="156"/>
        <v>42460.573611111111</v>
      </c>
      <c r="L2524" s="7">
        <f t="shared" si="157"/>
        <v>42482.619444444441</v>
      </c>
      <c r="M2524" t="b">
        <v>0</v>
      </c>
      <c r="N2524">
        <v>27</v>
      </c>
      <c r="O2524" s="22">
        <f>E2524/D2524*100</f>
        <v>100</v>
      </c>
      <c r="P2524" s="4">
        <f>E2524/N2524</f>
        <v>185.18518518518519</v>
      </c>
      <c r="Q2524" t="b">
        <v>1</v>
      </c>
      <c r="R2524" t="s">
        <v>8300</v>
      </c>
      <c r="S2524" t="str">
        <f t="shared" si="158"/>
        <v>music</v>
      </c>
      <c r="T2524" t="str">
        <f t="shared" si="159"/>
        <v>classical music</v>
      </c>
    </row>
    <row r="2525" spans="1:20" ht="42.75" x14ac:dyDescent="0.45">
      <c r="A2525">
        <v>2523</v>
      </c>
      <c r="B2525" s="1" t="s">
        <v>2523</v>
      </c>
      <c r="C2525" s="1" t="s">
        <v>6633</v>
      </c>
      <c r="D2525" s="3">
        <v>900</v>
      </c>
      <c r="E2525" s="3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s="7">
        <f t="shared" si="156"/>
        <v>41930.975601851853</v>
      </c>
      <c r="L2525" s="7">
        <f t="shared" si="157"/>
        <v>41961.017268518524</v>
      </c>
      <c r="M2525" t="b">
        <v>0</v>
      </c>
      <c r="N2525">
        <v>26</v>
      </c>
      <c r="O2525" s="22">
        <f>E2525/D2525*100</f>
        <v>156.44444444444446</v>
      </c>
      <c r="P2525" s="4">
        <f>E2525/N2525</f>
        <v>54.153846153846153</v>
      </c>
      <c r="Q2525" t="b">
        <v>1</v>
      </c>
      <c r="R2525" t="s">
        <v>8300</v>
      </c>
      <c r="S2525" t="str">
        <f t="shared" si="158"/>
        <v>music</v>
      </c>
      <c r="T2525" t="str">
        <f t="shared" si="159"/>
        <v>classical music</v>
      </c>
    </row>
    <row r="2526" spans="1:20" ht="28.5" x14ac:dyDescent="0.45">
      <c r="A2526">
        <v>2524</v>
      </c>
      <c r="B2526" s="1" t="s">
        <v>2524</v>
      </c>
      <c r="C2526" s="1" t="s">
        <v>6634</v>
      </c>
      <c r="D2526" s="3">
        <v>7500</v>
      </c>
      <c r="E2526" s="3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s="7">
        <f t="shared" si="156"/>
        <v>41961.807372685187</v>
      </c>
      <c r="L2526" s="7">
        <f t="shared" si="157"/>
        <v>41994.1875</v>
      </c>
      <c r="M2526" t="b">
        <v>0</v>
      </c>
      <c r="N2526">
        <v>43</v>
      </c>
      <c r="O2526" s="22">
        <f>E2526/D2526*100</f>
        <v>101.6</v>
      </c>
      <c r="P2526" s="4">
        <f>E2526/N2526</f>
        <v>177.2093023255814</v>
      </c>
      <c r="Q2526" t="b">
        <v>1</v>
      </c>
      <c r="R2526" t="s">
        <v>8300</v>
      </c>
      <c r="S2526" t="str">
        <f t="shared" si="158"/>
        <v>music</v>
      </c>
      <c r="T2526" t="str">
        <f t="shared" si="159"/>
        <v>classical music</v>
      </c>
    </row>
    <row r="2527" spans="1:20" ht="42.75" x14ac:dyDescent="0.45">
      <c r="A2527">
        <v>2525</v>
      </c>
      <c r="B2527" s="1" t="s">
        <v>2525</v>
      </c>
      <c r="C2527" s="1" t="s">
        <v>6635</v>
      </c>
      <c r="D2527" s="3">
        <v>8000</v>
      </c>
      <c r="E2527" s="3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s="7">
        <f t="shared" si="156"/>
        <v>41058.844571759262</v>
      </c>
      <c r="L2527" s="7">
        <f t="shared" si="157"/>
        <v>41088.844571759262</v>
      </c>
      <c r="M2527" t="b">
        <v>0</v>
      </c>
      <c r="N2527">
        <v>80</v>
      </c>
      <c r="O2527" s="22">
        <f>E2527/D2527*100</f>
        <v>100.325</v>
      </c>
      <c r="P2527" s="4">
        <f>E2527/N2527</f>
        <v>100.325</v>
      </c>
      <c r="Q2527" t="b">
        <v>1</v>
      </c>
      <c r="R2527" t="s">
        <v>8300</v>
      </c>
      <c r="S2527" t="str">
        <f t="shared" si="158"/>
        <v>music</v>
      </c>
      <c r="T2527" t="str">
        <f t="shared" si="159"/>
        <v>classical music</v>
      </c>
    </row>
    <row r="2528" spans="1:20" ht="42.75" x14ac:dyDescent="0.45">
      <c r="A2528">
        <v>2526</v>
      </c>
      <c r="B2528" s="1" t="s">
        <v>2526</v>
      </c>
      <c r="C2528" s="1" t="s">
        <v>6636</v>
      </c>
      <c r="D2528" s="3">
        <v>4000</v>
      </c>
      <c r="E2528" s="3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s="7">
        <f t="shared" si="156"/>
        <v>41953.091134259259</v>
      </c>
      <c r="L2528" s="7">
        <f t="shared" si="157"/>
        <v>41981.207638888889</v>
      </c>
      <c r="M2528" t="b">
        <v>0</v>
      </c>
      <c r="N2528">
        <v>33</v>
      </c>
      <c r="O2528" s="22">
        <f>E2528/D2528*100</f>
        <v>112.94999999999999</v>
      </c>
      <c r="P2528" s="4">
        <f>E2528/N2528</f>
        <v>136.90909090909091</v>
      </c>
      <c r="Q2528" t="b">
        <v>1</v>
      </c>
      <c r="R2528" t="s">
        <v>8300</v>
      </c>
      <c r="S2528" t="str">
        <f t="shared" si="158"/>
        <v>music</v>
      </c>
      <c r="T2528" t="str">
        <f t="shared" si="159"/>
        <v>classical music</v>
      </c>
    </row>
    <row r="2529" spans="1:20" ht="42.75" x14ac:dyDescent="0.45">
      <c r="A2529">
        <v>2527</v>
      </c>
      <c r="B2529" s="1" t="s">
        <v>2527</v>
      </c>
      <c r="C2529" s="1" t="s">
        <v>6637</v>
      </c>
      <c r="D2529" s="3">
        <v>4000</v>
      </c>
      <c r="E2529" s="3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s="7">
        <f t="shared" si="156"/>
        <v>41546.75105324074</v>
      </c>
      <c r="L2529" s="7">
        <f t="shared" si="157"/>
        <v>41565.165972222225</v>
      </c>
      <c r="M2529" t="b">
        <v>0</v>
      </c>
      <c r="N2529">
        <v>71</v>
      </c>
      <c r="O2529" s="22">
        <f>E2529/D2529*100</f>
        <v>102.125</v>
      </c>
      <c r="P2529" s="4">
        <f>E2529/N2529</f>
        <v>57.535211267605632</v>
      </c>
      <c r="Q2529" t="b">
        <v>1</v>
      </c>
      <c r="R2529" t="s">
        <v>8300</v>
      </c>
      <c r="S2529" t="str">
        <f t="shared" si="158"/>
        <v>music</v>
      </c>
      <c r="T2529" t="str">
        <f t="shared" si="159"/>
        <v>classical music</v>
      </c>
    </row>
    <row r="2530" spans="1:20" ht="42.75" x14ac:dyDescent="0.45">
      <c r="A2530">
        <v>2528</v>
      </c>
      <c r="B2530" s="1" t="s">
        <v>2528</v>
      </c>
      <c r="C2530" s="1" t="s">
        <v>6638</v>
      </c>
      <c r="D2530" s="3">
        <v>4000</v>
      </c>
      <c r="E2530" s="3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s="7">
        <f t="shared" si="156"/>
        <v>42217.834525462968</v>
      </c>
      <c r="L2530" s="7">
        <f t="shared" si="157"/>
        <v>42236.458333333328</v>
      </c>
      <c r="M2530" t="b">
        <v>0</v>
      </c>
      <c r="N2530">
        <v>81</v>
      </c>
      <c r="O2530" s="22">
        <f>E2530/D2530*100</f>
        <v>107.24974999999999</v>
      </c>
      <c r="P2530" s="4">
        <f>E2530/N2530</f>
        <v>52.962839506172834</v>
      </c>
      <c r="Q2530" t="b">
        <v>1</v>
      </c>
      <c r="R2530" t="s">
        <v>8300</v>
      </c>
      <c r="S2530" t="str">
        <f t="shared" si="158"/>
        <v>music</v>
      </c>
      <c r="T2530" t="str">
        <f t="shared" si="159"/>
        <v>classical music</v>
      </c>
    </row>
    <row r="2531" spans="1:20" ht="28.5" x14ac:dyDescent="0.45">
      <c r="A2531">
        <v>2529</v>
      </c>
      <c r="B2531" s="1" t="s">
        <v>2529</v>
      </c>
      <c r="C2531" s="1" t="s">
        <v>6639</v>
      </c>
      <c r="D2531" s="3">
        <v>6000</v>
      </c>
      <c r="E2531" s="3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s="7">
        <f t="shared" si="156"/>
        <v>40948.080729166664</v>
      </c>
      <c r="L2531" s="7">
        <f t="shared" si="157"/>
        <v>40993.0390625</v>
      </c>
      <c r="M2531" t="b">
        <v>0</v>
      </c>
      <c r="N2531">
        <v>76</v>
      </c>
      <c r="O2531" s="22">
        <f>E2531/D2531*100</f>
        <v>104.28333333333333</v>
      </c>
      <c r="P2531" s="4">
        <f>E2531/N2531</f>
        <v>82.328947368421055</v>
      </c>
      <c r="Q2531" t="b">
        <v>1</v>
      </c>
      <c r="R2531" t="s">
        <v>8300</v>
      </c>
      <c r="S2531" t="str">
        <f t="shared" si="158"/>
        <v>music</v>
      </c>
      <c r="T2531" t="str">
        <f t="shared" si="159"/>
        <v>classical music</v>
      </c>
    </row>
    <row r="2532" spans="1:20" ht="42.75" x14ac:dyDescent="0.45">
      <c r="A2532">
        <v>2530</v>
      </c>
      <c r="B2532" s="1" t="s">
        <v>2530</v>
      </c>
      <c r="C2532" s="1" t="s">
        <v>6640</v>
      </c>
      <c r="D2532" s="3">
        <v>6500</v>
      </c>
      <c r="E2532" s="3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s="7">
        <f t="shared" si="156"/>
        <v>42081.864641203705</v>
      </c>
      <c r="L2532" s="7">
        <f t="shared" si="157"/>
        <v>42114.201388888891</v>
      </c>
      <c r="M2532" t="b">
        <v>0</v>
      </c>
      <c r="N2532">
        <v>48</v>
      </c>
      <c r="O2532" s="22">
        <f>E2532/D2532*100</f>
        <v>100</v>
      </c>
      <c r="P2532" s="4">
        <f>E2532/N2532</f>
        <v>135.41666666666666</v>
      </c>
      <c r="Q2532" t="b">
        <v>1</v>
      </c>
      <c r="R2532" t="s">
        <v>8300</v>
      </c>
      <c r="S2532" t="str">
        <f t="shared" si="158"/>
        <v>music</v>
      </c>
      <c r="T2532" t="str">
        <f t="shared" si="159"/>
        <v>classical music</v>
      </c>
    </row>
    <row r="2533" spans="1:20" ht="42.75" x14ac:dyDescent="0.45">
      <c r="A2533">
        <v>2531</v>
      </c>
      <c r="B2533" s="1" t="s">
        <v>2531</v>
      </c>
      <c r="C2533" s="1" t="s">
        <v>6641</v>
      </c>
      <c r="D2533" s="3">
        <v>4500</v>
      </c>
      <c r="E2533" s="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s="7">
        <f t="shared" si="156"/>
        <v>42208.680023148147</v>
      </c>
      <c r="L2533" s="7">
        <f t="shared" si="157"/>
        <v>42231.165972222225</v>
      </c>
      <c r="M2533" t="b">
        <v>0</v>
      </c>
      <c r="N2533">
        <v>61</v>
      </c>
      <c r="O2533" s="22">
        <f>E2533/D2533*100</f>
        <v>100.4</v>
      </c>
      <c r="P2533" s="4">
        <f>E2533/N2533</f>
        <v>74.06557377049181</v>
      </c>
      <c r="Q2533" t="b">
        <v>1</v>
      </c>
      <c r="R2533" t="s">
        <v>8300</v>
      </c>
      <c r="S2533" t="str">
        <f t="shared" si="158"/>
        <v>music</v>
      </c>
      <c r="T2533" t="str">
        <f t="shared" si="159"/>
        <v>classical music</v>
      </c>
    </row>
    <row r="2534" spans="1:20" ht="42.75" x14ac:dyDescent="0.45">
      <c r="A2534">
        <v>2532</v>
      </c>
      <c r="B2534" s="1" t="s">
        <v>2532</v>
      </c>
      <c r="C2534" s="1" t="s">
        <v>6642</v>
      </c>
      <c r="D2534" s="3">
        <v>4000</v>
      </c>
      <c r="E2534" s="3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s="7">
        <f t="shared" si="156"/>
        <v>41107.849143518521</v>
      </c>
      <c r="L2534" s="7">
        <f t="shared" si="157"/>
        <v>41137.849143518521</v>
      </c>
      <c r="M2534" t="b">
        <v>0</v>
      </c>
      <c r="N2534">
        <v>60</v>
      </c>
      <c r="O2534" s="22">
        <f>E2534/D2534*100</f>
        <v>126.125</v>
      </c>
      <c r="P2534" s="4">
        <f>E2534/N2534</f>
        <v>84.083333333333329</v>
      </c>
      <c r="Q2534" t="b">
        <v>1</v>
      </c>
      <c r="R2534" t="s">
        <v>8300</v>
      </c>
      <c r="S2534" t="str">
        <f t="shared" si="158"/>
        <v>music</v>
      </c>
      <c r="T2534" t="str">
        <f t="shared" si="159"/>
        <v>classical music</v>
      </c>
    </row>
    <row r="2535" spans="1:20" ht="42.75" x14ac:dyDescent="0.45">
      <c r="A2535">
        <v>2533</v>
      </c>
      <c r="B2535" s="1" t="s">
        <v>2533</v>
      </c>
      <c r="C2535" s="1" t="s">
        <v>6643</v>
      </c>
      <c r="D2535" s="3">
        <v>7500</v>
      </c>
      <c r="E2535" s="3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s="7">
        <f t="shared" si="156"/>
        <v>41304.751284722224</v>
      </c>
      <c r="L2535" s="7">
        <f t="shared" si="157"/>
        <v>41334.750787037039</v>
      </c>
      <c r="M2535" t="b">
        <v>0</v>
      </c>
      <c r="N2535">
        <v>136</v>
      </c>
      <c r="O2535" s="22">
        <f>E2535/D2535*100</f>
        <v>110.66666666666667</v>
      </c>
      <c r="P2535" s="4">
        <f>E2535/N2535</f>
        <v>61.029411764705884</v>
      </c>
      <c r="Q2535" t="b">
        <v>1</v>
      </c>
      <c r="R2535" t="s">
        <v>8300</v>
      </c>
      <c r="S2535" t="str">
        <f t="shared" si="158"/>
        <v>music</v>
      </c>
      <c r="T2535" t="str">
        <f t="shared" si="159"/>
        <v>classical music</v>
      </c>
    </row>
    <row r="2536" spans="1:20" ht="57" x14ac:dyDescent="0.45">
      <c r="A2536">
        <v>2534</v>
      </c>
      <c r="B2536" s="1" t="s">
        <v>2534</v>
      </c>
      <c r="C2536" s="1" t="s">
        <v>6644</v>
      </c>
      <c r="D2536" s="3">
        <v>2000</v>
      </c>
      <c r="E2536" s="3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s="7">
        <f t="shared" si="156"/>
        <v>40127.700370370374</v>
      </c>
      <c r="L2536" s="7">
        <f t="shared" si="157"/>
        <v>40179.25</v>
      </c>
      <c r="M2536" t="b">
        <v>0</v>
      </c>
      <c r="N2536">
        <v>14</v>
      </c>
      <c r="O2536" s="22">
        <f>E2536/D2536*100</f>
        <v>105</v>
      </c>
      <c r="P2536" s="4">
        <f>E2536/N2536</f>
        <v>150</v>
      </c>
      <c r="Q2536" t="b">
        <v>1</v>
      </c>
      <c r="R2536" t="s">
        <v>8300</v>
      </c>
      <c r="S2536" t="str">
        <f t="shared" si="158"/>
        <v>music</v>
      </c>
      <c r="T2536" t="str">
        <f t="shared" si="159"/>
        <v>classical music</v>
      </c>
    </row>
    <row r="2537" spans="1:20" x14ac:dyDescent="0.45">
      <c r="A2537">
        <v>2535</v>
      </c>
      <c r="B2537" s="1" t="s">
        <v>2535</v>
      </c>
      <c r="C2537" s="1" t="s">
        <v>6645</v>
      </c>
      <c r="D2537" s="3">
        <v>20000</v>
      </c>
      <c r="E2537" s="3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s="7">
        <f t="shared" si="156"/>
        <v>41943.791030092594</v>
      </c>
      <c r="L2537" s="7">
        <f t="shared" si="157"/>
        <v>41974.832696759258</v>
      </c>
      <c r="M2537" t="b">
        <v>0</v>
      </c>
      <c r="N2537">
        <v>78</v>
      </c>
      <c r="O2537" s="22">
        <f>E2537/D2537*100</f>
        <v>103.77499999999999</v>
      </c>
      <c r="P2537" s="4">
        <f>E2537/N2537</f>
        <v>266.08974358974359</v>
      </c>
      <c r="Q2537" t="b">
        <v>1</v>
      </c>
      <c r="R2537" t="s">
        <v>8300</v>
      </c>
      <c r="S2537" t="str">
        <f t="shared" si="158"/>
        <v>music</v>
      </c>
      <c r="T2537" t="str">
        <f t="shared" si="159"/>
        <v>classical music</v>
      </c>
    </row>
    <row r="2538" spans="1:20" ht="42.75" x14ac:dyDescent="0.45">
      <c r="A2538">
        <v>2536</v>
      </c>
      <c r="B2538" s="1" t="s">
        <v>2536</v>
      </c>
      <c r="C2538" s="1" t="s">
        <v>6646</v>
      </c>
      <c r="D2538" s="3">
        <v>25</v>
      </c>
      <c r="E2538" s="3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s="7">
        <f t="shared" si="156"/>
        <v>41464.106087962966</v>
      </c>
      <c r="L2538" s="7">
        <f t="shared" si="157"/>
        <v>41485.106087962966</v>
      </c>
      <c r="M2538" t="b">
        <v>0</v>
      </c>
      <c r="N2538">
        <v>4</v>
      </c>
      <c r="O2538" s="22">
        <f>E2538/D2538*100</f>
        <v>115.99999999999999</v>
      </c>
      <c r="P2538" s="4">
        <f>E2538/N2538</f>
        <v>7.25</v>
      </c>
      <c r="Q2538" t="b">
        <v>1</v>
      </c>
      <c r="R2538" t="s">
        <v>8300</v>
      </c>
      <c r="S2538" t="str">
        <f t="shared" si="158"/>
        <v>music</v>
      </c>
      <c r="T2538" t="str">
        <f t="shared" si="159"/>
        <v>classical music</v>
      </c>
    </row>
    <row r="2539" spans="1:20" ht="42.75" x14ac:dyDescent="0.45">
      <c r="A2539">
        <v>2537</v>
      </c>
      <c r="B2539" s="1" t="s">
        <v>2537</v>
      </c>
      <c r="C2539" s="1" t="s">
        <v>6647</v>
      </c>
      <c r="D2539" s="3">
        <v>1000</v>
      </c>
      <c r="E2539" s="3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s="7">
        <f t="shared" si="156"/>
        <v>40696.648784722223</v>
      </c>
      <c r="L2539" s="7">
        <f t="shared" si="157"/>
        <v>40756.648784722223</v>
      </c>
      <c r="M2539" t="b">
        <v>0</v>
      </c>
      <c r="N2539">
        <v>11</v>
      </c>
      <c r="O2539" s="22">
        <f>E2539/D2539*100</f>
        <v>110.00000000000001</v>
      </c>
      <c r="P2539" s="4">
        <f>E2539/N2539</f>
        <v>100</v>
      </c>
      <c r="Q2539" t="b">
        <v>1</v>
      </c>
      <c r="R2539" t="s">
        <v>8300</v>
      </c>
      <c r="S2539" t="str">
        <f t="shared" si="158"/>
        <v>music</v>
      </c>
      <c r="T2539" t="str">
        <f t="shared" si="159"/>
        <v>classical music</v>
      </c>
    </row>
    <row r="2540" spans="1:20" ht="28.5" x14ac:dyDescent="0.45">
      <c r="A2540">
        <v>2538</v>
      </c>
      <c r="B2540" s="1" t="s">
        <v>2538</v>
      </c>
      <c r="C2540" s="1" t="s">
        <v>6648</v>
      </c>
      <c r="D2540" s="3">
        <v>18000</v>
      </c>
      <c r="E2540" s="3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s="7">
        <f t="shared" si="156"/>
        <v>41298.509965277779</v>
      </c>
      <c r="L2540" s="7">
        <f t="shared" si="157"/>
        <v>41329.207638888889</v>
      </c>
      <c r="M2540" t="b">
        <v>0</v>
      </c>
      <c r="N2540">
        <v>185</v>
      </c>
      <c r="O2540" s="22">
        <f>E2540/D2540*100</f>
        <v>113.01761111111111</v>
      </c>
      <c r="P2540" s="4">
        <f>E2540/N2540</f>
        <v>109.96308108108107</v>
      </c>
      <c r="Q2540" t="b">
        <v>1</v>
      </c>
      <c r="R2540" t="s">
        <v>8300</v>
      </c>
      <c r="S2540" t="str">
        <f t="shared" si="158"/>
        <v>music</v>
      </c>
      <c r="T2540" t="str">
        <f t="shared" si="159"/>
        <v>classical music</v>
      </c>
    </row>
    <row r="2541" spans="1:20" ht="42.75" x14ac:dyDescent="0.45">
      <c r="A2541">
        <v>2539</v>
      </c>
      <c r="B2541" s="1" t="s">
        <v>2539</v>
      </c>
      <c r="C2541" s="1" t="s">
        <v>6649</v>
      </c>
      <c r="D2541" s="3">
        <v>10000</v>
      </c>
      <c r="E2541" s="3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s="7">
        <f t="shared" si="156"/>
        <v>41977.902222222227</v>
      </c>
      <c r="L2541" s="7">
        <f t="shared" si="157"/>
        <v>42037.902222222227</v>
      </c>
      <c r="M2541" t="b">
        <v>0</v>
      </c>
      <c r="N2541">
        <v>59</v>
      </c>
      <c r="O2541" s="22">
        <f>E2541/D2541*100</f>
        <v>100.25</v>
      </c>
      <c r="P2541" s="4">
        <f>E2541/N2541</f>
        <v>169.91525423728814</v>
      </c>
      <c r="Q2541" t="b">
        <v>1</v>
      </c>
      <c r="R2541" t="s">
        <v>8300</v>
      </c>
      <c r="S2541" t="str">
        <f t="shared" si="158"/>
        <v>music</v>
      </c>
      <c r="T2541" t="str">
        <f t="shared" si="159"/>
        <v>classical music</v>
      </c>
    </row>
    <row r="2542" spans="1:20" ht="42.75" x14ac:dyDescent="0.45">
      <c r="A2542">
        <v>2540</v>
      </c>
      <c r="B2542" s="1" t="s">
        <v>2540</v>
      </c>
      <c r="C2542" s="1" t="s">
        <v>6650</v>
      </c>
      <c r="D2542" s="3">
        <v>2500</v>
      </c>
      <c r="E2542" s="3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s="7">
        <f t="shared" si="156"/>
        <v>40785.675011574072</v>
      </c>
      <c r="L2542" s="7">
        <f t="shared" si="157"/>
        <v>40845.675011574072</v>
      </c>
      <c r="M2542" t="b">
        <v>0</v>
      </c>
      <c r="N2542">
        <v>27</v>
      </c>
      <c r="O2542" s="22">
        <f>E2542/D2542*100</f>
        <v>103.4</v>
      </c>
      <c r="P2542" s="4">
        <f>E2542/N2542</f>
        <v>95.740740740740748</v>
      </c>
      <c r="Q2542" t="b">
        <v>1</v>
      </c>
      <c r="R2542" t="s">
        <v>8300</v>
      </c>
      <c r="S2542" t="str">
        <f t="shared" si="158"/>
        <v>music</v>
      </c>
      <c r="T2542" t="str">
        <f t="shared" si="159"/>
        <v>classical music</v>
      </c>
    </row>
    <row r="2543" spans="1:20" ht="57" x14ac:dyDescent="0.45">
      <c r="A2543">
        <v>2541</v>
      </c>
      <c r="B2543" s="1" t="s">
        <v>2541</v>
      </c>
      <c r="C2543" s="1" t="s">
        <v>6651</v>
      </c>
      <c r="D2543" s="3">
        <v>3500</v>
      </c>
      <c r="E2543" s="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s="7">
        <f t="shared" si="156"/>
        <v>41483.449282407404</v>
      </c>
      <c r="L2543" s="7">
        <f t="shared" si="157"/>
        <v>41543.449282407404</v>
      </c>
      <c r="M2543" t="b">
        <v>0</v>
      </c>
      <c r="N2543">
        <v>63</v>
      </c>
      <c r="O2543" s="22">
        <f>E2543/D2543*100</f>
        <v>107.02857142857142</v>
      </c>
      <c r="P2543" s="4">
        <f>E2543/N2543</f>
        <v>59.460317460317462</v>
      </c>
      <c r="Q2543" t="b">
        <v>1</v>
      </c>
      <c r="R2543" t="s">
        <v>8300</v>
      </c>
      <c r="S2543" t="str">
        <f t="shared" si="158"/>
        <v>music</v>
      </c>
      <c r="T2543" t="str">
        <f t="shared" si="159"/>
        <v>classical music</v>
      </c>
    </row>
    <row r="2544" spans="1:20" ht="42.75" x14ac:dyDescent="0.45">
      <c r="A2544">
        <v>2542</v>
      </c>
      <c r="B2544" s="1" t="s">
        <v>2542</v>
      </c>
      <c r="C2544" s="1" t="s">
        <v>6652</v>
      </c>
      <c r="D2544" s="3">
        <v>700</v>
      </c>
      <c r="E2544" s="3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s="7">
        <f t="shared" si="156"/>
        <v>41509.426585648151</v>
      </c>
      <c r="L2544" s="7">
        <f t="shared" si="157"/>
        <v>41548.165972222225</v>
      </c>
      <c r="M2544" t="b">
        <v>0</v>
      </c>
      <c r="N2544">
        <v>13</v>
      </c>
      <c r="O2544" s="22">
        <f>E2544/D2544*100</f>
        <v>103.57142857142858</v>
      </c>
      <c r="P2544" s="4">
        <f>E2544/N2544</f>
        <v>55.769230769230766</v>
      </c>
      <c r="Q2544" t="b">
        <v>1</v>
      </c>
      <c r="R2544" t="s">
        <v>8300</v>
      </c>
      <c r="S2544" t="str">
        <f t="shared" si="158"/>
        <v>music</v>
      </c>
      <c r="T2544" t="str">
        <f t="shared" si="159"/>
        <v>classical music</v>
      </c>
    </row>
    <row r="2545" spans="1:20" ht="42.75" x14ac:dyDescent="0.45">
      <c r="A2545">
        <v>2543</v>
      </c>
      <c r="B2545" s="1" t="s">
        <v>2543</v>
      </c>
      <c r="C2545" s="1" t="s">
        <v>6653</v>
      </c>
      <c r="D2545" s="3">
        <v>250</v>
      </c>
      <c r="E2545" s="3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s="7">
        <f t="shared" si="156"/>
        <v>40514.107615740737</v>
      </c>
      <c r="L2545" s="7">
        <f t="shared" si="157"/>
        <v>40545.125</v>
      </c>
      <c r="M2545" t="b">
        <v>0</v>
      </c>
      <c r="N2545">
        <v>13</v>
      </c>
      <c r="O2545" s="22">
        <f>E2545/D2545*100</f>
        <v>156.4</v>
      </c>
      <c r="P2545" s="4">
        <f>E2545/N2545</f>
        <v>30.076923076923077</v>
      </c>
      <c r="Q2545" t="b">
        <v>1</v>
      </c>
      <c r="R2545" t="s">
        <v>8300</v>
      </c>
      <c r="S2545" t="str">
        <f t="shared" si="158"/>
        <v>music</v>
      </c>
      <c r="T2545" t="str">
        <f t="shared" si="159"/>
        <v>classical music</v>
      </c>
    </row>
    <row r="2546" spans="1:20" ht="42.75" x14ac:dyDescent="0.45">
      <c r="A2546">
        <v>2544</v>
      </c>
      <c r="B2546" s="1" t="s">
        <v>2544</v>
      </c>
      <c r="C2546" s="1" t="s">
        <v>6654</v>
      </c>
      <c r="D2546" s="3">
        <v>5000</v>
      </c>
      <c r="E2546" s="3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s="7">
        <f t="shared" si="156"/>
        <v>41068.520474537036</v>
      </c>
      <c r="L2546" s="7">
        <f t="shared" si="157"/>
        <v>41098.520474537036</v>
      </c>
      <c r="M2546" t="b">
        <v>0</v>
      </c>
      <c r="N2546">
        <v>57</v>
      </c>
      <c r="O2546" s="22">
        <f>E2546/D2546*100</f>
        <v>100.82</v>
      </c>
      <c r="P2546" s="4">
        <f>E2546/N2546</f>
        <v>88.438596491228068</v>
      </c>
      <c r="Q2546" t="b">
        <v>1</v>
      </c>
      <c r="R2546" t="s">
        <v>8300</v>
      </c>
      <c r="S2546" t="str">
        <f t="shared" si="158"/>
        <v>music</v>
      </c>
      <c r="T2546" t="str">
        <f t="shared" si="159"/>
        <v>classical music</v>
      </c>
    </row>
    <row r="2547" spans="1:20" ht="42.75" x14ac:dyDescent="0.45">
      <c r="A2547">
        <v>2545</v>
      </c>
      <c r="B2547" s="1" t="s">
        <v>2545</v>
      </c>
      <c r="C2547" s="1" t="s">
        <v>6655</v>
      </c>
      <c r="D2547" s="3">
        <v>2000</v>
      </c>
      <c r="E2547" s="3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s="7">
        <f t="shared" si="156"/>
        <v>42027.13817129629</v>
      </c>
      <c r="L2547" s="7">
        <f t="shared" si="157"/>
        <v>42062.020833333328</v>
      </c>
      <c r="M2547" t="b">
        <v>0</v>
      </c>
      <c r="N2547">
        <v>61</v>
      </c>
      <c r="O2547" s="22">
        <f>E2547/D2547*100</f>
        <v>195.3</v>
      </c>
      <c r="P2547" s="4">
        <f>E2547/N2547</f>
        <v>64.032786885245898</v>
      </c>
      <c r="Q2547" t="b">
        <v>1</v>
      </c>
      <c r="R2547" t="s">
        <v>8300</v>
      </c>
      <c r="S2547" t="str">
        <f t="shared" si="158"/>
        <v>music</v>
      </c>
      <c r="T2547" t="str">
        <f t="shared" si="159"/>
        <v>classical music</v>
      </c>
    </row>
    <row r="2548" spans="1:20" ht="42.75" x14ac:dyDescent="0.45">
      <c r="A2548">
        <v>2546</v>
      </c>
      <c r="B2548" s="1" t="s">
        <v>2546</v>
      </c>
      <c r="C2548" s="1" t="s">
        <v>6656</v>
      </c>
      <c r="D2548" s="3">
        <v>3500</v>
      </c>
      <c r="E2548" s="3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s="7">
        <f t="shared" si="156"/>
        <v>41524.858553240738</v>
      </c>
      <c r="L2548" s="7">
        <f t="shared" si="157"/>
        <v>41552.208333333336</v>
      </c>
      <c r="M2548" t="b">
        <v>0</v>
      </c>
      <c r="N2548">
        <v>65</v>
      </c>
      <c r="O2548" s="22">
        <f>E2548/D2548*100</f>
        <v>111.71428571428572</v>
      </c>
      <c r="P2548" s="4">
        <f>E2548/N2548</f>
        <v>60.153846153846153</v>
      </c>
      <c r="Q2548" t="b">
        <v>1</v>
      </c>
      <c r="R2548" t="s">
        <v>8300</v>
      </c>
      <c r="S2548" t="str">
        <f t="shared" si="158"/>
        <v>music</v>
      </c>
      <c r="T2548" t="str">
        <f t="shared" si="159"/>
        <v>classical music</v>
      </c>
    </row>
    <row r="2549" spans="1:20" ht="42.75" x14ac:dyDescent="0.45">
      <c r="A2549">
        <v>2547</v>
      </c>
      <c r="B2549" s="1" t="s">
        <v>2547</v>
      </c>
      <c r="C2549" s="1" t="s">
        <v>6657</v>
      </c>
      <c r="D2549" s="3">
        <v>5500</v>
      </c>
      <c r="E2549" s="3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s="7">
        <f t="shared" si="156"/>
        <v>40973.773182870369</v>
      </c>
      <c r="L2549" s="7">
        <f t="shared" si="157"/>
        <v>41003.731516203705</v>
      </c>
      <c r="M2549" t="b">
        <v>0</v>
      </c>
      <c r="N2549">
        <v>134</v>
      </c>
      <c r="O2549" s="22">
        <f>E2549/D2549*100</f>
        <v>119.85454545454546</v>
      </c>
      <c r="P2549" s="4">
        <f>E2549/N2549</f>
        <v>49.194029850746269</v>
      </c>
      <c r="Q2549" t="b">
        <v>1</v>
      </c>
      <c r="R2549" t="s">
        <v>8300</v>
      </c>
      <c r="S2549" t="str">
        <f t="shared" si="158"/>
        <v>music</v>
      </c>
      <c r="T2549" t="str">
        <f t="shared" si="159"/>
        <v>classical music</v>
      </c>
    </row>
    <row r="2550" spans="1:20" ht="42.75" x14ac:dyDescent="0.45">
      <c r="A2550">
        <v>2548</v>
      </c>
      <c r="B2550" s="1" t="s">
        <v>2548</v>
      </c>
      <c r="C2550" s="1" t="s">
        <v>6658</v>
      </c>
      <c r="D2550" s="3">
        <v>6000</v>
      </c>
      <c r="E2550" s="3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s="7">
        <f t="shared" si="156"/>
        <v>42618.625428240746</v>
      </c>
      <c r="L2550" s="7">
        <f t="shared" si="157"/>
        <v>42643.185416666667</v>
      </c>
      <c r="M2550" t="b">
        <v>0</v>
      </c>
      <c r="N2550">
        <v>37</v>
      </c>
      <c r="O2550" s="22">
        <f>E2550/D2550*100</f>
        <v>101.85</v>
      </c>
      <c r="P2550" s="4">
        <f>E2550/N2550</f>
        <v>165.16216216216216</v>
      </c>
      <c r="Q2550" t="b">
        <v>1</v>
      </c>
      <c r="R2550" t="s">
        <v>8300</v>
      </c>
      <c r="S2550" t="str">
        <f t="shared" si="158"/>
        <v>music</v>
      </c>
      <c r="T2550" t="str">
        <f t="shared" si="159"/>
        <v>classical music</v>
      </c>
    </row>
    <row r="2551" spans="1:20" ht="42.75" x14ac:dyDescent="0.45">
      <c r="A2551">
        <v>2549</v>
      </c>
      <c r="B2551" s="1" t="s">
        <v>2549</v>
      </c>
      <c r="C2551" s="1" t="s">
        <v>6659</v>
      </c>
      <c r="D2551" s="3">
        <v>1570</v>
      </c>
      <c r="E2551" s="3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s="7">
        <f t="shared" si="156"/>
        <v>41390.757754629631</v>
      </c>
      <c r="L2551" s="7">
        <f t="shared" si="157"/>
        <v>41425.708333333336</v>
      </c>
      <c r="M2551" t="b">
        <v>0</v>
      </c>
      <c r="N2551">
        <v>37</v>
      </c>
      <c r="O2551" s="22">
        <f>E2551/D2551*100</f>
        <v>102.80254777070064</v>
      </c>
      <c r="P2551" s="4">
        <f>E2551/N2551</f>
        <v>43.621621621621621</v>
      </c>
      <c r="Q2551" t="b">
        <v>1</v>
      </c>
      <c r="R2551" t="s">
        <v>8300</v>
      </c>
      <c r="S2551" t="str">
        <f t="shared" si="158"/>
        <v>music</v>
      </c>
      <c r="T2551" t="str">
        <f t="shared" si="159"/>
        <v>classical music</v>
      </c>
    </row>
    <row r="2552" spans="1:20" ht="57" x14ac:dyDescent="0.45">
      <c r="A2552">
        <v>2550</v>
      </c>
      <c r="B2552" s="1" t="s">
        <v>2550</v>
      </c>
      <c r="C2552" s="1" t="s">
        <v>6660</v>
      </c>
      <c r="D2552" s="3">
        <v>6500</v>
      </c>
      <c r="E2552" s="3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s="7">
        <f t="shared" si="156"/>
        <v>42228.634328703702</v>
      </c>
      <c r="L2552" s="7">
        <f t="shared" si="157"/>
        <v>42285.165972222225</v>
      </c>
      <c r="M2552" t="b">
        <v>0</v>
      </c>
      <c r="N2552">
        <v>150</v>
      </c>
      <c r="O2552" s="22">
        <f>E2552/D2552*100</f>
        <v>100.84615384615385</v>
      </c>
      <c r="P2552" s="4">
        <f>E2552/N2552</f>
        <v>43.7</v>
      </c>
      <c r="Q2552" t="b">
        <v>1</v>
      </c>
      <c r="R2552" t="s">
        <v>8300</v>
      </c>
      <c r="S2552" t="str">
        <f t="shared" si="158"/>
        <v>music</v>
      </c>
      <c r="T2552" t="str">
        <f t="shared" si="159"/>
        <v>classical music</v>
      </c>
    </row>
    <row r="2553" spans="1:20" ht="42.75" x14ac:dyDescent="0.45">
      <c r="A2553">
        <v>2551</v>
      </c>
      <c r="B2553" s="1" t="s">
        <v>2551</v>
      </c>
      <c r="C2553" s="1" t="s">
        <v>6661</v>
      </c>
      <c r="D2553" s="3">
        <v>3675</v>
      </c>
      <c r="E2553" s="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s="7">
        <f t="shared" si="156"/>
        <v>40961.252141203702</v>
      </c>
      <c r="L2553" s="7">
        <f t="shared" si="157"/>
        <v>40989.866666666669</v>
      </c>
      <c r="M2553" t="b">
        <v>0</v>
      </c>
      <c r="N2553">
        <v>56</v>
      </c>
      <c r="O2553" s="22">
        <f>E2553/D2553*100</f>
        <v>102.73469387755102</v>
      </c>
      <c r="P2553" s="4">
        <f>E2553/N2553</f>
        <v>67.419642857142861</v>
      </c>
      <c r="Q2553" t="b">
        <v>1</v>
      </c>
      <c r="R2553" t="s">
        <v>8300</v>
      </c>
      <c r="S2553" t="str">
        <f t="shared" si="158"/>
        <v>music</v>
      </c>
      <c r="T2553" t="str">
        <f t="shared" si="159"/>
        <v>classical music</v>
      </c>
    </row>
    <row r="2554" spans="1:20" ht="42.75" x14ac:dyDescent="0.45">
      <c r="A2554">
        <v>2552</v>
      </c>
      <c r="B2554" s="1" t="s">
        <v>2552</v>
      </c>
      <c r="C2554" s="1" t="s">
        <v>6662</v>
      </c>
      <c r="D2554" s="3">
        <v>3000</v>
      </c>
      <c r="E2554" s="3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s="7">
        <f t="shared" si="156"/>
        <v>42769.809965277775</v>
      </c>
      <c r="L2554" s="7">
        <f t="shared" si="157"/>
        <v>42799.809965277775</v>
      </c>
      <c r="M2554" t="b">
        <v>0</v>
      </c>
      <c r="N2554">
        <v>18</v>
      </c>
      <c r="O2554" s="22">
        <f>E2554/D2554*100</f>
        <v>106.5</v>
      </c>
      <c r="P2554" s="4">
        <f>E2554/N2554</f>
        <v>177.5</v>
      </c>
      <c r="Q2554" t="b">
        <v>1</v>
      </c>
      <c r="R2554" t="s">
        <v>8300</v>
      </c>
      <c r="S2554" t="str">
        <f t="shared" si="158"/>
        <v>music</v>
      </c>
      <c r="T2554" t="str">
        <f t="shared" si="159"/>
        <v>classical music</v>
      </c>
    </row>
    <row r="2555" spans="1:20" ht="42.75" x14ac:dyDescent="0.45">
      <c r="A2555">
        <v>2553</v>
      </c>
      <c r="B2555" s="1" t="s">
        <v>2553</v>
      </c>
      <c r="C2555" s="1" t="s">
        <v>6663</v>
      </c>
      <c r="D2555" s="3">
        <v>1500</v>
      </c>
      <c r="E2555" s="3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s="7">
        <f t="shared" si="156"/>
        <v>41113.199155092596</v>
      </c>
      <c r="L2555" s="7">
        <f t="shared" si="157"/>
        <v>41173.199155092596</v>
      </c>
      <c r="M2555" t="b">
        <v>0</v>
      </c>
      <c r="N2555">
        <v>60</v>
      </c>
      <c r="O2555" s="22">
        <f>E2555/D2555*100</f>
        <v>155.53333333333333</v>
      </c>
      <c r="P2555" s="4">
        <f>E2555/N2555</f>
        <v>38.883333333333333</v>
      </c>
      <c r="Q2555" t="b">
        <v>1</v>
      </c>
      <c r="R2555" t="s">
        <v>8300</v>
      </c>
      <c r="S2555" t="str">
        <f t="shared" si="158"/>
        <v>music</v>
      </c>
      <c r="T2555" t="str">
        <f t="shared" si="159"/>
        <v>classical music</v>
      </c>
    </row>
    <row r="2556" spans="1:20" ht="42.75" x14ac:dyDescent="0.45">
      <c r="A2556">
        <v>2554</v>
      </c>
      <c r="B2556" s="1" t="s">
        <v>2554</v>
      </c>
      <c r="C2556" s="1" t="s">
        <v>6664</v>
      </c>
      <c r="D2556" s="3">
        <v>3000</v>
      </c>
      <c r="E2556" s="3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s="7">
        <f t="shared" si="156"/>
        <v>42125.078275462962</v>
      </c>
      <c r="L2556" s="7">
        <f t="shared" si="157"/>
        <v>42156.165972222225</v>
      </c>
      <c r="M2556" t="b">
        <v>0</v>
      </c>
      <c r="N2556">
        <v>67</v>
      </c>
      <c r="O2556" s="22">
        <f>E2556/D2556*100</f>
        <v>122.8</v>
      </c>
      <c r="P2556" s="4">
        <f>E2556/N2556</f>
        <v>54.985074626865675</v>
      </c>
      <c r="Q2556" t="b">
        <v>1</v>
      </c>
      <c r="R2556" t="s">
        <v>8300</v>
      </c>
      <c r="S2556" t="str">
        <f t="shared" si="158"/>
        <v>music</v>
      </c>
      <c r="T2556" t="str">
        <f t="shared" si="159"/>
        <v>classical music</v>
      </c>
    </row>
    <row r="2557" spans="1:20" ht="42.75" x14ac:dyDescent="0.45">
      <c r="A2557">
        <v>2555</v>
      </c>
      <c r="B2557" s="1" t="s">
        <v>2555</v>
      </c>
      <c r="C2557" s="1" t="s">
        <v>6665</v>
      </c>
      <c r="D2557" s="3">
        <v>2000</v>
      </c>
      <c r="E2557" s="3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s="7">
        <f t="shared" si="156"/>
        <v>41026.655011574076</v>
      </c>
      <c r="L2557" s="7">
        <f t="shared" si="157"/>
        <v>41057.655011574076</v>
      </c>
      <c r="M2557" t="b">
        <v>0</v>
      </c>
      <c r="N2557">
        <v>35</v>
      </c>
      <c r="O2557" s="22">
        <f>E2557/D2557*100</f>
        <v>107.35</v>
      </c>
      <c r="P2557" s="4">
        <f>E2557/N2557</f>
        <v>61.342857142857142</v>
      </c>
      <c r="Q2557" t="b">
        <v>1</v>
      </c>
      <c r="R2557" t="s">
        <v>8300</v>
      </c>
      <c r="S2557" t="str">
        <f t="shared" si="158"/>
        <v>music</v>
      </c>
      <c r="T2557" t="str">
        <f t="shared" si="159"/>
        <v>classical music</v>
      </c>
    </row>
    <row r="2558" spans="1:20" ht="42.75" x14ac:dyDescent="0.45">
      <c r="A2558">
        <v>2556</v>
      </c>
      <c r="B2558" s="1" t="s">
        <v>2556</v>
      </c>
      <c r="C2558" s="1" t="s">
        <v>6666</v>
      </c>
      <c r="D2558" s="3">
        <v>745</v>
      </c>
      <c r="E2558" s="3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s="7">
        <f t="shared" si="156"/>
        <v>41222.991400462961</v>
      </c>
      <c r="L2558" s="7">
        <f t="shared" si="157"/>
        <v>41267.991400462961</v>
      </c>
      <c r="M2558" t="b">
        <v>0</v>
      </c>
      <c r="N2558">
        <v>34</v>
      </c>
      <c r="O2558" s="22">
        <f>E2558/D2558*100</f>
        <v>105.50335570469798</v>
      </c>
      <c r="P2558" s="4">
        <f>E2558/N2558</f>
        <v>23.117647058823529</v>
      </c>
      <c r="Q2558" t="b">
        <v>1</v>
      </c>
      <c r="R2558" t="s">
        <v>8300</v>
      </c>
      <c r="S2558" t="str">
        <f t="shared" si="158"/>
        <v>music</v>
      </c>
      <c r="T2558" t="str">
        <f t="shared" si="159"/>
        <v>classical music</v>
      </c>
    </row>
    <row r="2559" spans="1:20" ht="28.5" x14ac:dyDescent="0.45">
      <c r="A2559">
        <v>2557</v>
      </c>
      <c r="B2559" s="1" t="s">
        <v>2557</v>
      </c>
      <c r="C2559" s="1" t="s">
        <v>6667</v>
      </c>
      <c r="D2559" s="3">
        <v>900</v>
      </c>
      <c r="E2559" s="3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s="7">
        <f t="shared" si="156"/>
        <v>41744.745208333334</v>
      </c>
      <c r="L2559" s="7">
        <f t="shared" si="157"/>
        <v>41774.745208333334</v>
      </c>
      <c r="M2559" t="b">
        <v>0</v>
      </c>
      <c r="N2559">
        <v>36</v>
      </c>
      <c r="O2559" s="22">
        <f>E2559/D2559*100</f>
        <v>118.44444444444444</v>
      </c>
      <c r="P2559" s="4">
        <f>E2559/N2559</f>
        <v>29.611111111111111</v>
      </c>
      <c r="Q2559" t="b">
        <v>1</v>
      </c>
      <c r="R2559" t="s">
        <v>8300</v>
      </c>
      <c r="S2559" t="str">
        <f t="shared" si="158"/>
        <v>music</v>
      </c>
      <c r="T2559" t="str">
        <f t="shared" si="159"/>
        <v>classical music</v>
      </c>
    </row>
    <row r="2560" spans="1:20" ht="28.5" x14ac:dyDescent="0.45">
      <c r="A2560">
        <v>2558</v>
      </c>
      <c r="B2560" s="1" t="s">
        <v>2558</v>
      </c>
      <c r="C2560" s="1" t="s">
        <v>6668</v>
      </c>
      <c r="D2560" s="3">
        <v>1250</v>
      </c>
      <c r="E2560" s="3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s="7">
        <f t="shared" si="156"/>
        <v>42093.860023148154</v>
      </c>
      <c r="L2560" s="7">
        <f t="shared" si="157"/>
        <v>42125.582638888889</v>
      </c>
      <c r="M2560" t="b">
        <v>0</v>
      </c>
      <c r="N2560">
        <v>18</v>
      </c>
      <c r="O2560" s="22">
        <f>E2560/D2560*100</f>
        <v>108.88</v>
      </c>
      <c r="P2560" s="4">
        <f>E2560/N2560</f>
        <v>75.611111111111114</v>
      </c>
      <c r="Q2560" t="b">
        <v>1</v>
      </c>
      <c r="R2560" t="s">
        <v>8300</v>
      </c>
      <c r="S2560" t="str">
        <f t="shared" si="158"/>
        <v>music</v>
      </c>
      <c r="T2560" t="str">
        <f t="shared" si="159"/>
        <v>classical music</v>
      </c>
    </row>
    <row r="2561" spans="1:20" ht="42.75" x14ac:dyDescent="0.45">
      <c r="A2561">
        <v>2559</v>
      </c>
      <c r="B2561" s="1" t="s">
        <v>2559</v>
      </c>
      <c r="C2561" s="1" t="s">
        <v>6669</v>
      </c>
      <c r="D2561" s="3">
        <v>800</v>
      </c>
      <c r="E2561" s="3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s="7">
        <f t="shared" si="156"/>
        <v>40829.873657407406</v>
      </c>
      <c r="L2561" s="7">
        <f t="shared" si="157"/>
        <v>40862.817361111112</v>
      </c>
      <c r="M2561" t="b">
        <v>0</v>
      </c>
      <c r="N2561">
        <v>25</v>
      </c>
      <c r="O2561" s="22">
        <f>E2561/D2561*100</f>
        <v>111.25</v>
      </c>
      <c r="P2561" s="4">
        <f>E2561/N2561</f>
        <v>35.6</v>
      </c>
      <c r="Q2561" t="b">
        <v>1</v>
      </c>
      <c r="R2561" t="s">
        <v>8300</v>
      </c>
      <c r="S2561" t="str">
        <f t="shared" si="158"/>
        <v>music</v>
      </c>
      <c r="T2561" t="str">
        <f t="shared" si="159"/>
        <v>classical music</v>
      </c>
    </row>
    <row r="2562" spans="1:20" ht="42.75" x14ac:dyDescent="0.45">
      <c r="A2562">
        <v>2560</v>
      </c>
      <c r="B2562" s="1" t="s">
        <v>2560</v>
      </c>
      <c r="C2562" s="1" t="s">
        <v>6670</v>
      </c>
      <c r="D2562" s="3">
        <v>3000</v>
      </c>
      <c r="E2562" s="3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s="7">
        <f t="shared" si="156"/>
        <v>42039.951087962967</v>
      </c>
      <c r="L2562" s="7">
        <f t="shared" si="157"/>
        <v>42069.951087962967</v>
      </c>
      <c r="M2562" t="b">
        <v>0</v>
      </c>
      <c r="N2562">
        <v>21</v>
      </c>
      <c r="O2562" s="22">
        <f>E2562/D2562*100</f>
        <v>100.1</v>
      </c>
      <c r="P2562" s="4">
        <f>E2562/N2562</f>
        <v>143</v>
      </c>
      <c r="Q2562" t="b">
        <v>1</v>
      </c>
      <c r="R2562" t="s">
        <v>8300</v>
      </c>
      <c r="S2562" t="str">
        <f t="shared" si="158"/>
        <v>music</v>
      </c>
      <c r="T2562" t="str">
        <f t="shared" si="159"/>
        <v>classical music</v>
      </c>
    </row>
    <row r="2563" spans="1:20" ht="42.75" x14ac:dyDescent="0.45">
      <c r="A2563">
        <v>2561</v>
      </c>
      <c r="B2563" s="1" t="s">
        <v>2561</v>
      </c>
      <c r="C2563" s="1" t="s">
        <v>6671</v>
      </c>
      <c r="D2563" s="3">
        <v>100000</v>
      </c>
      <c r="E2563" s="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s="7">
        <f t="shared" ref="K2563:K2626" si="160">(((J2563/60)/60)/24)+DATE(1970,1,1)</f>
        <v>42260.528807870374</v>
      </c>
      <c r="L2563" s="7">
        <f t="shared" ref="L2563:L2626" si="161">(((I2563/60)/60)/24)+DATE(1970,1,1)</f>
        <v>42290.528807870374</v>
      </c>
      <c r="M2563" t="b">
        <v>0</v>
      </c>
      <c r="N2563">
        <v>0</v>
      </c>
      <c r="O2563" s="22">
        <f>E2563/D2563*100</f>
        <v>0</v>
      </c>
      <c r="P2563" s="4" t="e">
        <f>E2563/N2563</f>
        <v>#DIV/0!</v>
      </c>
      <c r="Q2563" t="b">
        <v>0</v>
      </c>
      <c r="R2563" t="s">
        <v>8284</v>
      </c>
      <c r="S2563" t="str">
        <f t="shared" ref="S2563:S2626" si="162">LEFT(R2563,SEARCH("/",R2563,1)-1)</f>
        <v>food</v>
      </c>
      <c r="T2563" t="str">
        <f t="shared" ref="T2563:T2626" si="163">RIGHT(R2563,LEN(R2563) - FIND("/",R2563))</f>
        <v>food trucks</v>
      </c>
    </row>
    <row r="2564" spans="1:20" ht="57" x14ac:dyDescent="0.45">
      <c r="A2564">
        <v>2562</v>
      </c>
      <c r="B2564" s="1" t="s">
        <v>2562</v>
      </c>
      <c r="C2564" s="1" t="s">
        <v>6672</v>
      </c>
      <c r="D2564" s="3">
        <v>10000</v>
      </c>
      <c r="E2564" s="3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s="7">
        <f t="shared" si="160"/>
        <v>42594.524756944447</v>
      </c>
      <c r="L2564" s="7">
        <f t="shared" si="161"/>
        <v>42654.524756944447</v>
      </c>
      <c r="M2564" t="b">
        <v>0</v>
      </c>
      <c r="N2564">
        <v>3</v>
      </c>
      <c r="O2564" s="22">
        <f>E2564/D2564*100</f>
        <v>0.75</v>
      </c>
      <c r="P2564" s="4">
        <f>E2564/N2564</f>
        <v>25</v>
      </c>
      <c r="Q2564" t="b">
        <v>0</v>
      </c>
      <c r="R2564" t="s">
        <v>8284</v>
      </c>
      <c r="S2564" t="str">
        <f t="shared" si="162"/>
        <v>food</v>
      </c>
      <c r="T2564" t="str">
        <f t="shared" si="163"/>
        <v>food trucks</v>
      </c>
    </row>
    <row r="2565" spans="1:20" ht="28.5" x14ac:dyDescent="0.45">
      <c r="A2565">
        <v>2563</v>
      </c>
      <c r="B2565" s="1" t="s">
        <v>2563</v>
      </c>
      <c r="C2565" s="1" t="s">
        <v>6673</v>
      </c>
      <c r="D2565" s="3">
        <v>20000</v>
      </c>
      <c r="E2565" s="3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s="7">
        <f t="shared" si="160"/>
        <v>42155.139479166668</v>
      </c>
      <c r="L2565" s="7">
        <f t="shared" si="161"/>
        <v>42215.139479166668</v>
      </c>
      <c r="M2565" t="b">
        <v>0</v>
      </c>
      <c r="N2565">
        <v>0</v>
      </c>
      <c r="O2565" s="22">
        <f>E2565/D2565*100</f>
        <v>0</v>
      </c>
      <c r="P2565" s="4" t="e">
        <f>E2565/N2565</f>
        <v>#DIV/0!</v>
      </c>
      <c r="Q2565" t="b">
        <v>0</v>
      </c>
      <c r="R2565" t="s">
        <v>8284</v>
      </c>
      <c r="S2565" t="str">
        <f t="shared" si="162"/>
        <v>food</v>
      </c>
      <c r="T2565" t="str">
        <f t="shared" si="163"/>
        <v>food trucks</v>
      </c>
    </row>
    <row r="2566" spans="1:20" ht="42.75" x14ac:dyDescent="0.45">
      <c r="A2566">
        <v>2564</v>
      </c>
      <c r="B2566" s="1" t="s">
        <v>2564</v>
      </c>
      <c r="C2566" s="1" t="s">
        <v>6674</v>
      </c>
      <c r="D2566" s="3">
        <v>40000</v>
      </c>
      <c r="E2566" s="3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s="7">
        <f t="shared" si="160"/>
        <v>41822.040497685186</v>
      </c>
      <c r="L2566" s="7">
        <f t="shared" si="161"/>
        <v>41852.040497685186</v>
      </c>
      <c r="M2566" t="b">
        <v>0</v>
      </c>
      <c r="N2566">
        <v>0</v>
      </c>
      <c r="O2566" s="22">
        <f>E2566/D2566*100</f>
        <v>0</v>
      </c>
      <c r="P2566" s="4" t="e">
        <f>E2566/N2566</f>
        <v>#DIV/0!</v>
      </c>
      <c r="Q2566" t="b">
        <v>0</v>
      </c>
      <c r="R2566" t="s">
        <v>8284</v>
      </c>
      <c r="S2566" t="str">
        <f t="shared" si="162"/>
        <v>food</v>
      </c>
      <c r="T2566" t="str">
        <f t="shared" si="163"/>
        <v>food trucks</v>
      </c>
    </row>
    <row r="2567" spans="1:20" ht="42.75" x14ac:dyDescent="0.45">
      <c r="A2567">
        <v>2565</v>
      </c>
      <c r="B2567" s="1" t="s">
        <v>2565</v>
      </c>
      <c r="C2567" s="1" t="s">
        <v>6675</v>
      </c>
      <c r="D2567" s="3">
        <v>10000</v>
      </c>
      <c r="E2567" s="3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s="7">
        <f t="shared" si="160"/>
        <v>42440.650335648148</v>
      </c>
      <c r="L2567" s="7">
        <f t="shared" si="161"/>
        <v>42499.868055555555</v>
      </c>
      <c r="M2567" t="b">
        <v>0</v>
      </c>
      <c r="N2567">
        <v>1</v>
      </c>
      <c r="O2567" s="22">
        <f>E2567/D2567*100</f>
        <v>1</v>
      </c>
      <c r="P2567" s="4">
        <f>E2567/N2567</f>
        <v>100</v>
      </c>
      <c r="Q2567" t="b">
        <v>0</v>
      </c>
      <c r="R2567" t="s">
        <v>8284</v>
      </c>
      <c r="S2567" t="str">
        <f t="shared" si="162"/>
        <v>food</v>
      </c>
      <c r="T2567" t="str">
        <f t="shared" si="163"/>
        <v>food trucks</v>
      </c>
    </row>
    <row r="2568" spans="1:20" ht="42.75" x14ac:dyDescent="0.45">
      <c r="A2568">
        <v>2566</v>
      </c>
      <c r="B2568" s="1" t="s">
        <v>2566</v>
      </c>
      <c r="C2568" s="1" t="s">
        <v>6676</v>
      </c>
      <c r="D2568" s="3">
        <v>35000</v>
      </c>
      <c r="E2568" s="3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s="7">
        <f t="shared" si="160"/>
        <v>41842.980879629627</v>
      </c>
      <c r="L2568" s="7">
        <f t="shared" si="161"/>
        <v>41872.980879629627</v>
      </c>
      <c r="M2568" t="b">
        <v>0</v>
      </c>
      <c r="N2568">
        <v>0</v>
      </c>
      <c r="O2568" s="22">
        <f>E2568/D2568*100</f>
        <v>0</v>
      </c>
      <c r="P2568" s="4" t="e">
        <f>E2568/N2568</f>
        <v>#DIV/0!</v>
      </c>
      <c r="Q2568" t="b">
        <v>0</v>
      </c>
      <c r="R2568" t="s">
        <v>8284</v>
      </c>
      <c r="S2568" t="str">
        <f t="shared" si="162"/>
        <v>food</v>
      </c>
      <c r="T2568" t="str">
        <f t="shared" si="163"/>
        <v>food trucks</v>
      </c>
    </row>
    <row r="2569" spans="1:20" ht="42.75" x14ac:dyDescent="0.45">
      <c r="A2569">
        <v>2567</v>
      </c>
      <c r="B2569" s="1" t="s">
        <v>2567</v>
      </c>
      <c r="C2569" s="1" t="s">
        <v>6677</v>
      </c>
      <c r="D2569" s="3">
        <v>45000</v>
      </c>
      <c r="E2569" s="3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s="7">
        <f t="shared" si="160"/>
        <v>42087.878912037035</v>
      </c>
      <c r="L2569" s="7">
        <f t="shared" si="161"/>
        <v>42117.878912037035</v>
      </c>
      <c r="M2569" t="b">
        <v>0</v>
      </c>
      <c r="N2569">
        <v>2</v>
      </c>
      <c r="O2569" s="22">
        <f>E2569/D2569*100</f>
        <v>0.26666666666666666</v>
      </c>
      <c r="P2569" s="4">
        <f>E2569/N2569</f>
        <v>60</v>
      </c>
      <c r="Q2569" t="b">
        <v>0</v>
      </c>
      <c r="R2569" t="s">
        <v>8284</v>
      </c>
      <c r="S2569" t="str">
        <f t="shared" si="162"/>
        <v>food</v>
      </c>
      <c r="T2569" t="str">
        <f t="shared" si="163"/>
        <v>food trucks</v>
      </c>
    </row>
    <row r="2570" spans="1:20" ht="42.75" x14ac:dyDescent="0.45">
      <c r="A2570">
        <v>2568</v>
      </c>
      <c r="B2570" s="1" t="s">
        <v>2568</v>
      </c>
      <c r="C2570" s="1" t="s">
        <v>6678</v>
      </c>
      <c r="D2570" s="3">
        <v>10000</v>
      </c>
      <c r="E2570" s="3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s="7">
        <f t="shared" si="160"/>
        <v>42584.666597222225</v>
      </c>
      <c r="L2570" s="7">
        <f t="shared" si="161"/>
        <v>42614.666597222225</v>
      </c>
      <c r="M2570" t="b">
        <v>0</v>
      </c>
      <c r="N2570">
        <v>1</v>
      </c>
      <c r="O2570" s="22">
        <f>E2570/D2570*100</f>
        <v>0.5</v>
      </c>
      <c r="P2570" s="4">
        <f>E2570/N2570</f>
        <v>50</v>
      </c>
      <c r="Q2570" t="b">
        <v>0</v>
      </c>
      <c r="R2570" t="s">
        <v>8284</v>
      </c>
      <c r="S2570" t="str">
        <f t="shared" si="162"/>
        <v>food</v>
      </c>
      <c r="T2570" t="str">
        <f t="shared" si="163"/>
        <v>food trucks</v>
      </c>
    </row>
    <row r="2571" spans="1:20" ht="42.75" x14ac:dyDescent="0.45">
      <c r="A2571">
        <v>2569</v>
      </c>
      <c r="B2571" s="1" t="s">
        <v>2569</v>
      </c>
      <c r="C2571" s="1" t="s">
        <v>6679</v>
      </c>
      <c r="D2571" s="3">
        <v>6500</v>
      </c>
      <c r="E2571" s="3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s="7">
        <f t="shared" si="160"/>
        <v>42234.105462962965</v>
      </c>
      <c r="L2571" s="7">
        <f t="shared" si="161"/>
        <v>42264.105462962965</v>
      </c>
      <c r="M2571" t="b">
        <v>0</v>
      </c>
      <c r="N2571">
        <v>2</v>
      </c>
      <c r="O2571" s="22">
        <f>E2571/D2571*100</f>
        <v>2.2307692307692308</v>
      </c>
      <c r="P2571" s="4">
        <f>E2571/N2571</f>
        <v>72.5</v>
      </c>
      <c r="Q2571" t="b">
        <v>0</v>
      </c>
      <c r="R2571" t="s">
        <v>8284</v>
      </c>
      <c r="S2571" t="str">
        <f t="shared" si="162"/>
        <v>food</v>
      </c>
      <c r="T2571" t="str">
        <f t="shared" si="163"/>
        <v>food trucks</v>
      </c>
    </row>
    <row r="2572" spans="1:20" ht="42.75" x14ac:dyDescent="0.45">
      <c r="A2572">
        <v>2570</v>
      </c>
      <c r="B2572" s="1" t="s">
        <v>2570</v>
      </c>
      <c r="C2572" s="1" t="s">
        <v>6680</v>
      </c>
      <c r="D2572" s="3">
        <v>7000</v>
      </c>
      <c r="E2572" s="3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s="7">
        <f t="shared" si="160"/>
        <v>42744.903182870374</v>
      </c>
      <c r="L2572" s="7">
        <f t="shared" si="161"/>
        <v>42774.903182870374</v>
      </c>
      <c r="M2572" t="b">
        <v>0</v>
      </c>
      <c r="N2572">
        <v>2</v>
      </c>
      <c r="O2572" s="22">
        <f>E2572/D2572*100</f>
        <v>0.84285714285714297</v>
      </c>
      <c r="P2572" s="4">
        <f>E2572/N2572</f>
        <v>29.5</v>
      </c>
      <c r="Q2572" t="b">
        <v>0</v>
      </c>
      <c r="R2572" t="s">
        <v>8284</v>
      </c>
      <c r="S2572" t="str">
        <f t="shared" si="162"/>
        <v>food</v>
      </c>
      <c r="T2572" t="str">
        <f t="shared" si="163"/>
        <v>food trucks</v>
      </c>
    </row>
    <row r="2573" spans="1:20" ht="42.75" x14ac:dyDescent="0.45">
      <c r="A2573">
        <v>2571</v>
      </c>
      <c r="B2573" s="1" t="s">
        <v>2571</v>
      </c>
      <c r="C2573" s="1" t="s">
        <v>6681</v>
      </c>
      <c r="D2573" s="3">
        <v>100000</v>
      </c>
      <c r="E2573" s="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s="7">
        <f t="shared" si="160"/>
        <v>42449.341678240744</v>
      </c>
      <c r="L2573" s="7">
        <f t="shared" si="161"/>
        <v>42509.341678240744</v>
      </c>
      <c r="M2573" t="b">
        <v>0</v>
      </c>
      <c r="N2573">
        <v>4</v>
      </c>
      <c r="O2573" s="22">
        <f>E2573/D2573*100</f>
        <v>0.25</v>
      </c>
      <c r="P2573" s="4">
        <f>E2573/N2573</f>
        <v>62.5</v>
      </c>
      <c r="Q2573" t="b">
        <v>0</v>
      </c>
      <c r="R2573" t="s">
        <v>8284</v>
      </c>
      <c r="S2573" t="str">
        <f t="shared" si="162"/>
        <v>food</v>
      </c>
      <c r="T2573" t="str">
        <f t="shared" si="163"/>
        <v>food trucks</v>
      </c>
    </row>
    <row r="2574" spans="1:20" ht="42.75" x14ac:dyDescent="0.45">
      <c r="A2574">
        <v>2572</v>
      </c>
      <c r="B2574" s="1" t="s">
        <v>2572</v>
      </c>
      <c r="C2574" s="1" t="s">
        <v>6682</v>
      </c>
      <c r="D2574" s="3">
        <v>30000</v>
      </c>
      <c r="E2574" s="3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s="7">
        <f t="shared" si="160"/>
        <v>42077.119409722218</v>
      </c>
      <c r="L2574" s="7">
        <f t="shared" si="161"/>
        <v>42107.119409722218</v>
      </c>
      <c r="M2574" t="b">
        <v>0</v>
      </c>
      <c r="N2574">
        <v>0</v>
      </c>
      <c r="O2574" s="22">
        <f>E2574/D2574*100</f>
        <v>0</v>
      </c>
      <c r="P2574" s="4" t="e">
        <f>E2574/N2574</f>
        <v>#DIV/0!</v>
      </c>
      <c r="Q2574" t="b">
        <v>0</v>
      </c>
      <c r="R2574" t="s">
        <v>8284</v>
      </c>
      <c r="S2574" t="str">
        <f t="shared" si="162"/>
        <v>food</v>
      </c>
      <c r="T2574" t="str">
        <f t="shared" si="163"/>
        <v>food trucks</v>
      </c>
    </row>
    <row r="2575" spans="1:20" ht="42.75" x14ac:dyDescent="0.45">
      <c r="A2575">
        <v>2573</v>
      </c>
      <c r="B2575" s="1" t="s">
        <v>2573</v>
      </c>
      <c r="C2575" s="1" t="s">
        <v>6683</v>
      </c>
      <c r="D2575" s="3">
        <v>8000</v>
      </c>
      <c r="E2575" s="3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s="7">
        <f t="shared" si="160"/>
        <v>41829.592002314814</v>
      </c>
      <c r="L2575" s="7">
        <f t="shared" si="161"/>
        <v>41874.592002314814</v>
      </c>
      <c r="M2575" t="b">
        <v>0</v>
      </c>
      <c r="N2575">
        <v>0</v>
      </c>
      <c r="O2575" s="22">
        <f>E2575/D2575*100</f>
        <v>0</v>
      </c>
      <c r="P2575" s="4" t="e">
        <f>E2575/N2575</f>
        <v>#DIV/0!</v>
      </c>
      <c r="Q2575" t="b">
        <v>0</v>
      </c>
      <c r="R2575" t="s">
        <v>8284</v>
      </c>
      <c r="S2575" t="str">
        <f t="shared" si="162"/>
        <v>food</v>
      </c>
      <c r="T2575" t="str">
        <f t="shared" si="163"/>
        <v>food trucks</v>
      </c>
    </row>
    <row r="2576" spans="1:20" ht="42.75" x14ac:dyDescent="0.45">
      <c r="A2576">
        <v>2574</v>
      </c>
      <c r="B2576" s="1" t="s">
        <v>2574</v>
      </c>
      <c r="C2576" s="1" t="s">
        <v>6684</v>
      </c>
      <c r="D2576" s="3">
        <v>10000</v>
      </c>
      <c r="E2576" s="3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s="7">
        <f t="shared" si="160"/>
        <v>42487.825752314813</v>
      </c>
      <c r="L2576" s="7">
        <f t="shared" si="161"/>
        <v>42508.825752314813</v>
      </c>
      <c r="M2576" t="b">
        <v>0</v>
      </c>
      <c r="N2576">
        <v>0</v>
      </c>
      <c r="O2576" s="22">
        <f>E2576/D2576*100</f>
        <v>0</v>
      </c>
      <c r="P2576" s="4" t="e">
        <f>E2576/N2576</f>
        <v>#DIV/0!</v>
      </c>
      <c r="Q2576" t="b">
        <v>0</v>
      </c>
      <c r="R2576" t="s">
        <v>8284</v>
      </c>
      <c r="S2576" t="str">
        <f t="shared" si="162"/>
        <v>food</v>
      </c>
      <c r="T2576" t="str">
        <f t="shared" si="163"/>
        <v>food trucks</v>
      </c>
    </row>
    <row r="2577" spans="1:20" ht="42.75" x14ac:dyDescent="0.45">
      <c r="A2577">
        <v>2575</v>
      </c>
      <c r="B2577" s="1" t="s">
        <v>2575</v>
      </c>
      <c r="C2577" s="1" t="s">
        <v>6685</v>
      </c>
      <c r="D2577" s="3">
        <v>85000</v>
      </c>
      <c r="E2577" s="3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s="7">
        <f t="shared" si="160"/>
        <v>41986.108726851846</v>
      </c>
      <c r="L2577" s="7">
        <f t="shared" si="161"/>
        <v>42016.108726851846</v>
      </c>
      <c r="M2577" t="b">
        <v>0</v>
      </c>
      <c r="N2577">
        <v>0</v>
      </c>
      <c r="O2577" s="22">
        <f>E2577/D2577*100</f>
        <v>0</v>
      </c>
      <c r="P2577" s="4" t="e">
        <f>E2577/N2577</f>
        <v>#DIV/0!</v>
      </c>
      <c r="Q2577" t="b">
        <v>0</v>
      </c>
      <c r="R2577" t="s">
        <v>8284</v>
      </c>
      <c r="S2577" t="str">
        <f t="shared" si="162"/>
        <v>food</v>
      </c>
      <c r="T2577" t="str">
        <f t="shared" si="163"/>
        <v>food trucks</v>
      </c>
    </row>
    <row r="2578" spans="1:20" ht="28.5" x14ac:dyDescent="0.45">
      <c r="A2578">
        <v>2576</v>
      </c>
      <c r="B2578" s="1" t="s">
        <v>2576</v>
      </c>
      <c r="C2578" s="1" t="s">
        <v>6686</v>
      </c>
      <c r="D2578" s="3">
        <v>10000</v>
      </c>
      <c r="E2578" s="3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s="7">
        <f t="shared" si="160"/>
        <v>42060.00980324074</v>
      </c>
      <c r="L2578" s="7">
        <f t="shared" si="161"/>
        <v>42104.968136574069</v>
      </c>
      <c r="M2578" t="b">
        <v>0</v>
      </c>
      <c r="N2578">
        <v>0</v>
      </c>
      <c r="O2578" s="22">
        <f>E2578/D2578*100</f>
        <v>0</v>
      </c>
      <c r="P2578" s="4" t="e">
        <f>E2578/N2578</f>
        <v>#DIV/0!</v>
      </c>
      <c r="Q2578" t="b">
        <v>0</v>
      </c>
      <c r="R2578" t="s">
        <v>8284</v>
      </c>
      <c r="S2578" t="str">
        <f t="shared" si="162"/>
        <v>food</v>
      </c>
      <c r="T2578" t="str">
        <f t="shared" si="163"/>
        <v>food trucks</v>
      </c>
    </row>
    <row r="2579" spans="1:20" ht="42.75" x14ac:dyDescent="0.45">
      <c r="A2579">
        <v>2577</v>
      </c>
      <c r="B2579" s="1" t="s">
        <v>2577</v>
      </c>
      <c r="C2579" s="1" t="s">
        <v>6687</v>
      </c>
      <c r="D2579" s="3">
        <v>15000</v>
      </c>
      <c r="E2579" s="3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s="7">
        <f t="shared" si="160"/>
        <v>41830.820567129631</v>
      </c>
      <c r="L2579" s="7">
        <f t="shared" si="161"/>
        <v>41855.820567129631</v>
      </c>
      <c r="M2579" t="b">
        <v>0</v>
      </c>
      <c r="N2579">
        <v>0</v>
      </c>
      <c r="O2579" s="22">
        <f>E2579/D2579*100</f>
        <v>0</v>
      </c>
      <c r="P2579" s="4" t="e">
        <f>E2579/N2579</f>
        <v>#DIV/0!</v>
      </c>
      <c r="Q2579" t="b">
        <v>0</v>
      </c>
      <c r="R2579" t="s">
        <v>8284</v>
      </c>
      <c r="S2579" t="str">
        <f t="shared" si="162"/>
        <v>food</v>
      </c>
      <c r="T2579" t="str">
        <f t="shared" si="163"/>
        <v>food trucks</v>
      </c>
    </row>
    <row r="2580" spans="1:20" ht="42.75" x14ac:dyDescent="0.45">
      <c r="A2580">
        <v>2578</v>
      </c>
      <c r="B2580" s="1" t="s">
        <v>2578</v>
      </c>
      <c r="C2580" s="1" t="s">
        <v>6688</v>
      </c>
      <c r="D2580" s="3">
        <v>6000</v>
      </c>
      <c r="E2580" s="3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s="7">
        <f t="shared" si="160"/>
        <v>42238.022905092599</v>
      </c>
      <c r="L2580" s="7">
        <f t="shared" si="161"/>
        <v>42286.708333333328</v>
      </c>
      <c r="M2580" t="b">
        <v>0</v>
      </c>
      <c r="N2580">
        <v>0</v>
      </c>
      <c r="O2580" s="22">
        <f>E2580/D2580*100</f>
        <v>0</v>
      </c>
      <c r="P2580" s="4" t="e">
        <f>E2580/N2580</f>
        <v>#DIV/0!</v>
      </c>
      <c r="Q2580" t="b">
        <v>0</v>
      </c>
      <c r="R2580" t="s">
        <v>8284</v>
      </c>
      <c r="S2580" t="str">
        <f t="shared" si="162"/>
        <v>food</v>
      </c>
      <c r="T2580" t="str">
        <f t="shared" si="163"/>
        <v>food trucks</v>
      </c>
    </row>
    <row r="2581" spans="1:20" ht="42.75" x14ac:dyDescent="0.45">
      <c r="A2581">
        <v>2579</v>
      </c>
      <c r="B2581" s="1" t="s">
        <v>2579</v>
      </c>
      <c r="C2581" s="1" t="s">
        <v>6689</v>
      </c>
      <c r="D2581" s="3">
        <v>200000</v>
      </c>
      <c r="E2581" s="3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s="7">
        <f t="shared" si="160"/>
        <v>41837.829895833333</v>
      </c>
      <c r="L2581" s="7">
        <f t="shared" si="161"/>
        <v>41897.829895833333</v>
      </c>
      <c r="M2581" t="b">
        <v>0</v>
      </c>
      <c r="N2581">
        <v>12</v>
      </c>
      <c r="O2581" s="22">
        <f>E2581/D2581*100</f>
        <v>0.13849999999999998</v>
      </c>
      <c r="P2581" s="4">
        <f>E2581/N2581</f>
        <v>23.083333333333332</v>
      </c>
      <c r="Q2581" t="b">
        <v>0</v>
      </c>
      <c r="R2581" t="s">
        <v>8284</v>
      </c>
      <c r="S2581" t="str">
        <f t="shared" si="162"/>
        <v>food</v>
      </c>
      <c r="T2581" t="str">
        <f t="shared" si="163"/>
        <v>food trucks</v>
      </c>
    </row>
    <row r="2582" spans="1:20" ht="42.75" x14ac:dyDescent="0.45">
      <c r="A2582">
        <v>2580</v>
      </c>
      <c r="B2582" s="1" t="s">
        <v>2580</v>
      </c>
      <c r="C2582" s="1" t="s">
        <v>6690</v>
      </c>
      <c r="D2582" s="3">
        <v>8500</v>
      </c>
      <c r="E2582" s="3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s="7">
        <f t="shared" si="160"/>
        <v>42110.326423611114</v>
      </c>
      <c r="L2582" s="7">
        <f t="shared" si="161"/>
        <v>42140.125</v>
      </c>
      <c r="M2582" t="b">
        <v>0</v>
      </c>
      <c r="N2582">
        <v>2</v>
      </c>
      <c r="O2582" s="22">
        <f>E2582/D2582*100</f>
        <v>0.6</v>
      </c>
      <c r="P2582" s="4">
        <f>E2582/N2582</f>
        <v>25.5</v>
      </c>
      <c r="Q2582" t="b">
        <v>0</v>
      </c>
      <c r="R2582" t="s">
        <v>8284</v>
      </c>
      <c r="S2582" t="str">
        <f t="shared" si="162"/>
        <v>food</v>
      </c>
      <c r="T2582" t="str">
        <f t="shared" si="163"/>
        <v>food trucks</v>
      </c>
    </row>
    <row r="2583" spans="1:20" ht="42.75" x14ac:dyDescent="0.45">
      <c r="A2583">
        <v>2581</v>
      </c>
      <c r="B2583" s="1" t="s">
        <v>2581</v>
      </c>
      <c r="C2583" s="1" t="s">
        <v>6691</v>
      </c>
      <c r="D2583" s="3">
        <v>5000</v>
      </c>
      <c r="E2583" s="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s="7">
        <f t="shared" si="160"/>
        <v>42294.628449074073</v>
      </c>
      <c r="L2583" s="7">
        <f t="shared" si="161"/>
        <v>42324.670115740737</v>
      </c>
      <c r="M2583" t="b">
        <v>0</v>
      </c>
      <c r="N2583">
        <v>11</v>
      </c>
      <c r="O2583" s="22">
        <f>E2583/D2583*100</f>
        <v>10.6</v>
      </c>
      <c r="P2583" s="4">
        <f>E2583/N2583</f>
        <v>48.18181818181818</v>
      </c>
      <c r="Q2583" t="b">
        <v>0</v>
      </c>
      <c r="R2583" t="s">
        <v>8284</v>
      </c>
      <c r="S2583" t="str">
        <f t="shared" si="162"/>
        <v>food</v>
      </c>
      <c r="T2583" t="str">
        <f t="shared" si="163"/>
        <v>food trucks</v>
      </c>
    </row>
    <row r="2584" spans="1:20" ht="28.5" x14ac:dyDescent="0.45">
      <c r="A2584">
        <v>2582</v>
      </c>
      <c r="B2584" s="1" t="s">
        <v>2582</v>
      </c>
      <c r="C2584" s="1" t="s">
        <v>6692</v>
      </c>
      <c r="D2584" s="3">
        <v>90000</v>
      </c>
      <c r="E2584" s="3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s="7">
        <f t="shared" si="160"/>
        <v>42642.988819444443</v>
      </c>
      <c r="L2584" s="7">
        <f t="shared" si="161"/>
        <v>42672.988819444443</v>
      </c>
      <c r="M2584" t="b">
        <v>0</v>
      </c>
      <c r="N2584">
        <v>1</v>
      </c>
      <c r="O2584" s="22">
        <f>E2584/D2584*100</f>
        <v>1.1111111111111111E-3</v>
      </c>
      <c r="P2584" s="4">
        <f>E2584/N2584</f>
        <v>1</v>
      </c>
      <c r="Q2584" t="b">
        <v>0</v>
      </c>
      <c r="R2584" t="s">
        <v>8284</v>
      </c>
      <c r="S2584" t="str">
        <f t="shared" si="162"/>
        <v>food</v>
      </c>
      <c r="T2584" t="str">
        <f t="shared" si="163"/>
        <v>food trucks</v>
      </c>
    </row>
    <row r="2585" spans="1:20" ht="42.75" x14ac:dyDescent="0.45">
      <c r="A2585">
        <v>2583</v>
      </c>
      <c r="B2585" s="1" t="s">
        <v>2583</v>
      </c>
      <c r="C2585" s="1" t="s">
        <v>6693</v>
      </c>
      <c r="D2585" s="3">
        <v>1000</v>
      </c>
      <c r="E2585" s="3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s="7">
        <f t="shared" si="160"/>
        <v>42019.76944444445</v>
      </c>
      <c r="L2585" s="7">
        <f t="shared" si="161"/>
        <v>42079.727777777778</v>
      </c>
      <c r="M2585" t="b">
        <v>0</v>
      </c>
      <c r="N2585">
        <v>5</v>
      </c>
      <c r="O2585" s="22">
        <f>E2585/D2585*100</f>
        <v>0.5</v>
      </c>
      <c r="P2585" s="4">
        <f>E2585/N2585</f>
        <v>1</v>
      </c>
      <c r="Q2585" t="b">
        <v>0</v>
      </c>
      <c r="R2585" t="s">
        <v>8284</v>
      </c>
      <c r="S2585" t="str">
        <f t="shared" si="162"/>
        <v>food</v>
      </c>
      <c r="T2585" t="str">
        <f t="shared" si="163"/>
        <v>food trucks</v>
      </c>
    </row>
    <row r="2586" spans="1:20" ht="28.5" x14ac:dyDescent="0.45">
      <c r="A2586">
        <v>2584</v>
      </c>
      <c r="B2586" s="1" t="s">
        <v>2584</v>
      </c>
      <c r="C2586" s="1" t="s">
        <v>6694</v>
      </c>
      <c r="D2586" s="3">
        <v>10000</v>
      </c>
      <c r="E2586" s="3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s="7">
        <f t="shared" si="160"/>
        <v>42140.173252314817</v>
      </c>
      <c r="L2586" s="7">
        <f t="shared" si="161"/>
        <v>42170.173252314817</v>
      </c>
      <c r="M2586" t="b">
        <v>0</v>
      </c>
      <c r="N2586">
        <v>0</v>
      </c>
      <c r="O2586" s="22">
        <f>E2586/D2586*100</f>
        <v>0</v>
      </c>
      <c r="P2586" s="4" t="e">
        <f>E2586/N2586</f>
        <v>#DIV/0!</v>
      </c>
      <c r="Q2586" t="b">
        <v>0</v>
      </c>
      <c r="R2586" t="s">
        <v>8284</v>
      </c>
      <c r="S2586" t="str">
        <f t="shared" si="162"/>
        <v>food</v>
      </c>
      <c r="T2586" t="str">
        <f t="shared" si="163"/>
        <v>food trucks</v>
      </c>
    </row>
    <row r="2587" spans="1:20" ht="42.75" x14ac:dyDescent="0.45">
      <c r="A2587">
        <v>2585</v>
      </c>
      <c r="B2587" s="1" t="s">
        <v>2585</v>
      </c>
      <c r="C2587" s="1" t="s">
        <v>6695</v>
      </c>
      <c r="D2587" s="3">
        <v>30000</v>
      </c>
      <c r="E2587" s="3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s="7">
        <f t="shared" si="160"/>
        <v>41795.963333333333</v>
      </c>
      <c r="L2587" s="7">
        <f t="shared" si="161"/>
        <v>41825.963333333333</v>
      </c>
      <c r="M2587" t="b">
        <v>0</v>
      </c>
      <c r="N2587">
        <v>1</v>
      </c>
      <c r="O2587" s="22">
        <f>E2587/D2587*100</f>
        <v>0.16666666666666669</v>
      </c>
      <c r="P2587" s="4">
        <f>E2587/N2587</f>
        <v>50</v>
      </c>
      <c r="Q2587" t="b">
        <v>0</v>
      </c>
      <c r="R2587" t="s">
        <v>8284</v>
      </c>
      <c r="S2587" t="str">
        <f t="shared" si="162"/>
        <v>food</v>
      </c>
      <c r="T2587" t="str">
        <f t="shared" si="163"/>
        <v>food trucks</v>
      </c>
    </row>
    <row r="2588" spans="1:20" ht="28.5" x14ac:dyDescent="0.45">
      <c r="A2588">
        <v>2586</v>
      </c>
      <c r="B2588" s="1" t="s">
        <v>2586</v>
      </c>
      <c r="C2588" s="1" t="s">
        <v>6696</v>
      </c>
      <c r="D2588" s="3">
        <v>3000</v>
      </c>
      <c r="E2588" s="3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s="7">
        <f t="shared" si="160"/>
        <v>42333.330277777779</v>
      </c>
      <c r="L2588" s="7">
        <f t="shared" si="161"/>
        <v>42363.330277777779</v>
      </c>
      <c r="M2588" t="b">
        <v>0</v>
      </c>
      <c r="N2588">
        <v>1</v>
      </c>
      <c r="O2588" s="22">
        <f>E2588/D2588*100</f>
        <v>0.16666666666666669</v>
      </c>
      <c r="P2588" s="4">
        <f>E2588/N2588</f>
        <v>5</v>
      </c>
      <c r="Q2588" t="b">
        <v>0</v>
      </c>
      <c r="R2588" t="s">
        <v>8284</v>
      </c>
      <c r="S2588" t="str">
        <f t="shared" si="162"/>
        <v>food</v>
      </c>
      <c r="T2588" t="str">
        <f t="shared" si="163"/>
        <v>food trucks</v>
      </c>
    </row>
    <row r="2589" spans="1:20" ht="42.75" x14ac:dyDescent="0.45">
      <c r="A2589">
        <v>2587</v>
      </c>
      <c r="B2589" s="1" t="s">
        <v>2587</v>
      </c>
      <c r="C2589" s="1" t="s">
        <v>6697</v>
      </c>
      <c r="D2589" s="3">
        <v>50000</v>
      </c>
      <c r="E2589" s="3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s="7">
        <f t="shared" si="160"/>
        <v>42338.675381944442</v>
      </c>
      <c r="L2589" s="7">
        <f t="shared" si="161"/>
        <v>42368.675381944442</v>
      </c>
      <c r="M2589" t="b">
        <v>0</v>
      </c>
      <c r="N2589">
        <v>6</v>
      </c>
      <c r="O2589" s="22">
        <f>E2589/D2589*100</f>
        <v>2.4340000000000002</v>
      </c>
      <c r="P2589" s="4">
        <f>E2589/N2589</f>
        <v>202.83333333333334</v>
      </c>
      <c r="Q2589" t="b">
        <v>0</v>
      </c>
      <c r="R2589" t="s">
        <v>8284</v>
      </c>
      <c r="S2589" t="str">
        <f t="shared" si="162"/>
        <v>food</v>
      </c>
      <c r="T2589" t="str">
        <f t="shared" si="163"/>
        <v>food trucks</v>
      </c>
    </row>
    <row r="2590" spans="1:20" ht="42.75" x14ac:dyDescent="0.45">
      <c r="A2590">
        <v>2588</v>
      </c>
      <c r="B2590" s="1" t="s">
        <v>2588</v>
      </c>
      <c r="C2590" s="1" t="s">
        <v>6698</v>
      </c>
      <c r="D2590" s="3">
        <v>6000</v>
      </c>
      <c r="E2590" s="3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s="7">
        <f t="shared" si="160"/>
        <v>42042.676226851851</v>
      </c>
      <c r="L2590" s="7">
        <f t="shared" si="161"/>
        <v>42094.551388888889</v>
      </c>
      <c r="M2590" t="b">
        <v>0</v>
      </c>
      <c r="N2590">
        <v>8</v>
      </c>
      <c r="O2590" s="22">
        <f>E2590/D2590*100</f>
        <v>3.8833333333333329</v>
      </c>
      <c r="P2590" s="4">
        <f>E2590/N2590</f>
        <v>29.125</v>
      </c>
      <c r="Q2590" t="b">
        <v>0</v>
      </c>
      <c r="R2590" t="s">
        <v>8284</v>
      </c>
      <c r="S2590" t="str">
        <f t="shared" si="162"/>
        <v>food</v>
      </c>
      <c r="T2590" t="str">
        <f t="shared" si="163"/>
        <v>food trucks</v>
      </c>
    </row>
    <row r="2591" spans="1:20" ht="42.75" x14ac:dyDescent="0.45">
      <c r="A2591">
        <v>2589</v>
      </c>
      <c r="B2591" s="1" t="s">
        <v>2589</v>
      </c>
      <c r="C2591" s="1" t="s">
        <v>6699</v>
      </c>
      <c r="D2591" s="3">
        <v>50000</v>
      </c>
      <c r="E2591" s="3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s="7">
        <f t="shared" si="160"/>
        <v>42422.536192129628</v>
      </c>
      <c r="L2591" s="7">
        <f t="shared" si="161"/>
        <v>42452.494525462964</v>
      </c>
      <c r="M2591" t="b">
        <v>0</v>
      </c>
      <c r="N2591">
        <v>1</v>
      </c>
      <c r="O2591" s="22">
        <f>E2591/D2591*100</f>
        <v>0.01</v>
      </c>
      <c r="P2591" s="4">
        <f>E2591/N2591</f>
        <v>5</v>
      </c>
      <c r="Q2591" t="b">
        <v>0</v>
      </c>
      <c r="R2591" t="s">
        <v>8284</v>
      </c>
      <c r="S2591" t="str">
        <f t="shared" si="162"/>
        <v>food</v>
      </c>
      <c r="T2591" t="str">
        <f t="shared" si="163"/>
        <v>food trucks</v>
      </c>
    </row>
    <row r="2592" spans="1:20" ht="42.75" x14ac:dyDescent="0.45">
      <c r="A2592">
        <v>2590</v>
      </c>
      <c r="B2592" s="1" t="s">
        <v>2590</v>
      </c>
      <c r="C2592" s="1" t="s">
        <v>6700</v>
      </c>
      <c r="D2592" s="3">
        <v>3000</v>
      </c>
      <c r="E2592" s="3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s="7">
        <f t="shared" si="160"/>
        <v>42388.589085648149</v>
      </c>
      <c r="L2592" s="7">
        <f t="shared" si="161"/>
        <v>42395.589085648149</v>
      </c>
      <c r="M2592" t="b">
        <v>0</v>
      </c>
      <c r="N2592">
        <v>0</v>
      </c>
      <c r="O2592" s="22">
        <f>E2592/D2592*100</f>
        <v>0</v>
      </c>
      <c r="P2592" s="4" t="e">
        <f>E2592/N2592</f>
        <v>#DIV/0!</v>
      </c>
      <c r="Q2592" t="b">
        <v>0</v>
      </c>
      <c r="R2592" t="s">
        <v>8284</v>
      </c>
      <c r="S2592" t="str">
        <f t="shared" si="162"/>
        <v>food</v>
      </c>
      <c r="T2592" t="str">
        <f t="shared" si="163"/>
        <v>food trucks</v>
      </c>
    </row>
    <row r="2593" spans="1:20" ht="42.75" x14ac:dyDescent="0.45">
      <c r="A2593">
        <v>2591</v>
      </c>
      <c r="B2593" s="1" t="s">
        <v>2591</v>
      </c>
      <c r="C2593" s="1" t="s">
        <v>6701</v>
      </c>
      <c r="D2593" s="3">
        <v>1500</v>
      </c>
      <c r="E2593" s="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s="7">
        <f t="shared" si="160"/>
        <v>42382.906527777777</v>
      </c>
      <c r="L2593" s="7">
        <f t="shared" si="161"/>
        <v>42442.864861111113</v>
      </c>
      <c r="M2593" t="b">
        <v>0</v>
      </c>
      <c r="N2593">
        <v>2</v>
      </c>
      <c r="O2593" s="22">
        <f>E2593/D2593*100</f>
        <v>1.7333333333333332</v>
      </c>
      <c r="P2593" s="4">
        <f>E2593/N2593</f>
        <v>13</v>
      </c>
      <c r="Q2593" t="b">
        <v>0</v>
      </c>
      <c r="R2593" t="s">
        <v>8284</v>
      </c>
      <c r="S2593" t="str">
        <f t="shared" si="162"/>
        <v>food</v>
      </c>
      <c r="T2593" t="str">
        <f t="shared" si="163"/>
        <v>food trucks</v>
      </c>
    </row>
    <row r="2594" spans="1:20" ht="42.75" x14ac:dyDescent="0.45">
      <c r="A2594">
        <v>2592</v>
      </c>
      <c r="B2594" s="1" t="s">
        <v>2592</v>
      </c>
      <c r="C2594" s="1" t="s">
        <v>6702</v>
      </c>
      <c r="D2594" s="3">
        <v>30000</v>
      </c>
      <c r="E2594" s="3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s="7">
        <f t="shared" si="160"/>
        <v>41887.801168981481</v>
      </c>
      <c r="L2594" s="7">
        <f t="shared" si="161"/>
        <v>41917.801168981481</v>
      </c>
      <c r="M2594" t="b">
        <v>0</v>
      </c>
      <c r="N2594">
        <v>1</v>
      </c>
      <c r="O2594" s="22">
        <f>E2594/D2594*100</f>
        <v>0.16666666666666669</v>
      </c>
      <c r="P2594" s="4">
        <f>E2594/N2594</f>
        <v>50</v>
      </c>
      <c r="Q2594" t="b">
        <v>0</v>
      </c>
      <c r="R2594" t="s">
        <v>8284</v>
      </c>
      <c r="S2594" t="str">
        <f t="shared" si="162"/>
        <v>food</v>
      </c>
      <c r="T2594" t="str">
        <f t="shared" si="163"/>
        <v>food trucks</v>
      </c>
    </row>
    <row r="2595" spans="1:20" ht="42.75" x14ac:dyDescent="0.45">
      <c r="A2595">
        <v>2593</v>
      </c>
      <c r="B2595" s="1" t="s">
        <v>2593</v>
      </c>
      <c r="C2595" s="1" t="s">
        <v>6703</v>
      </c>
      <c r="D2595" s="3">
        <v>10000</v>
      </c>
      <c r="E2595" s="3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s="7">
        <f t="shared" si="160"/>
        <v>42089.84520833334</v>
      </c>
      <c r="L2595" s="7">
        <f t="shared" si="161"/>
        <v>42119.84520833334</v>
      </c>
      <c r="M2595" t="b">
        <v>0</v>
      </c>
      <c r="N2595">
        <v>0</v>
      </c>
      <c r="O2595" s="22">
        <f>E2595/D2595*100</f>
        <v>0</v>
      </c>
      <c r="P2595" s="4" t="e">
        <f>E2595/N2595</f>
        <v>#DIV/0!</v>
      </c>
      <c r="Q2595" t="b">
        <v>0</v>
      </c>
      <c r="R2595" t="s">
        <v>8284</v>
      </c>
      <c r="S2595" t="str">
        <f t="shared" si="162"/>
        <v>food</v>
      </c>
      <c r="T2595" t="str">
        <f t="shared" si="163"/>
        <v>food trucks</v>
      </c>
    </row>
    <row r="2596" spans="1:20" ht="42.75" x14ac:dyDescent="0.45">
      <c r="A2596">
        <v>2594</v>
      </c>
      <c r="B2596" s="1" t="s">
        <v>2594</v>
      </c>
      <c r="C2596" s="1" t="s">
        <v>6704</v>
      </c>
      <c r="D2596" s="3">
        <v>80000</v>
      </c>
      <c r="E2596" s="3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s="7">
        <f t="shared" si="160"/>
        <v>41828.967916666668</v>
      </c>
      <c r="L2596" s="7">
        <f t="shared" si="161"/>
        <v>41858.967916666668</v>
      </c>
      <c r="M2596" t="b">
        <v>0</v>
      </c>
      <c r="N2596">
        <v>1</v>
      </c>
      <c r="O2596" s="22">
        <f>E2596/D2596*100</f>
        <v>1.25E-3</v>
      </c>
      <c r="P2596" s="4">
        <f>E2596/N2596</f>
        <v>1</v>
      </c>
      <c r="Q2596" t="b">
        <v>0</v>
      </c>
      <c r="R2596" t="s">
        <v>8284</v>
      </c>
      <c r="S2596" t="str">
        <f t="shared" si="162"/>
        <v>food</v>
      </c>
      <c r="T2596" t="str">
        <f t="shared" si="163"/>
        <v>food trucks</v>
      </c>
    </row>
    <row r="2597" spans="1:20" ht="28.5" x14ac:dyDescent="0.45">
      <c r="A2597">
        <v>2595</v>
      </c>
      <c r="B2597" s="1" t="s">
        <v>2595</v>
      </c>
      <c r="C2597" s="1" t="s">
        <v>6705</v>
      </c>
      <c r="D2597" s="3">
        <v>15000</v>
      </c>
      <c r="E2597" s="3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s="7">
        <f t="shared" si="160"/>
        <v>42760.244212962964</v>
      </c>
      <c r="L2597" s="7">
        <f t="shared" si="161"/>
        <v>42790.244212962964</v>
      </c>
      <c r="M2597" t="b">
        <v>0</v>
      </c>
      <c r="N2597">
        <v>19</v>
      </c>
      <c r="O2597" s="22">
        <f>E2597/D2597*100</f>
        <v>12.166666666666668</v>
      </c>
      <c r="P2597" s="4">
        <f>E2597/N2597</f>
        <v>96.05263157894737</v>
      </c>
      <c r="Q2597" t="b">
        <v>0</v>
      </c>
      <c r="R2597" t="s">
        <v>8284</v>
      </c>
      <c r="S2597" t="str">
        <f t="shared" si="162"/>
        <v>food</v>
      </c>
      <c r="T2597" t="str">
        <f t="shared" si="163"/>
        <v>food trucks</v>
      </c>
    </row>
    <row r="2598" spans="1:20" ht="42.75" x14ac:dyDescent="0.45">
      <c r="A2598">
        <v>2596</v>
      </c>
      <c r="B2598" s="1" t="s">
        <v>2596</v>
      </c>
      <c r="C2598" s="1" t="s">
        <v>6706</v>
      </c>
      <c r="D2598" s="3">
        <v>35000</v>
      </c>
      <c r="E2598" s="3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s="7">
        <f t="shared" si="160"/>
        <v>41828.664456018516</v>
      </c>
      <c r="L2598" s="7">
        <f t="shared" si="161"/>
        <v>41858.664456018516</v>
      </c>
      <c r="M2598" t="b">
        <v>0</v>
      </c>
      <c r="N2598">
        <v>27</v>
      </c>
      <c r="O2598" s="22">
        <f>E2598/D2598*100</f>
        <v>23.588571428571427</v>
      </c>
      <c r="P2598" s="4">
        <f>E2598/N2598</f>
        <v>305.77777777777777</v>
      </c>
      <c r="Q2598" t="b">
        <v>0</v>
      </c>
      <c r="R2598" t="s">
        <v>8284</v>
      </c>
      <c r="S2598" t="str">
        <f t="shared" si="162"/>
        <v>food</v>
      </c>
      <c r="T2598" t="str">
        <f t="shared" si="163"/>
        <v>food trucks</v>
      </c>
    </row>
    <row r="2599" spans="1:20" ht="42.75" x14ac:dyDescent="0.45">
      <c r="A2599">
        <v>2597</v>
      </c>
      <c r="B2599" s="1" t="s">
        <v>2597</v>
      </c>
      <c r="C2599" s="1" t="s">
        <v>6707</v>
      </c>
      <c r="D2599" s="3">
        <v>1500</v>
      </c>
      <c r="E2599" s="3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s="7">
        <f t="shared" si="160"/>
        <v>42510.341631944444</v>
      </c>
      <c r="L2599" s="7">
        <f t="shared" si="161"/>
        <v>42540.341631944444</v>
      </c>
      <c r="M2599" t="b">
        <v>0</v>
      </c>
      <c r="N2599">
        <v>7</v>
      </c>
      <c r="O2599" s="22">
        <f>E2599/D2599*100</f>
        <v>5.6666666666666661</v>
      </c>
      <c r="P2599" s="4">
        <f>E2599/N2599</f>
        <v>12.142857142857142</v>
      </c>
      <c r="Q2599" t="b">
        <v>0</v>
      </c>
      <c r="R2599" t="s">
        <v>8284</v>
      </c>
      <c r="S2599" t="str">
        <f t="shared" si="162"/>
        <v>food</v>
      </c>
      <c r="T2599" t="str">
        <f t="shared" si="163"/>
        <v>food trucks</v>
      </c>
    </row>
    <row r="2600" spans="1:20" ht="42.75" x14ac:dyDescent="0.45">
      <c r="A2600">
        <v>2598</v>
      </c>
      <c r="B2600" s="1" t="s">
        <v>2598</v>
      </c>
      <c r="C2600" s="1" t="s">
        <v>6708</v>
      </c>
      <c r="D2600" s="3">
        <v>3000</v>
      </c>
      <c r="E2600" s="3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s="7">
        <f t="shared" si="160"/>
        <v>42240.840289351851</v>
      </c>
      <c r="L2600" s="7">
        <f t="shared" si="161"/>
        <v>42270.840289351851</v>
      </c>
      <c r="M2600" t="b">
        <v>0</v>
      </c>
      <c r="N2600">
        <v>14</v>
      </c>
      <c r="O2600" s="22">
        <f>E2600/D2600*100</f>
        <v>39</v>
      </c>
      <c r="P2600" s="4">
        <f>E2600/N2600</f>
        <v>83.571428571428569</v>
      </c>
      <c r="Q2600" t="b">
        <v>0</v>
      </c>
      <c r="R2600" t="s">
        <v>8284</v>
      </c>
      <c r="S2600" t="str">
        <f t="shared" si="162"/>
        <v>food</v>
      </c>
      <c r="T2600" t="str">
        <f t="shared" si="163"/>
        <v>food trucks</v>
      </c>
    </row>
    <row r="2601" spans="1:20" ht="28.5" x14ac:dyDescent="0.45">
      <c r="A2601">
        <v>2599</v>
      </c>
      <c r="B2601" s="1" t="s">
        <v>2599</v>
      </c>
      <c r="C2601" s="1" t="s">
        <v>6709</v>
      </c>
      <c r="D2601" s="3">
        <v>9041</v>
      </c>
      <c r="E2601" s="3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s="7">
        <f t="shared" si="160"/>
        <v>41809.754016203704</v>
      </c>
      <c r="L2601" s="7">
        <f t="shared" si="161"/>
        <v>41854.754016203704</v>
      </c>
      <c r="M2601" t="b">
        <v>0</v>
      </c>
      <c r="N2601">
        <v>5</v>
      </c>
      <c r="O2601" s="22">
        <f>E2601/D2601*100</f>
        <v>0.99546510341776351</v>
      </c>
      <c r="P2601" s="4">
        <f>E2601/N2601</f>
        <v>18</v>
      </c>
      <c r="Q2601" t="b">
        <v>0</v>
      </c>
      <c r="R2601" t="s">
        <v>8284</v>
      </c>
      <c r="S2601" t="str">
        <f t="shared" si="162"/>
        <v>food</v>
      </c>
      <c r="T2601" t="str">
        <f t="shared" si="163"/>
        <v>food trucks</v>
      </c>
    </row>
    <row r="2602" spans="1:20" ht="28.5" x14ac:dyDescent="0.45">
      <c r="A2602">
        <v>2600</v>
      </c>
      <c r="B2602" s="1" t="s">
        <v>2600</v>
      </c>
      <c r="C2602" s="1" t="s">
        <v>6710</v>
      </c>
      <c r="D2602" s="3">
        <v>50000</v>
      </c>
      <c r="E2602" s="3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s="7">
        <f t="shared" si="160"/>
        <v>42394.900462962964</v>
      </c>
      <c r="L2602" s="7">
        <f t="shared" si="161"/>
        <v>42454.858796296292</v>
      </c>
      <c r="M2602" t="b">
        <v>0</v>
      </c>
      <c r="N2602">
        <v>30</v>
      </c>
      <c r="O2602" s="22">
        <f>E2602/D2602*100</f>
        <v>6.9320000000000004</v>
      </c>
      <c r="P2602" s="4">
        <f>E2602/N2602</f>
        <v>115.53333333333333</v>
      </c>
      <c r="Q2602" t="b">
        <v>0</v>
      </c>
      <c r="R2602" t="s">
        <v>8284</v>
      </c>
      <c r="S2602" t="str">
        <f t="shared" si="162"/>
        <v>food</v>
      </c>
      <c r="T2602" t="str">
        <f t="shared" si="163"/>
        <v>food trucks</v>
      </c>
    </row>
    <row r="2603" spans="1:20" ht="42.75" x14ac:dyDescent="0.45">
      <c r="A2603">
        <v>2601</v>
      </c>
      <c r="B2603" s="1" t="s">
        <v>2601</v>
      </c>
      <c r="C2603" s="1" t="s">
        <v>6711</v>
      </c>
      <c r="D2603" s="3">
        <v>500</v>
      </c>
      <c r="E2603" s="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s="7">
        <f t="shared" si="160"/>
        <v>41150.902187499996</v>
      </c>
      <c r="L2603" s="7">
        <f t="shared" si="161"/>
        <v>41165.165972222225</v>
      </c>
      <c r="M2603" t="b">
        <v>1</v>
      </c>
      <c r="N2603">
        <v>151</v>
      </c>
      <c r="O2603" s="22">
        <f>E2603/D2603*100</f>
        <v>661.4</v>
      </c>
      <c r="P2603" s="4">
        <f>E2603/N2603</f>
        <v>21.900662251655628</v>
      </c>
      <c r="Q2603" t="b">
        <v>1</v>
      </c>
      <c r="R2603" t="s">
        <v>8301</v>
      </c>
      <c r="S2603" t="str">
        <f t="shared" si="162"/>
        <v>technology</v>
      </c>
      <c r="T2603" t="str">
        <f t="shared" si="163"/>
        <v>space exploration</v>
      </c>
    </row>
    <row r="2604" spans="1:20" ht="42.75" x14ac:dyDescent="0.45">
      <c r="A2604">
        <v>2602</v>
      </c>
      <c r="B2604" s="1" t="s">
        <v>2602</v>
      </c>
      <c r="C2604" s="1" t="s">
        <v>6712</v>
      </c>
      <c r="D2604" s="3">
        <v>12000</v>
      </c>
      <c r="E2604" s="3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s="7">
        <f t="shared" si="160"/>
        <v>41915.747314814813</v>
      </c>
      <c r="L2604" s="7">
        <f t="shared" si="161"/>
        <v>41955.888888888891</v>
      </c>
      <c r="M2604" t="b">
        <v>1</v>
      </c>
      <c r="N2604">
        <v>489</v>
      </c>
      <c r="O2604" s="22">
        <f>E2604/D2604*100</f>
        <v>326.0916666666667</v>
      </c>
      <c r="P2604" s="4">
        <f>E2604/N2604</f>
        <v>80.022494887525568</v>
      </c>
      <c r="Q2604" t="b">
        <v>1</v>
      </c>
      <c r="R2604" t="s">
        <v>8301</v>
      </c>
      <c r="S2604" t="str">
        <f t="shared" si="162"/>
        <v>technology</v>
      </c>
      <c r="T2604" t="str">
        <f t="shared" si="163"/>
        <v>space exploration</v>
      </c>
    </row>
    <row r="2605" spans="1:20" ht="28.5" x14ac:dyDescent="0.45">
      <c r="A2605">
        <v>2603</v>
      </c>
      <c r="B2605" s="1" t="s">
        <v>2603</v>
      </c>
      <c r="C2605" s="1" t="s">
        <v>6713</v>
      </c>
      <c r="D2605" s="3">
        <v>1750</v>
      </c>
      <c r="E2605" s="3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s="7">
        <f t="shared" si="160"/>
        <v>41617.912662037037</v>
      </c>
      <c r="L2605" s="7">
        <f t="shared" si="161"/>
        <v>41631.912662037037</v>
      </c>
      <c r="M2605" t="b">
        <v>1</v>
      </c>
      <c r="N2605">
        <v>50</v>
      </c>
      <c r="O2605" s="22">
        <f>E2605/D2605*100</f>
        <v>101.48571428571429</v>
      </c>
      <c r="P2605" s="4">
        <f>E2605/N2605</f>
        <v>35.520000000000003</v>
      </c>
      <c r="Q2605" t="b">
        <v>1</v>
      </c>
      <c r="R2605" t="s">
        <v>8301</v>
      </c>
      <c r="S2605" t="str">
        <f t="shared" si="162"/>
        <v>technology</v>
      </c>
      <c r="T2605" t="str">
        <f t="shared" si="163"/>
        <v>space exploration</v>
      </c>
    </row>
    <row r="2606" spans="1:20" ht="42.75" x14ac:dyDescent="0.45">
      <c r="A2606">
        <v>2604</v>
      </c>
      <c r="B2606" s="1" t="s">
        <v>2604</v>
      </c>
      <c r="C2606" s="1" t="s">
        <v>6714</v>
      </c>
      <c r="D2606" s="3">
        <v>20000</v>
      </c>
      <c r="E2606" s="3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s="7">
        <f t="shared" si="160"/>
        <v>40998.051192129627</v>
      </c>
      <c r="L2606" s="7">
        <f t="shared" si="161"/>
        <v>41028.051192129627</v>
      </c>
      <c r="M2606" t="b">
        <v>1</v>
      </c>
      <c r="N2606">
        <v>321</v>
      </c>
      <c r="O2606" s="22">
        <f>E2606/D2606*100</f>
        <v>104.21799999999999</v>
      </c>
      <c r="P2606" s="4">
        <f>E2606/N2606</f>
        <v>64.933333333333323</v>
      </c>
      <c r="Q2606" t="b">
        <v>1</v>
      </c>
      <c r="R2606" t="s">
        <v>8301</v>
      </c>
      <c r="S2606" t="str">
        <f t="shared" si="162"/>
        <v>technology</v>
      </c>
      <c r="T2606" t="str">
        <f t="shared" si="163"/>
        <v>space exploration</v>
      </c>
    </row>
    <row r="2607" spans="1:20" ht="42.75" x14ac:dyDescent="0.45">
      <c r="A2607">
        <v>2605</v>
      </c>
      <c r="B2607" s="1" t="s">
        <v>2605</v>
      </c>
      <c r="C2607" s="1" t="s">
        <v>6715</v>
      </c>
      <c r="D2607" s="3">
        <v>100000</v>
      </c>
      <c r="E2607" s="3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s="7">
        <f t="shared" si="160"/>
        <v>42508.541550925926</v>
      </c>
      <c r="L2607" s="7">
        <f t="shared" si="161"/>
        <v>42538.541550925926</v>
      </c>
      <c r="M2607" t="b">
        <v>1</v>
      </c>
      <c r="N2607">
        <v>1762</v>
      </c>
      <c r="O2607" s="22">
        <f>E2607/D2607*100</f>
        <v>107.42157000000002</v>
      </c>
      <c r="P2607" s="4">
        <f>E2607/N2607</f>
        <v>60.965703745743475</v>
      </c>
      <c r="Q2607" t="b">
        <v>1</v>
      </c>
      <c r="R2607" t="s">
        <v>8301</v>
      </c>
      <c r="S2607" t="str">
        <f t="shared" si="162"/>
        <v>technology</v>
      </c>
      <c r="T2607" t="str">
        <f t="shared" si="163"/>
        <v>space exploration</v>
      </c>
    </row>
    <row r="2608" spans="1:20" ht="57" x14ac:dyDescent="0.45">
      <c r="A2608">
        <v>2606</v>
      </c>
      <c r="B2608" s="1" t="s">
        <v>2606</v>
      </c>
      <c r="C2608" s="1" t="s">
        <v>6716</v>
      </c>
      <c r="D2608" s="3">
        <v>11000</v>
      </c>
      <c r="E2608" s="3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s="7">
        <f t="shared" si="160"/>
        <v>41726.712754629632</v>
      </c>
      <c r="L2608" s="7">
        <f t="shared" si="161"/>
        <v>41758.712754629632</v>
      </c>
      <c r="M2608" t="b">
        <v>1</v>
      </c>
      <c r="N2608">
        <v>385</v>
      </c>
      <c r="O2608" s="22">
        <f>E2608/D2608*100</f>
        <v>110.05454545454545</v>
      </c>
      <c r="P2608" s="4">
        <f>E2608/N2608</f>
        <v>31.444155844155844</v>
      </c>
      <c r="Q2608" t="b">
        <v>1</v>
      </c>
      <c r="R2608" t="s">
        <v>8301</v>
      </c>
      <c r="S2608" t="str">
        <f t="shared" si="162"/>
        <v>technology</v>
      </c>
      <c r="T2608" t="str">
        <f t="shared" si="163"/>
        <v>space exploration</v>
      </c>
    </row>
    <row r="2609" spans="1:20" ht="42.75" x14ac:dyDescent="0.45">
      <c r="A2609">
        <v>2607</v>
      </c>
      <c r="B2609" s="1" t="s">
        <v>2607</v>
      </c>
      <c r="C2609" s="1" t="s">
        <v>6717</v>
      </c>
      <c r="D2609" s="3">
        <v>8000</v>
      </c>
      <c r="E2609" s="3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s="7">
        <f t="shared" si="160"/>
        <v>42184.874675925923</v>
      </c>
      <c r="L2609" s="7">
        <f t="shared" si="161"/>
        <v>42228.083333333328</v>
      </c>
      <c r="M2609" t="b">
        <v>1</v>
      </c>
      <c r="N2609">
        <v>398</v>
      </c>
      <c r="O2609" s="22">
        <f>E2609/D2609*100</f>
        <v>407.7</v>
      </c>
      <c r="P2609" s="4">
        <f>E2609/N2609</f>
        <v>81.949748743718587</v>
      </c>
      <c r="Q2609" t="b">
        <v>1</v>
      </c>
      <c r="R2609" t="s">
        <v>8301</v>
      </c>
      <c r="S2609" t="str">
        <f t="shared" si="162"/>
        <v>technology</v>
      </c>
      <c r="T2609" t="str">
        <f t="shared" si="163"/>
        <v>space exploration</v>
      </c>
    </row>
    <row r="2610" spans="1:20" ht="42.75" x14ac:dyDescent="0.45">
      <c r="A2610">
        <v>2608</v>
      </c>
      <c r="B2610" s="1" t="s">
        <v>2608</v>
      </c>
      <c r="C2610" s="1" t="s">
        <v>6718</v>
      </c>
      <c r="D2610" s="3">
        <v>8000</v>
      </c>
      <c r="E2610" s="3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s="7">
        <f t="shared" si="160"/>
        <v>42767.801712962959</v>
      </c>
      <c r="L2610" s="7">
        <f t="shared" si="161"/>
        <v>42809</v>
      </c>
      <c r="M2610" t="b">
        <v>1</v>
      </c>
      <c r="N2610">
        <v>304</v>
      </c>
      <c r="O2610" s="22">
        <f>E2610/D2610*100</f>
        <v>223.92500000000001</v>
      </c>
      <c r="P2610" s="4">
        <f>E2610/N2610</f>
        <v>58.92763157894737</v>
      </c>
      <c r="Q2610" t="b">
        <v>1</v>
      </c>
      <c r="R2610" t="s">
        <v>8301</v>
      </c>
      <c r="S2610" t="str">
        <f t="shared" si="162"/>
        <v>technology</v>
      </c>
      <c r="T2610" t="str">
        <f t="shared" si="163"/>
        <v>space exploration</v>
      </c>
    </row>
    <row r="2611" spans="1:20" ht="42.75" x14ac:dyDescent="0.45">
      <c r="A2611">
        <v>2609</v>
      </c>
      <c r="B2611" s="1" t="s">
        <v>2609</v>
      </c>
      <c r="C2611" s="1" t="s">
        <v>6719</v>
      </c>
      <c r="D2611" s="3">
        <v>35000</v>
      </c>
      <c r="E2611" s="3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s="7">
        <f t="shared" si="160"/>
        <v>41075.237858796296</v>
      </c>
      <c r="L2611" s="7">
        <f t="shared" si="161"/>
        <v>41105.237858796296</v>
      </c>
      <c r="M2611" t="b">
        <v>1</v>
      </c>
      <c r="N2611">
        <v>676</v>
      </c>
      <c r="O2611" s="22">
        <f>E2611/D2611*100</f>
        <v>303.80111428571428</v>
      </c>
      <c r="P2611" s="4">
        <f>E2611/N2611</f>
        <v>157.29347633136095</v>
      </c>
      <c r="Q2611" t="b">
        <v>1</v>
      </c>
      <c r="R2611" t="s">
        <v>8301</v>
      </c>
      <c r="S2611" t="str">
        <f t="shared" si="162"/>
        <v>technology</v>
      </c>
      <c r="T2611" t="str">
        <f t="shared" si="163"/>
        <v>space exploration</v>
      </c>
    </row>
    <row r="2612" spans="1:20" ht="28.5" x14ac:dyDescent="0.45">
      <c r="A2612">
        <v>2610</v>
      </c>
      <c r="B2612" s="1" t="s">
        <v>2610</v>
      </c>
      <c r="C2612" s="1" t="s">
        <v>6720</v>
      </c>
      <c r="D2612" s="3">
        <v>22765</v>
      </c>
      <c r="E2612" s="3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s="7">
        <f t="shared" si="160"/>
        <v>42564.881076388891</v>
      </c>
      <c r="L2612" s="7">
        <f t="shared" si="161"/>
        <v>42604.290972222225</v>
      </c>
      <c r="M2612" t="b">
        <v>1</v>
      </c>
      <c r="N2612">
        <v>577</v>
      </c>
      <c r="O2612" s="22">
        <f>E2612/D2612*100</f>
        <v>141.3251043268175</v>
      </c>
      <c r="P2612" s="4">
        <f>E2612/N2612</f>
        <v>55.758509532062391</v>
      </c>
      <c r="Q2612" t="b">
        <v>1</v>
      </c>
      <c r="R2612" t="s">
        <v>8301</v>
      </c>
      <c r="S2612" t="str">
        <f t="shared" si="162"/>
        <v>technology</v>
      </c>
      <c r="T2612" t="str">
        <f t="shared" si="163"/>
        <v>space exploration</v>
      </c>
    </row>
    <row r="2613" spans="1:20" ht="42.75" x14ac:dyDescent="0.45">
      <c r="A2613">
        <v>2611</v>
      </c>
      <c r="B2613" s="1" t="s">
        <v>2611</v>
      </c>
      <c r="C2613" s="1" t="s">
        <v>6721</v>
      </c>
      <c r="D2613" s="3">
        <v>11000</v>
      </c>
      <c r="E2613" s="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s="7">
        <f t="shared" si="160"/>
        <v>42704.335810185185</v>
      </c>
      <c r="L2613" s="7">
        <f t="shared" si="161"/>
        <v>42737.957638888889</v>
      </c>
      <c r="M2613" t="b">
        <v>1</v>
      </c>
      <c r="N2613">
        <v>3663</v>
      </c>
      <c r="O2613" s="22">
        <f>E2613/D2613*100</f>
        <v>2790.6363636363635</v>
      </c>
      <c r="P2613" s="4">
        <f>E2613/N2613</f>
        <v>83.802893802893806</v>
      </c>
      <c r="Q2613" t="b">
        <v>1</v>
      </c>
      <c r="R2613" t="s">
        <v>8301</v>
      </c>
      <c r="S2613" t="str">
        <f t="shared" si="162"/>
        <v>technology</v>
      </c>
      <c r="T2613" t="str">
        <f t="shared" si="163"/>
        <v>space exploration</v>
      </c>
    </row>
    <row r="2614" spans="1:20" ht="42.75" x14ac:dyDescent="0.45">
      <c r="A2614">
        <v>2612</v>
      </c>
      <c r="B2614" s="1" t="s">
        <v>2612</v>
      </c>
      <c r="C2614" s="1" t="s">
        <v>6722</v>
      </c>
      <c r="D2614" s="3">
        <v>10000</v>
      </c>
      <c r="E2614" s="3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s="7">
        <f t="shared" si="160"/>
        <v>41982.143171296295</v>
      </c>
      <c r="L2614" s="7">
        <f t="shared" si="161"/>
        <v>42013.143171296295</v>
      </c>
      <c r="M2614" t="b">
        <v>1</v>
      </c>
      <c r="N2614">
        <v>294</v>
      </c>
      <c r="O2614" s="22">
        <f>E2614/D2614*100</f>
        <v>171.76130000000001</v>
      </c>
      <c r="P2614" s="4">
        <f>E2614/N2614</f>
        <v>58.422210884353746</v>
      </c>
      <c r="Q2614" t="b">
        <v>1</v>
      </c>
      <c r="R2614" t="s">
        <v>8301</v>
      </c>
      <c r="S2614" t="str">
        <f t="shared" si="162"/>
        <v>technology</v>
      </c>
      <c r="T2614" t="str">
        <f t="shared" si="163"/>
        <v>space exploration</v>
      </c>
    </row>
    <row r="2615" spans="1:20" ht="42.75" x14ac:dyDescent="0.45">
      <c r="A2615">
        <v>2613</v>
      </c>
      <c r="B2615" s="1" t="s">
        <v>2613</v>
      </c>
      <c r="C2615" s="1" t="s">
        <v>6723</v>
      </c>
      <c r="D2615" s="3">
        <v>7500</v>
      </c>
      <c r="E2615" s="3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s="7">
        <f t="shared" si="160"/>
        <v>41143.81821759259</v>
      </c>
      <c r="L2615" s="7">
        <f t="shared" si="161"/>
        <v>41173.81821759259</v>
      </c>
      <c r="M2615" t="b">
        <v>1</v>
      </c>
      <c r="N2615">
        <v>28</v>
      </c>
      <c r="O2615" s="22">
        <f>E2615/D2615*100</f>
        <v>101.01333333333334</v>
      </c>
      <c r="P2615" s="4">
        <f>E2615/N2615</f>
        <v>270.57142857142856</v>
      </c>
      <c r="Q2615" t="b">
        <v>1</v>
      </c>
      <c r="R2615" t="s">
        <v>8301</v>
      </c>
      <c r="S2615" t="str">
        <f t="shared" si="162"/>
        <v>technology</v>
      </c>
      <c r="T2615" t="str">
        <f t="shared" si="163"/>
        <v>space exploration</v>
      </c>
    </row>
    <row r="2616" spans="1:20" ht="42.75" x14ac:dyDescent="0.45">
      <c r="A2616">
        <v>2614</v>
      </c>
      <c r="B2616" s="1" t="s">
        <v>2614</v>
      </c>
      <c r="C2616" s="1" t="s">
        <v>6724</v>
      </c>
      <c r="D2616" s="3">
        <v>10500</v>
      </c>
      <c r="E2616" s="3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s="7">
        <f t="shared" si="160"/>
        <v>41730.708472222221</v>
      </c>
      <c r="L2616" s="7">
        <f t="shared" si="161"/>
        <v>41759.208333333336</v>
      </c>
      <c r="M2616" t="b">
        <v>1</v>
      </c>
      <c r="N2616">
        <v>100</v>
      </c>
      <c r="O2616" s="22">
        <f>E2616/D2616*100</f>
        <v>102</v>
      </c>
      <c r="P2616" s="4">
        <f>E2616/N2616</f>
        <v>107.1</v>
      </c>
      <c r="Q2616" t="b">
        <v>1</v>
      </c>
      <c r="R2616" t="s">
        <v>8301</v>
      </c>
      <c r="S2616" t="str">
        <f t="shared" si="162"/>
        <v>technology</v>
      </c>
      <c r="T2616" t="str">
        <f t="shared" si="163"/>
        <v>space exploration</v>
      </c>
    </row>
    <row r="2617" spans="1:20" ht="42.75" x14ac:dyDescent="0.45">
      <c r="A2617">
        <v>2615</v>
      </c>
      <c r="B2617" s="1" t="s">
        <v>2615</v>
      </c>
      <c r="C2617" s="1" t="s">
        <v>6725</v>
      </c>
      <c r="D2617" s="3">
        <v>2001</v>
      </c>
      <c r="E2617" s="3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s="7">
        <f t="shared" si="160"/>
        <v>42453.49726851852</v>
      </c>
      <c r="L2617" s="7">
        <f t="shared" si="161"/>
        <v>42490.5</v>
      </c>
      <c r="M2617" t="b">
        <v>0</v>
      </c>
      <c r="N2617">
        <v>72</v>
      </c>
      <c r="O2617" s="22">
        <f>E2617/D2617*100</f>
        <v>169.76511744127936</v>
      </c>
      <c r="P2617" s="4">
        <f>E2617/N2617</f>
        <v>47.180555555555557</v>
      </c>
      <c r="Q2617" t="b">
        <v>1</v>
      </c>
      <c r="R2617" t="s">
        <v>8301</v>
      </c>
      <c r="S2617" t="str">
        <f t="shared" si="162"/>
        <v>technology</v>
      </c>
      <c r="T2617" t="str">
        <f t="shared" si="163"/>
        <v>space exploration</v>
      </c>
    </row>
    <row r="2618" spans="1:20" ht="42.75" x14ac:dyDescent="0.45">
      <c r="A2618">
        <v>2616</v>
      </c>
      <c r="B2618" s="1" t="s">
        <v>2616</v>
      </c>
      <c r="C2618" s="1" t="s">
        <v>6726</v>
      </c>
      <c r="D2618" s="3">
        <v>25000</v>
      </c>
      <c r="E2618" s="3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s="7">
        <f t="shared" si="160"/>
        <v>42211.99454861111</v>
      </c>
      <c r="L2618" s="7">
        <f t="shared" si="161"/>
        <v>42241.99454861111</v>
      </c>
      <c r="M2618" t="b">
        <v>1</v>
      </c>
      <c r="N2618">
        <v>238</v>
      </c>
      <c r="O2618" s="22">
        <f>E2618/D2618*100</f>
        <v>114.53400000000001</v>
      </c>
      <c r="P2618" s="4">
        <f>E2618/N2618</f>
        <v>120.30882352941177</v>
      </c>
      <c r="Q2618" t="b">
        <v>1</v>
      </c>
      <c r="R2618" t="s">
        <v>8301</v>
      </c>
      <c r="S2618" t="str">
        <f t="shared" si="162"/>
        <v>technology</v>
      </c>
      <c r="T2618" t="str">
        <f t="shared" si="163"/>
        <v>space exploration</v>
      </c>
    </row>
    <row r="2619" spans="1:20" ht="42.75" x14ac:dyDescent="0.45">
      <c r="A2619">
        <v>2617</v>
      </c>
      <c r="B2619" s="1" t="s">
        <v>2617</v>
      </c>
      <c r="C2619" s="1" t="s">
        <v>6727</v>
      </c>
      <c r="D2619" s="3">
        <v>500</v>
      </c>
      <c r="E2619" s="3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s="7">
        <f t="shared" si="160"/>
        <v>41902.874432870369</v>
      </c>
      <c r="L2619" s="7">
        <f t="shared" si="161"/>
        <v>41932.874432870369</v>
      </c>
      <c r="M2619" t="b">
        <v>1</v>
      </c>
      <c r="N2619">
        <v>159</v>
      </c>
      <c r="O2619" s="22">
        <f>E2619/D2619*100</f>
        <v>877.6</v>
      </c>
      <c r="P2619" s="4">
        <f>E2619/N2619</f>
        <v>27.59748427672956</v>
      </c>
      <c r="Q2619" t="b">
        <v>1</v>
      </c>
      <c r="R2619" t="s">
        <v>8301</v>
      </c>
      <c r="S2619" t="str">
        <f t="shared" si="162"/>
        <v>technology</v>
      </c>
      <c r="T2619" t="str">
        <f t="shared" si="163"/>
        <v>space exploration</v>
      </c>
    </row>
    <row r="2620" spans="1:20" ht="28.5" x14ac:dyDescent="0.45">
      <c r="A2620">
        <v>2618</v>
      </c>
      <c r="B2620" s="1" t="s">
        <v>2618</v>
      </c>
      <c r="C2620" s="1" t="s">
        <v>6728</v>
      </c>
      <c r="D2620" s="3">
        <v>15000</v>
      </c>
      <c r="E2620" s="3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s="7">
        <f t="shared" si="160"/>
        <v>42279.792372685188</v>
      </c>
      <c r="L2620" s="7">
        <f t="shared" si="161"/>
        <v>42339.834039351852</v>
      </c>
      <c r="M2620" t="b">
        <v>1</v>
      </c>
      <c r="N2620">
        <v>77</v>
      </c>
      <c r="O2620" s="22">
        <f>E2620/D2620*100</f>
        <v>105.38666666666667</v>
      </c>
      <c r="P2620" s="4">
        <f>E2620/N2620</f>
        <v>205.2987012987013</v>
      </c>
      <c r="Q2620" t="b">
        <v>1</v>
      </c>
      <c r="R2620" t="s">
        <v>8301</v>
      </c>
      <c r="S2620" t="str">
        <f t="shared" si="162"/>
        <v>technology</v>
      </c>
      <c r="T2620" t="str">
        <f t="shared" si="163"/>
        <v>space exploration</v>
      </c>
    </row>
    <row r="2621" spans="1:20" ht="42.75" x14ac:dyDescent="0.45">
      <c r="A2621">
        <v>2619</v>
      </c>
      <c r="B2621" s="1" t="s">
        <v>2619</v>
      </c>
      <c r="C2621" s="1" t="s">
        <v>6729</v>
      </c>
      <c r="D2621" s="3">
        <v>1000</v>
      </c>
      <c r="E2621" s="3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s="7">
        <f t="shared" si="160"/>
        <v>42273.884305555555</v>
      </c>
      <c r="L2621" s="7">
        <f t="shared" si="161"/>
        <v>42300.458333333328</v>
      </c>
      <c r="M2621" t="b">
        <v>1</v>
      </c>
      <c r="N2621">
        <v>53</v>
      </c>
      <c r="O2621" s="22">
        <f>E2621/D2621*100</f>
        <v>188.39999999999998</v>
      </c>
      <c r="P2621" s="4">
        <f>E2621/N2621</f>
        <v>35.547169811320757</v>
      </c>
      <c r="Q2621" t="b">
        <v>1</v>
      </c>
      <c r="R2621" t="s">
        <v>8301</v>
      </c>
      <c r="S2621" t="str">
        <f t="shared" si="162"/>
        <v>technology</v>
      </c>
      <c r="T2621" t="str">
        <f t="shared" si="163"/>
        <v>space exploration</v>
      </c>
    </row>
    <row r="2622" spans="1:20" ht="42.75" x14ac:dyDescent="0.45">
      <c r="A2622">
        <v>2620</v>
      </c>
      <c r="B2622" s="1" t="s">
        <v>2620</v>
      </c>
      <c r="C2622" s="1" t="s">
        <v>6730</v>
      </c>
      <c r="D2622" s="3">
        <v>65000</v>
      </c>
      <c r="E2622" s="3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s="7">
        <f t="shared" si="160"/>
        <v>42251.16715277778</v>
      </c>
      <c r="L2622" s="7">
        <f t="shared" si="161"/>
        <v>42288.041666666672</v>
      </c>
      <c r="M2622" t="b">
        <v>1</v>
      </c>
      <c r="N2622">
        <v>1251</v>
      </c>
      <c r="O2622" s="22">
        <f>E2622/D2622*100</f>
        <v>143.65230769230772</v>
      </c>
      <c r="P2622" s="4">
        <f>E2622/N2622</f>
        <v>74.639488409272587</v>
      </c>
      <c r="Q2622" t="b">
        <v>1</v>
      </c>
      <c r="R2622" t="s">
        <v>8301</v>
      </c>
      <c r="S2622" t="str">
        <f t="shared" si="162"/>
        <v>technology</v>
      </c>
      <c r="T2622" t="str">
        <f t="shared" si="163"/>
        <v>space exploration</v>
      </c>
    </row>
    <row r="2623" spans="1:20" ht="42.75" x14ac:dyDescent="0.45">
      <c r="A2623">
        <v>2621</v>
      </c>
      <c r="B2623" s="1" t="s">
        <v>2621</v>
      </c>
      <c r="C2623" s="1" t="s">
        <v>6731</v>
      </c>
      <c r="D2623" s="3">
        <v>15000</v>
      </c>
      <c r="E2623" s="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s="7">
        <f t="shared" si="160"/>
        <v>42115.74754629629</v>
      </c>
      <c r="L2623" s="7">
        <f t="shared" si="161"/>
        <v>42145.74754629629</v>
      </c>
      <c r="M2623" t="b">
        <v>1</v>
      </c>
      <c r="N2623">
        <v>465</v>
      </c>
      <c r="O2623" s="22">
        <f>E2623/D2623*100</f>
        <v>145.88</v>
      </c>
      <c r="P2623" s="4">
        <f>E2623/N2623</f>
        <v>47.058064516129029</v>
      </c>
      <c r="Q2623" t="b">
        <v>1</v>
      </c>
      <c r="R2623" t="s">
        <v>8301</v>
      </c>
      <c r="S2623" t="str">
        <f t="shared" si="162"/>
        <v>technology</v>
      </c>
      <c r="T2623" t="str">
        <f t="shared" si="163"/>
        <v>space exploration</v>
      </c>
    </row>
    <row r="2624" spans="1:20" ht="42.75" x14ac:dyDescent="0.45">
      <c r="A2624">
        <v>2622</v>
      </c>
      <c r="B2624" s="1" t="s">
        <v>2622</v>
      </c>
      <c r="C2624" s="1" t="s">
        <v>6732</v>
      </c>
      <c r="D2624" s="3">
        <v>1500</v>
      </c>
      <c r="E2624" s="3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s="7">
        <f t="shared" si="160"/>
        <v>42689.74324074074</v>
      </c>
      <c r="L2624" s="7">
        <f t="shared" si="161"/>
        <v>42734.74324074074</v>
      </c>
      <c r="M2624" t="b">
        <v>0</v>
      </c>
      <c r="N2624">
        <v>74</v>
      </c>
      <c r="O2624" s="22">
        <f>E2624/D2624*100</f>
        <v>131.184</v>
      </c>
      <c r="P2624" s="4">
        <f>E2624/N2624</f>
        <v>26.591351351351353</v>
      </c>
      <c r="Q2624" t="b">
        <v>1</v>
      </c>
      <c r="R2624" t="s">
        <v>8301</v>
      </c>
      <c r="S2624" t="str">
        <f t="shared" si="162"/>
        <v>technology</v>
      </c>
      <c r="T2624" t="str">
        <f t="shared" si="163"/>
        <v>space exploration</v>
      </c>
    </row>
    <row r="2625" spans="1:20" ht="42.75" x14ac:dyDescent="0.45">
      <c r="A2625">
        <v>2623</v>
      </c>
      <c r="B2625" s="1" t="s">
        <v>2623</v>
      </c>
      <c r="C2625" s="1" t="s">
        <v>6733</v>
      </c>
      <c r="D2625" s="3">
        <v>2000</v>
      </c>
      <c r="E2625" s="3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s="7">
        <f t="shared" si="160"/>
        <v>42692.256550925929</v>
      </c>
      <c r="L2625" s="7">
        <f t="shared" si="161"/>
        <v>42706.256550925929</v>
      </c>
      <c r="M2625" t="b">
        <v>0</v>
      </c>
      <c r="N2625">
        <v>62</v>
      </c>
      <c r="O2625" s="22">
        <f>E2625/D2625*100</f>
        <v>113.99999999999999</v>
      </c>
      <c r="P2625" s="4">
        <f>E2625/N2625</f>
        <v>36.774193548387096</v>
      </c>
      <c r="Q2625" t="b">
        <v>1</v>
      </c>
      <c r="R2625" t="s">
        <v>8301</v>
      </c>
      <c r="S2625" t="str">
        <f t="shared" si="162"/>
        <v>technology</v>
      </c>
      <c r="T2625" t="str">
        <f t="shared" si="163"/>
        <v>space exploration</v>
      </c>
    </row>
    <row r="2626" spans="1:20" ht="42.75" x14ac:dyDescent="0.45">
      <c r="A2626">
        <v>2624</v>
      </c>
      <c r="B2626" s="1" t="s">
        <v>2624</v>
      </c>
      <c r="C2626" s="1" t="s">
        <v>6734</v>
      </c>
      <c r="D2626" s="3">
        <v>8000</v>
      </c>
      <c r="E2626" s="3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s="7">
        <f t="shared" si="160"/>
        <v>41144.42155092593</v>
      </c>
      <c r="L2626" s="7">
        <f t="shared" si="161"/>
        <v>41165.42155092593</v>
      </c>
      <c r="M2626" t="b">
        <v>0</v>
      </c>
      <c r="N2626">
        <v>3468</v>
      </c>
      <c r="O2626" s="22">
        <f>E2626/D2626*100</f>
        <v>1379.4206249999997</v>
      </c>
      <c r="P2626" s="4">
        <f>E2626/N2626</f>
        <v>31.820544982698959</v>
      </c>
      <c r="Q2626" t="b">
        <v>1</v>
      </c>
      <c r="R2626" t="s">
        <v>8301</v>
      </c>
      <c r="S2626" t="str">
        <f t="shared" si="162"/>
        <v>technology</v>
      </c>
      <c r="T2626" t="str">
        <f t="shared" si="163"/>
        <v>space exploration</v>
      </c>
    </row>
    <row r="2627" spans="1:20" ht="42.75" x14ac:dyDescent="0.45">
      <c r="A2627">
        <v>2625</v>
      </c>
      <c r="B2627" s="1" t="s">
        <v>2625</v>
      </c>
      <c r="C2627" s="1" t="s">
        <v>6735</v>
      </c>
      <c r="D2627" s="3">
        <v>150</v>
      </c>
      <c r="E2627" s="3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s="7">
        <f t="shared" ref="K2627:K2690" si="164">(((J2627/60)/60)/24)+DATE(1970,1,1)</f>
        <v>42658.810277777782</v>
      </c>
      <c r="L2627" s="7">
        <f t="shared" ref="L2627:L2690" si="165">(((I2627/60)/60)/24)+DATE(1970,1,1)</f>
        <v>42683.851944444439</v>
      </c>
      <c r="M2627" t="b">
        <v>0</v>
      </c>
      <c r="N2627">
        <v>52</v>
      </c>
      <c r="O2627" s="22">
        <f>E2627/D2627*100</f>
        <v>956</v>
      </c>
      <c r="P2627" s="4">
        <f>E2627/N2627</f>
        <v>27.576923076923077</v>
      </c>
      <c r="Q2627" t="b">
        <v>1</v>
      </c>
      <c r="R2627" t="s">
        <v>8301</v>
      </c>
      <c r="S2627" t="str">
        <f t="shared" ref="S2627:S2690" si="166">LEFT(R2627,SEARCH("/",R2627,1)-1)</f>
        <v>technology</v>
      </c>
      <c r="T2627" t="str">
        <f t="shared" ref="T2627:T2690" si="167">RIGHT(R2627,LEN(R2627) - FIND("/",R2627))</f>
        <v>space exploration</v>
      </c>
    </row>
    <row r="2628" spans="1:20" ht="42.75" x14ac:dyDescent="0.45">
      <c r="A2628">
        <v>2626</v>
      </c>
      <c r="B2628" s="1" t="s">
        <v>2626</v>
      </c>
      <c r="C2628" s="1" t="s">
        <v>6736</v>
      </c>
      <c r="D2628" s="3">
        <v>2500</v>
      </c>
      <c r="E2628" s="3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s="7">
        <f t="shared" si="164"/>
        <v>42128.628113425926</v>
      </c>
      <c r="L2628" s="7">
        <f t="shared" si="165"/>
        <v>42158.628113425926</v>
      </c>
      <c r="M2628" t="b">
        <v>0</v>
      </c>
      <c r="N2628">
        <v>50</v>
      </c>
      <c r="O2628" s="22">
        <f>E2628/D2628*100</f>
        <v>112.00000000000001</v>
      </c>
      <c r="P2628" s="4">
        <f>E2628/N2628</f>
        <v>56</v>
      </c>
      <c r="Q2628" t="b">
        <v>1</v>
      </c>
      <c r="R2628" t="s">
        <v>8301</v>
      </c>
      <c r="S2628" t="str">
        <f t="shared" si="166"/>
        <v>technology</v>
      </c>
      <c r="T2628" t="str">
        <f t="shared" si="167"/>
        <v>space exploration</v>
      </c>
    </row>
    <row r="2629" spans="1:20" ht="42.75" x14ac:dyDescent="0.45">
      <c r="A2629">
        <v>2627</v>
      </c>
      <c r="B2629" s="1" t="s">
        <v>2627</v>
      </c>
      <c r="C2629" s="1" t="s">
        <v>6737</v>
      </c>
      <c r="D2629" s="3">
        <v>150</v>
      </c>
      <c r="E2629" s="3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s="7">
        <f t="shared" si="164"/>
        <v>42304.829409722224</v>
      </c>
      <c r="L2629" s="7">
        <f t="shared" si="165"/>
        <v>42334.871076388896</v>
      </c>
      <c r="M2629" t="b">
        <v>0</v>
      </c>
      <c r="N2629">
        <v>45</v>
      </c>
      <c r="O2629" s="22">
        <f>E2629/D2629*100</f>
        <v>646.66666666666663</v>
      </c>
      <c r="P2629" s="4">
        <f>E2629/N2629</f>
        <v>21.555555555555557</v>
      </c>
      <c r="Q2629" t="b">
        <v>1</v>
      </c>
      <c r="R2629" t="s">
        <v>8301</v>
      </c>
      <c r="S2629" t="str">
        <f t="shared" si="166"/>
        <v>technology</v>
      </c>
      <c r="T2629" t="str">
        <f t="shared" si="167"/>
        <v>space exploration</v>
      </c>
    </row>
    <row r="2630" spans="1:20" ht="28.5" x14ac:dyDescent="0.45">
      <c r="A2630">
        <v>2628</v>
      </c>
      <c r="B2630" s="1" t="s">
        <v>2628</v>
      </c>
      <c r="C2630" s="1" t="s">
        <v>6738</v>
      </c>
      <c r="D2630" s="3">
        <v>839</v>
      </c>
      <c r="E2630" s="3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s="7">
        <f t="shared" si="164"/>
        <v>41953.966053240743</v>
      </c>
      <c r="L2630" s="7">
        <f t="shared" si="165"/>
        <v>41973.966053240743</v>
      </c>
      <c r="M2630" t="b">
        <v>0</v>
      </c>
      <c r="N2630">
        <v>21</v>
      </c>
      <c r="O2630" s="22">
        <f>E2630/D2630*100</f>
        <v>110.36948748510132</v>
      </c>
      <c r="P2630" s="4">
        <f>E2630/N2630</f>
        <v>44.095238095238095</v>
      </c>
      <c r="Q2630" t="b">
        <v>1</v>
      </c>
      <c r="R2630" t="s">
        <v>8301</v>
      </c>
      <c r="S2630" t="str">
        <f t="shared" si="166"/>
        <v>technology</v>
      </c>
      <c r="T2630" t="str">
        <f t="shared" si="167"/>
        <v>space exploration</v>
      </c>
    </row>
    <row r="2631" spans="1:20" ht="28.5" x14ac:dyDescent="0.45">
      <c r="A2631">
        <v>2629</v>
      </c>
      <c r="B2631" s="1" t="s">
        <v>2629</v>
      </c>
      <c r="C2631" s="1" t="s">
        <v>6739</v>
      </c>
      <c r="D2631" s="3">
        <v>5000</v>
      </c>
      <c r="E2631" s="3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s="7">
        <f t="shared" si="164"/>
        <v>42108.538449074069</v>
      </c>
      <c r="L2631" s="7">
        <f t="shared" si="165"/>
        <v>42138.538449074069</v>
      </c>
      <c r="M2631" t="b">
        <v>0</v>
      </c>
      <c r="N2631">
        <v>100</v>
      </c>
      <c r="O2631" s="22">
        <f>E2631/D2631*100</f>
        <v>127.74000000000001</v>
      </c>
      <c r="P2631" s="4">
        <f>E2631/N2631</f>
        <v>63.87</v>
      </c>
      <c r="Q2631" t="b">
        <v>1</v>
      </c>
      <c r="R2631" t="s">
        <v>8301</v>
      </c>
      <c r="S2631" t="str">
        <f t="shared" si="166"/>
        <v>technology</v>
      </c>
      <c r="T2631" t="str">
        <f t="shared" si="167"/>
        <v>space exploration</v>
      </c>
    </row>
    <row r="2632" spans="1:20" ht="42.75" x14ac:dyDescent="0.45">
      <c r="A2632">
        <v>2630</v>
      </c>
      <c r="B2632" s="1" t="s">
        <v>2630</v>
      </c>
      <c r="C2632" s="1" t="s">
        <v>6740</v>
      </c>
      <c r="D2632" s="3">
        <v>2000</v>
      </c>
      <c r="E2632" s="3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s="7">
        <f t="shared" si="164"/>
        <v>42524.105462962965</v>
      </c>
      <c r="L2632" s="7">
        <f t="shared" si="165"/>
        <v>42551.416666666672</v>
      </c>
      <c r="M2632" t="b">
        <v>0</v>
      </c>
      <c r="N2632">
        <v>81</v>
      </c>
      <c r="O2632" s="22">
        <f>E2632/D2632*100</f>
        <v>157.9</v>
      </c>
      <c r="P2632" s="4">
        <f>E2632/N2632</f>
        <v>38.987654320987652</v>
      </c>
      <c r="Q2632" t="b">
        <v>1</v>
      </c>
      <c r="R2632" t="s">
        <v>8301</v>
      </c>
      <c r="S2632" t="str">
        <f t="shared" si="166"/>
        <v>technology</v>
      </c>
      <c r="T2632" t="str">
        <f t="shared" si="167"/>
        <v>space exploration</v>
      </c>
    </row>
    <row r="2633" spans="1:20" ht="42.75" x14ac:dyDescent="0.45">
      <c r="A2633">
        <v>2631</v>
      </c>
      <c r="B2633" s="1" t="s">
        <v>2631</v>
      </c>
      <c r="C2633" s="1" t="s">
        <v>6741</v>
      </c>
      <c r="D2633" s="3">
        <v>20000</v>
      </c>
      <c r="E2633" s="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s="7">
        <f t="shared" si="164"/>
        <v>42218.169293981482</v>
      </c>
      <c r="L2633" s="7">
        <f t="shared" si="165"/>
        <v>42246.169293981482</v>
      </c>
      <c r="M2633" t="b">
        <v>0</v>
      </c>
      <c r="N2633">
        <v>286</v>
      </c>
      <c r="O2633" s="22">
        <f>E2633/D2633*100</f>
        <v>114.66525000000001</v>
      </c>
      <c r="P2633" s="4">
        <f>E2633/N2633</f>
        <v>80.185489510489504</v>
      </c>
      <c r="Q2633" t="b">
        <v>1</v>
      </c>
      <c r="R2633" t="s">
        <v>8301</v>
      </c>
      <c r="S2633" t="str">
        <f t="shared" si="166"/>
        <v>technology</v>
      </c>
      <c r="T2633" t="str">
        <f t="shared" si="167"/>
        <v>space exploration</v>
      </c>
    </row>
    <row r="2634" spans="1:20" ht="42.75" x14ac:dyDescent="0.45">
      <c r="A2634">
        <v>2632</v>
      </c>
      <c r="B2634" s="1" t="s">
        <v>2632</v>
      </c>
      <c r="C2634" s="1" t="s">
        <v>6742</v>
      </c>
      <c r="D2634" s="3">
        <v>1070</v>
      </c>
      <c r="E2634" s="3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s="7">
        <f t="shared" si="164"/>
        <v>42494.061793981484</v>
      </c>
      <c r="L2634" s="7">
        <f t="shared" si="165"/>
        <v>42519.061793981484</v>
      </c>
      <c r="M2634" t="b">
        <v>0</v>
      </c>
      <c r="N2634">
        <v>42</v>
      </c>
      <c r="O2634" s="22">
        <f>E2634/D2634*100</f>
        <v>137.00934579439252</v>
      </c>
      <c r="P2634" s="4">
        <f>E2634/N2634</f>
        <v>34.904761904761905</v>
      </c>
      <c r="Q2634" t="b">
        <v>1</v>
      </c>
      <c r="R2634" t="s">
        <v>8301</v>
      </c>
      <c r="S2634" t="str">
        <f t="shared" si="166"/>
        <v>technology</v>
      </c>
      <c r="T2634" t="str">
        <f t="shared" si="167"/>
        <v>space exploration</v>
      </c>
    </row>
    <row r="2635" spans="1:20" ht="42.75" x14ac:dyDescent="0.45">
      <c r="A2635">
        <v>2633</v>
      </c>
      <c r="B2635" s="1" t="s">
        <v>2633</v>
      </c>
      <c r="C2635" s="1" t="s">
        <v>6743</v>
      </c>
      <c r="D2635" s="3">
        <v>5000</v>
      </c>
      <c r="E2635" s="3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s="7">
        <f t="shared" si="164"/>
        <v>41667.823287037041</v>
      </c>
      <c r="L2635" s="7">
        <f t="shared" si="165"/>
        <v>41697.958333333336</v>
      </c>
      <c r="M2635" t="b">
        <v>0</v>
      </c>
      <c r="N2635">
        <v>199</v>
      </c>
      <c r="O2635" s="22">
        <f>E2635/D2635*100</f>
        <v>354.62</v>
      </c>
      <c r="P2635" s="4">
        <f>E2635/N2635</f>
        <v>89.100502512562812</v>
      </c>
      <c r="Q2635" t="b">
        <v>1</v>
      </c>
      <c r="R2635" t="s">
        <v>8301</v>
      </c>
      <c r="S2635" t="str">
        <f t="shared" si="166"/>
        <v>technology</v>
      </c>
      <c r="T2635" t="str">
        <f t="shared" si="167"/>
        <v>space exploration</v>
      </c>
    </row>
    <row r="2636" spans="1:20" ht="42.75" x14ac:dyDescent="0.45">
      <c r="A2636">
        <v>2634</v>
      </c>
      <c r="B2636" s="1" t="s">
        <v>2634</v>
      </c>
      <c r="C2636" s="1" t="s">
        <v>6744</v>
      </c>
      <c r="D2636" s="3">
        <v>930</v>
      </c>
      <c r="E2636" s="3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s="7">
        <f t="shared" si="164"/>
        <v>42612.656493055561</v>
      </c>
      <c r="L2636" s="7">
        <f t="shared" si="165"/>
        <v>42642.656493055561</v>
      </c>
      <c r="M2636" t="b">
        <v>0</v>
      </c>
      <c r="N2636">
        <v>25</v>
      </c>
      <c r="O2636" s="22">
        <f>E2636/D2636*100</f>
        <v>106.02150537634409</v>
      </c>
      <c r="P2636" s="4">
        <f>E2636/N2636</f>
        <v>39.44</v>
      </c>
      <c r="Q2636" t="b">
        <v>1</v>
      </c>
      <c r="R2636" t="s">
        <v>8301</v>
      </c>
      <c r="S2636" t="str">
        <f t="shared" si="166"/>
        <v>technology</v>
      </c>
      <c r="T2636" t="str">
        <f t="shared" si="167"/>
        <v>space exploration</v>
      </c>
    </row>
    <row r="2637" spans="1:20" ht="42.75" x14ac:dyDescent="0.45">
      <c r="A2637">
        <v>2635</v>
      </c>
      <c r="B2637" s="1" t="s">
        <v>2635</v>
      </c>
      <c r="C2637" s="1" t="s">
        <v>6745</v>
      </c>
      <c r="D2637" s="3">
        <v>11500</v>
      </c>
      <c r="E2637" s="3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s="7">
        <f t="shared" si="164"/>
        <v>42037.950937500005</v>
      </c>
      <c r="L2637" s="7">
        <f t="shared" si="165"/>
        <v>42072.909270833334</v>
      </c>
      <c r="M2637" t="b">
        <v>0</v>
      </c>
      <c r="N2637">
        <v>84</v>
      </c>
      <c r="O2637" s="22">
        <f>E2637/D2637*100</f>
        <v>100</v>
      </c>
      <c r="P2637" s="4">
        <f>E2637/N2637</f>
        <v>136.9047619047619</v>
      </c>
      <c r="Q2637" t="b">
        <v>1</v>
      </c>
      <c r="R2637" t="s">
        <v>8301</v>
      </c>
      <c r="S2637" t="str">
        <f t="shared" si="166"/>
        <v>technology</v>
      </c>
      <c r="T2637" t="str">
        <f t="shared" si="167"/>
        <v>space exploration</v>
      </c>
    </row>
    <row r="2638" spans="1:20" ht="42.75" x14ac:dyDescent="0.45">
      <c r="A2638">
        <v>2636</v>
      </c>
      <c r="B2638" s="1" t="s">
        <v>2636</v>
      </c>
      <c r="C2638" s="1" t="s">
        <v>6746</v>
      </c>
      <c r="D2638" s="3">
        <v>1000</v>
      </c>
      <c r="E2638" s="3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s="7">
        <f t="shared" si="164"/>
        <v>42636.614745370374</v>
      </c>
      <c r="L2638" s="7">
        <f t="shared" si="165"/>
        <v>42659.041666666672</v>
      </c>
      <c r="M2638" t="b">
        <v>0</v>
      </c>
      <c r="N2638">
        <v>50</v>
      </c>
      <c r="O2638" s="22">
        <f>E2638/D2638*100</f>
        <v>187.3</v>
      </c>
      <c r="P2638" s="4">
        <f>E2638/N2638</f>
        <v>37.46</v>
      </c>
      <c r="Q2638" t="b">
        <v>1</v>
      </c>
      <c r="R2638" t="s">
        <v>8301</v>
      </c>
      <c r="S2638" t="str">
        <f t="shared" si="166"/>
        <v>technology</v>
      </c>
      <c r="T2638" t="str">
        <f t="shared" si="167"/>
        <v>space exploration</v>
      </c>
    </row>
    <row r="2639" spans="1:20" ht="28.5" x14ac:dyDescent="0.45">
      <c r="A2639">
        <v>2637</v>
      </c>
      <c r="B2639" s="1" t="s">
        <v>2637</v>
      </c>
      <c r="C2639" s="1" t="s">
        <v>6747</v>
      </c>
      <c r="D2639" s="3">
        <v>500</v>
      </c>
      <c r="E2639" s="3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s="7">
        <f t="shared" si="164"/>
        <v>42639.549479166672</v>
      </c>
      <c r="L2639" s="7">
        <f t="shared" si="165"/>
        <v>42655.549479166672</v>
      </c>
      <c r="M2639" t="b">
        <v>0</v>
      </c>
      <c r="N2639">
        <v>26</v>
      </c>
      <c r="O2639" s="22">
        <f>E2639/D2639*100</f>
        <v>166.2</v>
      </c>
      <c r="P2639" s="4">
        <f>E2639/N2639</f>
        <v>31.96153846153846</v>
      </c>
      <c r="Q2639" t="b">
        <v>1</v>
      </c>
      <c r="R2639" t="s">
        <v>8301</v>
      </c>
      <c r="S2639" t="str">
        <f t="shared" si="166"/>
        <v>technology</v>
      </c>
      <c r="T2639" t="str">
        <f t="shared" si="167"/>
        <v>space exploration</v>
      </c>
    </row>
    <row r="2640" spans="1:20" ht="42.75" x14ac:dyDescent="0.45">
      <c r="A2640">
        <v>2638</v>
      </c>
      <c r="B2640" s="1" t="s">
        <v>2638</v>
      </c>
      <c r="C2640" s="1" t="s">
        <v>6748</v>
      </c>
      <c r="D2640" s="3">
        <v>347</v>
      </c>
      <c r="E2640" s="3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s="7">
        <f t="shared" si="164"/>
        <v>41989.913136574076</v>
      </c>
      <c r="L2640" s="7">
        <f t="shared" si="165"/>
        <v>42019.913136574076</v>
      </c>
      <c r="M2640" t="b">
        <v>0</v>
      </c>
      <c r="N2640">
        <v>14</v>
      </c>
      <c r="O2640" s="22">
        <f>E2640/D2640*100</f>
        <v>101.72910662824208</v>
      </c>
      <c r="P2640" s="4">
        <f>E2640/N2640</f>
        <v>25.214285714285715</v>
      </c>
      <c r="Q2640" t="b">
        <v>1</v>
      </c>
      <c r="R2640" t="s">
        <v>8301</v>
      </c>
      <c r="S2640" t="str">
        <f t="shared" si="166"/>
        <v>technology</v>
      </c>
      <c r="T2640" t="str">
        <f t="shared" si="167"/>
        <v>space exploration</v>
      </c>
    </row>
    <row r="2641" spans="1:20" ht="42.75" x14ac:dyDescent="0.45">
      <c r="A2641">
        <v>2639</v>
      </c>
      <c r="B2641" s="1" t="s">
        <v>2639</v>
      </c>
      <c r="C2641" s="1" t="s">
        <v>6749</v>
      </c>
      <c r="D2641" s="3">
        <v>300</v>
      </c>
      <c r="E2641" s="3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s="7">
        <f t="shared" si="164"/>
        <v>42024.86513888889</v>
      </c>
      <c r="L2641" s="7">
        <f t="shared" si="165"/>
        <v>42054.86513888889</v>
      </c>
      <c r="M2641" t="b">
        <v>0</v>
      </c>
      <c r="N2641">
        <v>49</v>
      </c>
      <c r="O2641" s="22">
        <f>E2641/D2641*100</f>
        <v>164</v>
      </c>
      <c r="P2641" s="4">
        <f>E2641/N2641</f>
        <v>10.040816326530612</v>
      </c>
      <c r="Q2641" t="b">
        <v>1</v>
      </c>
      <c r="R2641" t="s">
        <v>8301</v>
      </c>
      <c r="S2641" t="str">
        <f t="shared" si="166"/>
        <v>technology</v>
      </c>
      <c r="T2641" t="str">
        <f t="shared" si="167"/>
        <v>space exploration</v>
      </c>
    </row>
    <row r="2642" spans="1:20" ht="57" x14ac:dyDescent="0.45">
      <c r="A2642">
        <v>2640</v>
      </c>
      <c r="B2642" s="1" t="s">
        <v>2640</v>
      </c>
      <c r="C2642" s="1" t="s">
        <v>6750</v>
      </c>
      <c r="D2642" s="3">
        <v>3000</v>
      </c>
      <c r="E2642" s="3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s="7">
        <f t="shared" si="164"/>
        <v>42103.160578703704</v>
      </c>
      <c r="L2642" s="7">
        <f t="shared" si="165"/>
        <v>42163.160578703704</v>
      </c>
      <c r="M2642" t="b">
        <v>0</v>
      </c>
      <c r="N2642">
        <v>69</v>
      </c>
      <c r="O2642" s="22">
        <f>E2642/D2642*100</f>
        <v>105.66666666666666</v>
      </c>
      <c r="P2642" s="4">
        <f>E2642/N2642</f>
        <v>45.94202898550725</v>
      </c>
      <c r="Q2642" t="b">
        <v>1</v>
      </c>
      <c r="R2642" t="s">
        <v>8301</v>
      </c>
      <c r="S2642" t="str">
        <f t="shared" si="166"/>
        <v>technology</v>
      </c>
      <c r="T2642" t="str">
        <f t="shared" si="167"/>
        <v>space exploration</v>
      </c>
    </row>
    <row r="2643" spans="1:20" ht="28.5" x14ac:dyDescent="0.45">
      <c r="A2643">
        <v>2641</v>
      </c>
      <c r="B2643" s="1" t="s">
        <v>2641</v>
      </c>
      <c r="C2643" s="1" t="s">
        <v>6751</v>
      </c>
      <c r="D2643" s="3">
        <v>1500</v>
      </c>
      <c r="E2643" s="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s="7">
        <f t="shared" si="164"/>
        <v>41880.827118055553</v>
      </c>
      <c r="L2643" s="7">
        <f t="shared" si="165"/>
        <v>41897.839583333334</v>
      </c>
      <c r="M2643" t="b">
        <v>0</v>
      </c>
      <c r="N2643">
        <v>1</v>
      </c>
      <c r="O2643" s="22">
        <f>E2643/D2643*100</f>
        <v>1</v>
      </c>
      <c r="P2643" s="4">
        <f>E2643/N2643</f>
        <v>15</v>
      </c>
      <c r="Q2643" t="b">
        <v>0</v>
      </c>
      <c r="R2643" t="s">
        <v>8301</v>
      </c>
      <c r="S2643" t="str">
        <f t="shared" si="166"/>
        <v>technology</v>
      </c>
      <c r="T2643" t="str">
        <f t="shared" si="167"/>
        <v>space exploration</v>
      </c>
    </row>
    <row r="2644" spans="1:20" ht="57" x14ac:dyDescent="0.45">
      <c r="A2644">
        <v>2642</v>
      </c>
      <c r="B2644" s="1" t="s">
        <v>2642</v>
      </c>
      <c r="C2644" s="1" t="s">
        <v>6752</v>
      </c>
      <c r="D2644" s="3">
        <v>500000</v>
      </c>
      <c r="E2644" s="3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s="7">
        <f t="shared" si="164"/>
        <v>42536.246620370366</v>
      </c>
      <c r="L2644" s="7">
        <f t="shared" si="165"/>
        <v>42566.289583333331</v>
      </c>
      <c r="M2644" t="b">
        <v>0</v>
      </c>
      <c r="N2644">
        <v>0</v>
      </c>
      <c r="O2644" s="22">
        <f>E2644/D2644*100</f>
        <v>0</v>
      </c>
      <c r="P2644" s="4" t="e">
        <f>E2644/N2644</f>
        <v>#DIV/0!</v>
      </c>
      <c r="Q2644" t="b">
        <v>0</v>
      </c>
      <c r="R2644" t="s">
        <v>8301</v>
      </c>
      <c r="S2644" t="str">
        <f t="shared" si="166"/>
        <v>technology</v>
      </c>
      <c r="T2644" t="str">
        <f t="shared" si="167"/>
        <v>space exploration</v>
      </c>
    </row>
    <row r="2645" spans="1:20" ht="42.75" x14ac:dyDescent="0.45">
      <c r="A2645">
        <v>2643</v>
      </c>
      <c r="B2645" s="1" t="s">
        <v>2643</v>
      </c>
      <c r="C2645" s="1" t="s">
        <v>6753</v>
      </c>
      <c r="D2645" s="3">
        <v>1000000</v>
      </c>
      <c r="E2645" s="3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s="7">
        <f t="shared" si="164"/>
        <v>42689.582349537035</v>
      </c>
      <c r="L2645" s="7">
        <f t="shared" si="165"/>
        <v>42725.332638888889</v>
      </c>
      <c r="M2645" t="b">
        <v>1</v>
      </c>
      <c r="N2645">
        <v>1501</v>
      </c>
      <c r="O2645" s="22">
        <f>E2645/D2645*100</f>
        <v>33.559730999999999</v>
      </c>
      <c r="P2645" s="4">
        <f>E2645/N2645</f>
        <v>223.58248500999335</v>
      </c>
      <c r="Q2645" t="b">
        <v>0</v>
      </c>
      <c r="R2645" t="s">
        <v>8301</v>
      </c>
      <c r="S2645" t="str">
        <f t="shared" si="166"/>
        <v>technology</v>
      </c>
      <c r="T2645" t="str">
        <f t="shared" si="167"/>
        <v>space exploration</v>
      </c>
    </row>
    <row r="2646" spans="1:20" ht="42.75" x14ac:dyDescent="0.45">
      <c r="A2646">
        <v>2644</v>
      </c>
      <c r="B2646" s="1" t="s">
        <v>2644</v>
      </c>
      <c r="C2646" s="1" t="s">
        <v>6754</v>
      </c>
      <c r="D2646" s="3">
        <v>100000</v>
      </c>
      <c r="E2646" s="3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s="7">
        <f t="shared" si="164"/>
        <v>42774.792071759264</v>
      </c>
      <c r="L2646" s="7">
        <f t="shared" si="165"/>
        <v>42804.792071759264</v>
      </c>
      <c r="M2646" t="b">
        <v>1</v>
      </c>
      <c r="N2646">
        <v>52</v>
      </c>
      <c r="O2646" s="22">
        <f>E2646/D2646*100</f>
        <v>2.0529999999999999</v>
      </c>
      <c r="P2646" s="4">
        <f>E2646/N2646</f>
        <v>39.480769230769234</v>
      </c>
      <c r="Q2646" t="b">
        <v>0</v>
      </c>
      <c r="R2646" t="s">
        <v>8301</v>
      </c>
      <c r="S2646" t="str">
        <f t="shared" si="166"/>
        <v>technology</v>
      </c>
      <c r="T2646" t="str">
        <f t="shared" si="167"/>
        <v>space exploration</v>
      </c>
    </row>
    <row r="2647" spans="1:20" ht="42.75" x14ac:dyDescent="0.45">
      <c r="A2647">
        <v>2645</v>
      </c>
      <c r="B2647" s="1" t="s">
        <v>2645</v>
      </c>
      <c r="C2647" s="1" t="s">
        <v>6755</v>
      </c>
      <c r="D2647" s="3">
        <v>20000</v>
      </c>
      <c r="E2647" s="3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s="7">
        <f t="shared" si="164"/>
        <v>41921.842627314814</v>
      </c>
      <c r="L2647" s="7">
        <f t="shared" si="165"/>
        <v>41951.884293981479</v>
      </c>
      <c r="M2647" t="b">
        <v>1</v>
      </c>
      <c r="N2647">
        <v>23</v>
      </c>
      <c r="O2647" s="22">
        <f>E2647/D2647*100</f>
        <v>10.5</v>
      </c>
      <c r="P2647" s="4">
        <f>E2647/N2647</f>
        <v>91.304347826086953</v>
      </c>
      <c r="Q2647" t="b">
        <v>0</v>
      </c>
      <c r="R2647" t="s">
        <v>8301</v>
      </c>
      <c r="S2647" t="str">
        <f t="shared" si="166"/>
        <v>technology</v>
      </c>
      <c r="T2647" t="str">
        <f t="shared" si="167"/>
        <v>space exploration</v>
      </c>
    </row>
    <row r="2648" spans="1:20" ht="42.75" x14ac:dyDescent="0.45">
      <c r="A2648">
        <v>2646</v>
      </c>
      <c r="B2648" s="1" t="s">
        <v>2646</v>
      </c>
      <c r="C2648" s="1" t="s">
        <v>6756</v>
      </c>
      <c r="D2648" s="3">
        <v>500000</v>
      </c>
      <c r="E2648" s="3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s="7">
        <f t="shared" si="164"/>
        <v>42226.313298611116</v>
      </c>
      <c r="L2648" s="7">
        <f t="shared" si="165"/>
        <v>42256.313298611116</v>
      </c>
      <c r="M2648" t="b">
        <v>1</v>
      </c>
      <c r="N2648">
        <v>535</v>
      </c>
      <c r="O2648" s="22">
        <f>E2648/D2648*100</f>
        <v>8.4172840000000004</v>
      </c>
      <c r="P2648" s="4">
        <f>E2648/N2648</f>
        <v>78.666205607476627</v>
      </c>
      <c r="Q2648" t="b">
        <v>0</v>
      </c>
      <c r="R2648" t="s">
        <v>8301</v>
      </c>
      <c r="S2648" t="str">
        <f t="shared" si="166"/>
        <v>technology</v>
      </c>
      <c r="T2648" t="str">
        <f t="shared" si="167"/>
        <v>space exploration</v>
      </c>
    </row>
    <row r="2649" spans="1:20" ht="42.75" x14ac:dyDescent="0.45">
      <c r="A2649">
        <v>2647</v>
      </c>
      <c r="B2649" s="1" t="s">
        <v>2647</v>
      </c>
      <c r="C2649" s="1" t="s">
        <v>6757</v>
      </c>
      <c r="D2649" s="3">
        <v>2500</v>
      </c>
      <c r="E2649" s="3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s="7">
        <f t="shared" si="164"/>
        <v>42200.261793981481</v>
      </c>
      <c r="L2649" s="7">
        <f t="shared" si="165"/>
        <v>42230.261793981481</v>
      </c>
      <c r="M2649" t="b">
        <v>0</v>
      </c>
      <c r="N2649">
        <v>3</v>
      </c>
      <c r="O2649" s="22">
        <f>E2649/D2649*100</f>
        <v>1.44</v>
      </c>
      <c r="P2649" s="4">
        <f>E2649/N2649</f>
        <v>12</v>
      </c>
      <c r="Q2649" t="b">
        <v>0</v>
      </c>
      <c r="R2649" t="s">
        <v>8301</v>
      </c>
      <c r="S2649" t="str">
        <f t="shared" si="166"/>
        <v>technology</v>
      </c>
      <c r="T2649" t="str">
        <f t="shared" si="167"/>
        <v>space exploration</v>
      </c>
    </row>
    <row r="2650" spans="1:20" ht="42.75" x14ac:dyDescent="0.45">
      <c r="A2650">
        <v>2648</v>
      </c>
      <c r="B2650" s="1" t="s">
        <v>2648</v>
      </c>
      <c r="C2650" s="1" t="s">
        <v>6758</v>
      </c>
      <c r="D2650" s="3">
        <v>12000</v>
      </c>
      <c r="E2650" s="3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s="7">
        <f t="shared" si="164"/>
        <v>42408.714814814812</v>
      </c>
      <c r="L2650" s="7">
        <f t="shared" si="165"/>
        <v>42438.714814814812</v>
      </c>
      <c r="M2650" t="b">
        <v>0</v>
      </c>
      <c r="N2650">
        <v>6</v>
      </c>
      <c r="O2650" s="22">
        <f>E2650/D2650*100</f>
        <v>0.88333333333333341</v>
      </c>
      <c r="P2650" s="4">
        <f>E2650/N2650</f>
        <v>17.666666666666668</v>
      </c>
      <c r="Q2650" t="b">
        <v>0</v>
      </c>
      <c r="R2650" t="s">
        <v>8301</v>
      </c>
      <c r="S2650" t="str">
        <f t="shared" si="166"/>
        <v>technology</v>
      </c>
      <c r="T2650" t="str">
        <f t="shared" si="167"/>
        <v>space exploration</v>
      </c>
    </row>
    <row r="2651" spans="1:20" ht="28.5" x14ac:dyDescent="0.45">
      <c r="A2651">
        <v>2649</v>
      </c>
      <c r="B2651" s="1" t="s">
        <v>2649</v>
      </c>
      <c r="C2651" s="1" t="s">
        <v>6759</v>
      </c>
      <c r="D2651" s="3">
        <v>125000</v>
      </c>
      <c r="E2651" s="3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s="7">
        <f t="shared" si="164"/>
        <v>42341.99700231482</v>
      </c>
      <c r="L2651" s="7">
        <f t="shared" si="165"/>
        <v>42401.99700231482</v>
      </c>
      <c r="M2651" t="b">
        <v>0</v>
      </c>
      <c r="N2651">
        <v>3</v>
      </c>
      <c r="O2651" s="22">
        <f>E2651/D2651*100</f>
        <v>9.920000000000001E-2</v>
      </c>
      <c r="P2651" s="4">
        <f>E2651/N2651</f>
        <v>41.333333333333336</v>
      </c>
      <c r="Q2651" t="b">
        <v>0</v>
      </c>
      <c r="R2651" t="s">
        <v>8301</v>
      </c>
      <c r="S2651" t="str">
        <f t="shared" si="166"/>
        <v>technology</v>
      </c>
      <c r="T2651" t="str">
        <f t="shared" si="167"/>
        <v>space exploration</v>
      </c>
    </row>
    <row r="2652" spans="1:20" ht="57" x14ac:dyDescent="0.45">
      <c r="A2652">
        <v>2650</v>
      </c>
      <c r="B2652" s="1" t="s">
        <v>2650</v>
      </c>
      <c r="C2652" s="1" t="s">
        <v>6760</v>
      </c>
      <c r="D2652" s="3">
        <v>60000</v>
      </c>
      <c r="E2652" s="3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s="7">
        <f t="shared" si="164"/>
        <v>42695.624340277776</v>
      </c>
      <c r="L2652" s="7">
        <f t="shared" si="165"/>
        <v>42725.624340277776</v>
      </c>
      <c r="M2652" t="b">
        <v>0</v>
      </c>
      <c r="N2652">
        <v>5</v>
      </c>
      <c r="O2652" s="22">
        <f>E2652/D2652*100</f>
        <v>0.59666666666666668</v>
      </c>
      <c r="P2652" s="4">
        <f>E2652/N2652</f>
        <v>71.599999999999994</v>
      </c>
      <c r="Q2652" t="b">
        <v>0</v>
      </c>
      <c r="R2652" t="s">
        <v>8301</v>
      </c>
      <c r="S2652" t="str">
        <f t="shared" si="166"/>
        <v>technology</v>
      </c>
      <c r="T2652" t="str">
        <f t="shared" si="167"/>
        <v>space exploration</v>
      </c>
    </row>
    <row r="2653" spans="1:20" ht="42.75" x14ac:dyDescent="0.45">
      <c r="A2653">
        <v>2651</v>
      </c>
      <c r="B2653" s="1" t="s">
        <v>2651</v>
      </c>
      <c r="C2653" s="1" t="s">
        <v>6761</v>
      </c>
      <c r="D2653" s="3">
        <v>280000</v>
      </c>
      <c r="E2653" s="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s="7">
        <f t="shared" si="164"/>
        <v>42327.805659722217</v>
      </c>
      <c r="L2653" s="7">
        <f t="shared" si="165"/>
        <v>42355.805659722217</v>
      </c>
      <c r="M2653" t="b">
        <v>0</v>
      </c>
      <c r="N2653">
        <v>17</v>
      </c>
      <c r="O2653" s="22">
        <f>E2653/D2653*100</f>
        <v>1.8689285714285715</v>
      </c>
      <c r="P2653" s="4">
        <f>E2653/N2653</f>
        <v>307.8235294117647</v>
      </c>
      <c r="Q2653" t="b">
        <v>0</v>
      </c>
      <c r="R2653" t="s">
        <v>8301</v>
      </c>
      <c r="S2653" t="str">
        <f t="shared" si="166"/>
        <v>technology</v>
      </c>
      <c r="T2653" t="str">
        <f t="shared" si="167"/>
        <v>space exploration</v>
      </c>
    </row>
    <row r="2654" spans="1:20" ht="42.75" x14ac:dyDescent="0.45">
      <c r="A2654">
        <v>2652</v>
      </c>
      <c r="B2654" s="1" t="s">
        <v>2652</v>
      </c>
      <c r="C2654" s="1" t="s">
        <v>6762</v>
      </c>
      <c r="D2654" s="3">
        <v>100000</v>
      </c>
      <c r="E2654" s="3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s="7">
        <f t="shared" si="164"/>
        <v>41953.158854166672</v>
      </c>
      <c r="L2654" s="7">
        <f t="shared" si="165"/>
        <v>41983.158854166672</v>
      </c>
      <c r="M2654" t="b">
        <v>0</v>
      </c>
      <c r="N2654">
        <v>11</v>
      </c>
      <c r="O2654" s="22">
        <f>E2654/D2654*100</f>
        <v>0.88500000000000001</v>
      </c>
      <c r="P2654" s="4">
        <f>E2654/N2654</f>
        <v>80.454545454545453</v>
      </c>
      <c r="Q2654" t="b">
        <v>0</v>
      </c>
      <c r="R2654" t="s">
        <v>8301</v>
      </c>
      <c r="S2654" t="str">
        <f t="shared" si="166"/>
        <v>technology</v>
      </c>
      <c r="T2654" t="str">
        <f t="shared" si="167"/>
        <v>space exploration</v>
      </c>
    </row>
    <row r="2655" spans="1:20" ht="42.75" x14ac:dyDescent="0.45">
      <c r="A2655">
        <v>2653</v>
      </c>
      <c r="B2655" s="1" t="s">
        <v>2653</v>
      </c>
      <c r="C2655" s="1" t="s">
        <v>6763</v>
      </c>
      <c r="D2655" s="3">
        <v>51000</v>
      </c>
      <c r="E2655" s="3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s="7">
        <f t="shared" si="164"/>
        <v>41771.651932870373</v>
      </c>
      <c r="L2655" s="7">
        <f t="shared" si="165"/>
        <v>41803.166666666664</v>
      </c>
      <c r="M2655" t="b">
        <v>0</v>
      </c>
      <c r="N2655">
        <v>70</v>
      </c>
      <c r="O2655" s="22">
        <f>E2655/D2655*100</f>
        <v>11.52156862745098</v>
      </c>
      <c r="P2655" s="4">
        <f>E2655/N2655</f>
        <v>83.942857142857136</v>
      </c>
      <c r="Q2655" t="b">
        <v>0</v>
      </c>
      <c r="R2655" t="s">
        <v>8301</v>
      </c>
      <c r="S2655" t="str">
        <f t="shared" si="166"/>
        <v>technology</v>
      </c>
      <c r="T2655" t="str">
        <f t="shared" si="167"/>
        <v>space exploration</v>
      </c>
    </row>
    <row r="2656" spans="1:20" ht="42.75" x14ac:dyDescent="0.45">
      <c r="A2656">
        <v>2654</v>
      </c>
      <c r="B2656" s="1" t="s">
        <v>2654</v>
      </c>
      <c r="C2656" s="1" t="s">
        <v>6764</v>
      </c>
      <c r="D2656" s="3">
        <v>100000</v>
      </c>
      <c r="E2656" s="3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s="7">
        <f t="shared" si="164"/>
        <v>42055.600995370376</v>
      </c>
      <c r="L2656" s="7">
        <f t="shared" si="165"/>
        <v>42115.559328703705</v>
      </c>
      <c r="M2656" t="b">
        <v>0</v>
      </c>
      <c r="N2656">
        <v>6</v>
      </c>
      <c r="O2656" s="22">
        <f>E2656/D2656*100</f>
        <v>5.1000000000000004E-2</v>
      </c>
      <c r="P2656" s="4">
        <f>E2656/N2656</f>
        <v>8.5</v>
      </c>
      <c r="Q2656" t="b">
        <v>0</v>
      </c>
      <c r="R2656" t="s">
        <v>8301</v>
      </c>
      <c r="S2656" t="str">
        <f t="shared" si="166"/>
        <v>technology</v>
      </c>
      <c r="T2656" t="str">
        <f t="shared" si="167"/>
        <v>space exploration</v>
      </c>
    </row>
    <row r="2657" spans="1:20" x14ac:dyDescent="0.45">
      <c r="A2657">
        <v>2655</v>
      </c>
      <c r="B2657" s="1" t="s">
        <v>2655</v>
      </c>
      <c r="C2657" s="1" t="s">
        <v>6765</v>
      </c>
      <c r="D2657" s="3">
        <v>15000</v>
      </c>
      <c r="E2657" s="3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s="7">
        <f t="shared" si="164"/>
        <v>42381.866284722222</v>
      </c>
      <c r="L2657" s="7">
        <f t="shared" si="165"/>
        <v>42409.833333333328</v>
      </c>
      <c r="M2657" t="b">
        <v>0</v>
      </c>
      <c r="N2657">
        <v>43</v>
      </c>
      <c r="O2657" s="22">
        <f>E2657/D2657*100</f>
        <v>21.033333333333335</v>
      </c>
      <c r="P2657" s="4">
        <f>E2657/N2657</f>
        <v>73.372093023255815</v>
      </c>
      <c r="Q2657" t="b">
        <v>0</v>
      </c>
      <c r="R2657" t="s">
        <v>8301</v>
      </c>
      <c r="S2657" t="str">
        <f t="shared" si="166"/>
        <v>technology</v>
      </c>
      <c r="T2657" t="str">
        <f t="shared" si="167"/>
        <v>space exploration</v>
      </c>
    </row>
    <row r="2658" spans="1:20" ht="28.5" x14ac:dyDescent="0.45">
      <c r="A2658">
        <v>2656</v>
      </c>
      <c r="B2658" s="1" t="s">
        <v>2656</v>
      </c>
      <c r="C2658" s="1" t="s">
        <v>6766</v>
      </c>
      <c r="D2658" s="3">
        <v>150000</v>
      </c>
      <c r="E2658" s="3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s="7">
        <f t="shared" si="164"/>
        <v>42767.688518518517</v>
      </c>
      <c r="L2658" s="7">
        <f t="shared" si="165"/>
        <v>42806.791666666672</v>
      </c>
      <c r="M2658" t="b">
        <v>0</v>
      </c>
      <c r="N2658">
        <v>152</v>
      </c>
      <c r="O2658" s="22">
        <f>E2658/D2658*100</f>
        <v>11.436666666666667</v>
      </c>
      <c r="P2658" s="4">
        <f>E2658/N2658</f>
        <v>112.86184210526316</v>
      </c>
      <c r="Q2658" t="b">
        <v>0</v>
      </c>
      <c r="R2658" t="s">
        <v>8301</v>
      </c>
      <c r="S2658" t="str">
        <f t="shared" si="166"/>
        <v>technology</v>
      </c>
      <c r="T2658" t="str">
        <f t="shared" si="167"/>
        <v>space exploration</v>
      </c>
    </row>
    <row r="2659" spans="1:20" ht="42.75" x14ac:dyDescent="0.45">
      <c r="A2659">
        <v>2657</v>
      </c>
      <c r="B2659" s="1" t="s">
        <v>2657</v>
      </c>
      <c r="C2659" s="1" t="s">
        <v>6767</v>
      </c>
      <c r="D2659" s="3">
        <v>30000</v>
      </c>
      <c r="E2659" s="3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s="7">
        <f t="shared" si="164"/>
        <v>42551.928854166668</v>
      </c>
      <c r="L2659" s="7">
        <f t="shared" si="165"/>
        <v>42585.0625</v>
      </c>
      <c r="M2659" t="b">
        <v>0</v>
      </c>
      <c r="N2659">
        <v>59</v>
      </c>
      <c r="O2659" s="22">
        <f>E2659/D2659*100</f>
        <v>18.737933333333334</v>
      </c>
      <c r="P2659" s="4">
        <f>E2659/N2659</f>
        <v>95.277627118644077</v>
      </c>
      <c r="Q2659" t="b">
        <v>0</v>
      </c>
      <c r="R2659" t="s">
        <v>8301</v>
      </c>
      <c r="S2659" t="str">
        <f t="shared" si="166"/>
        <v>technology</v>
      </c>
      <c r="T2659" t="str">
        <f t="shared" si="167"/>
        <v>space exploration</v>
      </c>
    </row>
    <row r="2660" spans="1:20" ht="42.75" x14ac:dyDescent="0.45">
      <c r="A2660">
        <v>2658</v>
      </c>
      <c r="B2660" s="1" t="s">
        <v>2658</v>
      </c>
      <c r="C2660" s="1" t="s">
        <v>6768</v>
      </c>
      <c r="D2660" s="3">
        <v>98000</v>
      </c>
      <c r="E2660" s="3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s="7">
        <f t="shared" si="164"/>
        <v>42551.884189814817</v>
      </c>
      <c r="L2660" s="7">
        <f t="shared" si="165"/>
        <v>42581.884189814817</v>
      </c>
      <c r="M2660" t="b">
        <v>0</v>
      </c>
      <c r="N2660">
        <v>4</v>
      </c>
      <c r="O2660" s="22">
        <f>E2660/D2660*100</f>
        <v>9.285714285714286E-2</v>
      </c>
      <c r="P2660" s="4">
        <f>E2660/N2660</f>
        <v>22.75</v>
      </c>
      <c r="Q2660" t="b">
        <v>0</v>
      </c>
      <c r="R2660" t="s">
        <v>8301</v>
      </c>
      <c r="S2660" t="str">
        <f t="shared" si="166"/>
        <v>technology</v>
      </c>
      <c r="T2660" t="str">
        <f t="shared" si="167"/>
        <v>space exploration</v>
      </c>
    </row>
    <row r="2661" spans="1:20" x14ac:dyDescent="0.45">
      <c r="A2661">
        <v>2659</v>
      </c>
      <c r="B2661" s="1" t="s">
        <v>2659</v>
      </c>
      <c r="C2661" s="1" t="s">
        <v>6769</v>
      </c>
      <c r="D2661" s="3">
        <v>49000</v>
      </c>
      <c r="E2661" s="3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s="7">
        <f t="shared" si="164"/>
        <v>42082.069560185191</v>
      </c>
      <c r="L2661" s="7">
        <f t="shared" si="165"/>
        <v>42112.069560185191</v>
      </c>
      <c r="M2661" t="b">
        <v>0</v>
      </c>
      <c r="N2661">
        <v>10</v>
      </c>
      <c r="O2661" s="22">
        <f>E2661/D2661*100</f>
        <v>2.7204081632653061</v>
      </c>
      <c r="P2661" s="4">
        <f>E2661/N2661</f>
        <v>133.30000000000001</v>
      </c>
      <c r="Q2661" t="b">
        <v>0</v>
      </c>
      <c r="R2661" t="s">
        <v>8301</v>
      </c>
      <c r="S2661" t="str">
        <f t="shared" si="166"/>
        <v>technology</v>
      </c>
      <c r="T2661" t="str">
        <f t="shared" si="167"/>
        <v>space exploration</v>
      </c>
    </row>
    <row r="2662" spans="1:20" ht="42.75" x14ac:dyDescent="0.45">
      <c r="A2662">
        <v>2660</v>
      </c>
      <c r="B2662" s="1" t="s">
        <v>2660</v>
      </c>
      <c r="C2662" s="1" t="s">
        <v>6770</v>
      </c>
      <c r="D2662" s="3">
        <v>20000</v>
      </c>
      <c r="E2662" s="3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s="7">
        <f t="shared" si="164"/>
        <v>42272.713171296295</v>
      </c>
      <c r="L2662" s="7">
        <f t="shared" si="165"/>
        <v>42332.754837962959</v>
      </c>
      <c r="M2662" t="b">
        <v>0</v>
      </c>
      <c r="N2662">
        <v>5</v>
      </c>
      <c r="O2662" s="22">
        <f>E2662/D2662*100</f>
        <v>9.5000000000000001E-2</v>
      </c>
      <c r="P2662" s="4">
        <f>E2662/N2662</f>
        <v>3.8</v>
      </c>
      <c r="Q2662" t="b">
        <v>0</v>
      </c>
      <c r="R2662" t="s">
        <v>8301</v>
      </c>
      <c r="S2662" t="str">
        <f t="shared" si="166"/>
        <v>technology</v>
      </c>
      <c r="T2662" t="str">
        <f t="shared" si="167"/>
        <v>space exploration</v>
      </c>
    </row>
    <row r="2663" spans="1:20" ht="42.75" x14ac:dyDescent="0.45">
      <c r="A2663">
        <v>2661</v>
      </c>
      <c r="B2663" s="1" t="s">
        <v>2661</v>
      </c>
      <c r="C2663" s="1" t="s">
        <v>6771</v>
      </c>
      <c r="D2663" s="3">
        <v>5000</v>
      </c>
      <c r="E2663" s="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s="7">
        <f t="shared" si="164"/>
        <v>41542.958449074074</v>
      </c>
      <c r="L2663" s="7">
        <f t="shared" si="165"/>
        <v>41572.958449074074</v>
      </c>
      <c r="M2663" t="b">
        <v>0</v>
      </c>
      <c r="N2663">
        <v>60</v>
      </c>
      <c r="O2663" s="22">
        <f>E2663/D2663*100</f>
        <v>102.89999999999999</v>
      </c>
      <c r="P2663" s="4">
        <f>E2663/N2663</f>
        <v>85.75</v>
      </c>
      <c r="Q2663" t="b">
        <v>1</v>
      </c>
      <c r="R2663" t="s">
        <v>8302</v>
      </c>
      <c r="S2663" t="str">
        <f t="shared" si="166"/>
        <v>technology</v>
      </c>
      <c r="T2663" t="str">
        <f t="shared" si="167"/>
        <v>makerspaces</v>
      </c>
    </row>
    <row r="2664" spans="1:20" ht="42.75" x14ac:dyDescent="0.45">
      <c r="A2664">
        <v>2662</v>
      </c>
      <c r="B2664" s="1" t="s">
        <v>2662</v>
      </c>
      <c r="C2664" s="1" t="s">
        <v>6772</v>
      </c>
      <c r="D2664" s="3">
        <v>20000</v>
      </c>
      <c r="E2664" s="3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s="7">
        <f t="shared" si="164"/>
        <v>42207.746678240743</v>
      </c>
      <c r="L2664" s="7">
        <f t="shared" si="165"/>
        <v>42237.746678240743</v>
      </c>
      <c r="M2664" t="b">
        <v>0</v>
      </c>
      <c r="N2664">
        <v>80</v>
      </c>
      <c r="O2664" s="22">
        <f>E2664/D2664*100</f>
        <v>106.80000000000001</v>
      </c>
      <c r="P2664" s="4">
        <f>E2664/N2664</f>
        <v>267</v>
      </c>
      <c r="Q2664" t="b">
        <v>1</v>
      </c>
      <c r="R2664" t="s">
        <v>8302</v>
      </c>
      <c r="S2664" t="str">
        <f t="shared" si="166"/>
        <v>technology</v>
      </c>
      <c r="T2664" t="str">
        <f t="shared" si="167"/>
        <v>makerspaces</v>
      </c>
    </row>
    <row r="2665" spans="1:20" ht="42.75" x14ac:dyDescent="0.45">
      <c r="A2665">
        <v>2663</v>
      </c>
      <c r="B2665" s="1" t="s">
        <v>2663</v>
      </c>
      <c r="C2665" s="1" t="s">
        <v>6773</v>
      </c>
      <c r="D2665" s="3">
        <v>20000</v>
      </c>
      <c r="E2665" s="3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s="7">
        <f t="shared" si="164"/>
        <v>42222.622766203705</v>
      </c>
      <c r="L2665" s="7">
        <f t="shared" si="165"/>
        <v>42251.625</v>
      </c>
      <c r="M2665" t="b">
        <v>0</v>
      </c>
      <c r="N2665">
        <v>56</v>
      </c>
      <c r="O2665" s="22">
        <f>E2665/D2665*100</f>
        <v>104.59625</v>
      </c>
      <c r="P2665" s="4">
        <f>E2665/N2665</f>
        <v>373.55803571428572</v>
      </c>
      <c r="Q2665" t="b">
        <v>1</v>
      </c>
      <c r="R2665" t="s">
        <v>8302</v>
      </c>
      <c r="S2665" t="str">
        <f t="shared" si="166"/>
        <v>technology</v>
      </c>
      <c r="T2665" t="str">
        <f t="shared" si="167"/>
        <v>makerspaces</v>
      </c>
    </row>
    <row r="2666" spans="1:20" ht="42.75" x14ac:dyDescent="0.45">
      <c r="A2666">
        <v>2664</v>
      </c>
      <c r="B2666" s="1" t="s">
        <v>2664</v>
      </c>
      <c r="C2666" s="1" t="s">
        <v>6774</v>
      </c>
      <c r="D2666" s="3">
        <v>17500</v>
      </c>
      <c r="E2666" s="3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s="7">
        <f t="shared" si="164"/>
        <v>42313.02542824074</v>
      </c>
      <c r="L2666" s="7">
        <f t="shared" si="165"/>
        <v>42347.290972222225</v>
      </c>
      <c r="M2666" t="b">
        <v>0</v>
      </c>
      <c r="N2666">
        <v>104</v>
      </c>
      <c r="O2666" s="22">
        <f>E2666/D2666*100</f>
        <v>103.42857142857143</v>
      </c>
      <c r="P2666" s="4">
        <f>E2666/N2666</f>
        <v>174.03846153846155</v>
      </c>
      <c r="Q2666" t="b">
        <v>1</v>
      </c>
      <c r="R2666" t="s">
        <v>8302</v>
      </c>
      <c r="S2666" t="str">
        <f t="shared" si="166"/>
        <v>technology</v>
      </c>
      <c r="T2666" t="str">
        <f t="shared" si="167"/>
        <v>makerspaces</v>
      </c>
    </row>
    <row r="2667" spans="1:20" ht="42.75" x14ac:dyDescent="0.45">
      <c r="A2667">
        <v>2665</v>
      </c>
      <c r="B2667" s="1" t="s">
        <v>2665</v>
      </c>
      <c r="C2667" s="1" t="s">
        <v>6775</v>
      </c>
      <c r="D2667" s="3">
        <v>3500</v>
      </c>
      <c r="E2667" s="3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s="7">
        <f t="shared" si="164"/>
        <v>42083.895532407405</v>
      </c>
      <c r="L2667" s="7">
        <f t="shared" si="165"/>
        <v>42128.895532407405</v>
      </c>
      <c r="M2667" t="b">
        <v>0</v>
      </c>
      <c r="N2667">
        <v>46</v>
      </c>
      <c r="O2667" s="22">
        <f>E2667/D2667*100</f>
        <v>123.14285714285715</v>
      </c>
      <c r="P2667" s="4">
        <f>E2667/N2667</f>
        <v>93.695652173913047</v>
      </c>
      <c r="Q2667" t="b">
        <v>1</v>
      </c>
      <c r="R2667" t="s">
        <v>8302</v>
      </c>
      <c r="S2667" t="str">
        <f t="shared" si="166"/>
        <v>technology</v>
      </c>
      <c r="T2667" t="str">
        <f t="shared" si="167"/>
        <v>makerspaces</v>
      </c>
    </row>
    <row r="2668" spans="1:20" ht="42.75" x14ac:dyDescent="0.45">
      <c r="A2668">
        <v>2666</v>
      </c>
      <c r="B2668" s="1" t="s">
        <v>2666</v>
      </c>
      <c r="C2668" s="1" t="s">
        <v>6776</v>
      </c>
      <c r="D2668" s="3">
        <v>10000</v>
      </c>
      <c r="E2668" s="3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s="7">
        <f t="shared" si="164"/>
        <v>42235.764340277776</v>
      </c>
      <c r="L2668" s="7">
        <f t="shared" si="165"/>
        <v>42272.875</v>
      </c>
      <c r="M2668" t="b">
        <v>0</v>
      </c>
      <c r="N2668">
        <v>206</v>
      </c>
      <c r="O2668" s="22">
        <f>E2668/D2668*100</f>
        <v>159.29509999999999</v>
      </c>
      <c r="P2668" s="4">
        <f>E2668/N2668</f>
        <v>77.327718446601949</v>
      </c>
      <c r="Q2668" t="b">
        <v>1</v>
      </c>
      <c r="R2668" t="s">
        <v>8302</v>
      </c>
      <c r="S2668" t="str">
        <f t="shared" si="166"/>
        <v>technology</v>
      </c>
      <c r="T2668" t="str">
        <f t="shared" si="167"/>
        <v>makerspaces</v>
      </c>
    </row>
    <row r="2669" spans="1:20" ht="42.75" x14ac:dyDescent="0.45">
      <c r="A2669">
        <v>2667</v>
      </c>
      <c r="B2669" s="1" t="s">
        <v>2667</v>
      </c>
      <c r="C2669" s="1" t="s">
        <v>6777</v>
      </c>
      <c r="D2669" s="3">
        <v>1500</v>
      </c>
      <c r="E2669" s="3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s="7">
        <f t="shared" si="164"/>
        <v>42380.926111111112</v>
      </c>
      <c r="L2669" s="7">
        <f t="shared" si="165"/>
        <v>42410.926111111112</v>
      </c>
      <c r="M2669" t="b">
        <v>0</v>
      </c>
      <c r="N2669">
        <v>18</v>
      </c>
      <c r="O2669" s="22">
        <f>E2669/D2669*100</f>
        <v>110.66666666666667</v>
      </c>
      <c r="P2669" s="4">
        <f>E2669/N2669</f>
        <v>92.222222222222229</v>
      </c>
      <c r="Q2669" t="b">
        <v>1</v>
      </c>
      <c r="R2669" t="s">
        <v>8302</v>
      </c>
      <c r="S2669" t="str">
        <f t="shared" si="166"/>
        <v>technology</v>
      </c>
      <c r="T2669" t="str">
        <f t="shared" si="167"/>
        <v>makerspaces</v>
      </c>
    </row>
    <row r="2670" spans="1:20" ht="28.5" x14ac:dyDescent="0.45">
      <c r="A2670">
        <v>2668</v>
      </c>
      <c r="B2670" s="1" t="s">
        <v>2668</v>
      </c>
      <c r="C2670" s="1" t="s">
        <v>6778</v>
      </c>
      <c r="D2670" s="3">
        <v>1000</v>
      </c>
      <c r="E2670" s="3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s="7">
        <f t="shared" si="164"/>
        <v>42275.588715277772</v>
      </c>
      <c r="L2670" s="7">
        <f t="shared" si="165"/>
        <v>42317.60555555555</v>
      </c>
      <c r="M2670" t="b">
        <v>0</v>
      </c>
      <c r="N2670">
        <v>28</v>
      </c>
      <c r="O2670" s="22">
        <f>E2670/D2670*100</f>
        <v>170.70000000000002</v>
      </c>
      <c r="P2670" s="4">
        <f>E2670/N2670</f>
        <v>60.964285714285715</v>
      </c>
      <c r="Q2670" t="b">
        <v>1</v>
      </c>
      <c r="R2670" t="s">
        <v>8302</v>
      </c>
      <c r="S2670" t="str">
        <f t="shared" si="166"/>
        <v>technology</v>
      </c>
      <c r="T2670" t="str">
        <f t="shared" si="167"/>
        <v>makerspaces</v>
      </c>
    </row>
    <row r="2671" spans="1:20" ht="42.75" x14ac:dyDescent="0.45">
      <c r="A2671">
        <v>2669</v>
      </c>
      <c r="B2671" s="1" t="s">
        <v>2669</v>
      </c>
      <c r="C2671" s="1" t="s">
        <v>6779</v>
      </c>
      <c r="D2671" s="3">
        <v>800</v>
      </c>
      <c r="E2671" s="3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s="7">
        <f t="shared" si="164"/>
        <v>42319.035833333335</v>
      </c>
      <c r="L2671" s="7">
        <f t="shared" si="165"/>
        <v>42379.035833333335</v>
      </c>
      <c r="M2671" t="b">
        <v>0</v>
      </c>
      <c r="N2671">
        <v>11</v>
      </c>
      <c r="O2671" s="22">
        <f>E2671/D2671*100</f>
        <v>125.125</v>
      </c>
      <c r="P2671" s="4">
        <f>E2671/N2671</f>
        <v>91</v>
      </c>
      <c r="Q2671" t="b">
        <v>1</v>
      </c>
      <c r="R2671" t="s">
        <v>8302</v>
      </c>
      <c r="S2671" t="str">
        <f t="shared" si="166"/>
        <v>technology</v>
      </c>
      <c r="T2671" t="str">
        <f t="shared" si="167"/>
        <v>makerspaces</v>
      </c>
    </row>
    <row r="2672" spans="1:20" ht="42.75" x14ac:dyDescent="0.45">
      <c r="A2672">
        <v>2670</v>
      </c>
      <c r="B2672" s="1" t="s">
        <v>2670</v>
      </c>
      <c r="C2672" s="1" t="s">
        <v>6780</v>
      </c>
      <c r="D2672" s="3">
        <v>38888</v>
      </c>
      <c r="E2672" s="3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s="7">
        <f t="shared" si="164"/>
        <v>41821.020601851851</v>
      </c>
      <c r="L2672" s="7">
        <f t="shared" si="165"/>
        <v>41849.020601851851</v>
      </c>
      <c r="M2672" t="b">
        <v>1</v>
      </c>
      <c r="N2672">
        <v>60</v>
      </c>
      <c r="O2672" s="22">
        <f>E2672/D2672*100</f>
        <v>6.4158609339642041</v>
      </c>
      <c r="P2672" s="4">
        <f>E2672/N2672</f>
        <v>41.583333333333336</v>
      </c>
      <c r="Q2672" t="b">
        <v>0</v>
      </c>
      <c r="R2672" t="s">
        <v>8302</v>
      </c>
      <c r="S2672" t="str">
        <f t="shared" si="166"/>
        <v>technology</v>
      </c>
      <c r="T2672" t="str">
        <f t="shared" si="167"/>
        <v>makerspaces</v>
      </c>
    </row>
    <row r="2673" spans="1:20" ht="42.75" x14ac:dyDescent="0.45">
      <c r="A2673">
        <v>2671</v>
      </c>
      <c r="B2673" s="1" t="s">
        <v>2671</v>
      </c>
      <c r="C2673" s="1" t="s">
        <v>6781</v>
      </c>
      <c r="D2673" s="3">
        <v>25000</v>
      </c>
      <c r="E2673" s="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s="7">
        <f t="shared" si="164"/>
        <v>41962.749027777783</v>
      </c>
      <c r="L2673" s="7">
        <f t="shared" si="165"/>
        <v>41992.818055555559</v>
      </c>
      <c r="M2673" t="b">
        <v>1</v>
      </c>
      <c r="N2673">
        <v>84</v>
      </c>
      <c r="O2673" s="22">
        <f>E2673/D2673*100</f>
        <v>11.343999999999999</v>
      </c>
      <c r="P2673" s="4">
        <f>E2673/N2673</f>
        <v>33.761904761904759</v>
      </c>
      <c r="Q2673" t="b">
        <v>0</v>
      </c>
      <c r="R2673" t="s">
        <v>8302</v>
      </c>
      <c r="S2673" t="str">
        <f t="shared" si="166"/>
        <v>technology</v>
      </c>
      <c r="T2673" t="str">
        <f t="shared" si="167"/>
        <v>makerspaces</v>
      </c>
    </row>
    <row r="2674" spans="1:20" ht="42.75" x14ac:dyDescent="0.45">
      <c r="A2674">
        <v>2672</v>
      </c>
      <c r="B2674" s="1" t="s">
        <v>2672</v>
      </c>
      <c r="C2674" s="1" t="s">
        <v>6782</v>
      </c>
      <c r="D2674" s="3">
        <v>10000</v>
      </c>
      <c r="E2674" s="3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s="7">
        <f t="shared" si="164"/>
        <v>42344.884143518517</v>
      </c>
      <c r="L2674" s="7">
        <f t="shared" si="165"/>
        <v>42366.25</v>
      </c>
      <c r="M2674" t="b">
        <v>1</v>
      </c>
      <c r="N2674">
        <v>47</v>
      </c>
      <c r="O2674" s="22">
        <f>E2674/D2674*100</f>
        <v>33.19</v>
      </c>
      <c r="P2674" s="4">
        <f>E2674/N2674</f>
        <v>70.61702127659575</v>
      </c>
      <c r="Q2674" t="b">
        <v>0</v>
      </c>
      <c r="R2674" t="s">
        <v>8302</v>
      </c>
      <c r="S2674" t="str">
        <f t="shared" si="166"/>
        <v>technology</v>
      </c>
      <c r="T2674" t="str">
        <f t="shared" si="167"/>
        <v>makerspaces</v>
      </c>
    </row>
    <row r="2675" spans="1:20" ht="42.75" x14ac:dyDescent="0.45">
      <c r="A2675">
        <v>2673</v>
      </c>
      <c r="B2675" s="1" t="s">
        <v>2673</v>
      </c>
      <c r="C2675" s="1" t="s">
        <v>6783</v>
      </c>
      <c r="D2675" s="3">
        <v>40000</v>
      </c>
      <c r="E2675" s="3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s="7">
        <f t="shared" si="164"/>
        <v>41912.541655092595</v>
      </c>
      <c r="L2675" s="7">
        <f t="shared" si="165"/>
        <v>41941.947916666664</v>
      </c>
      <c r="M2675" t="b">
        <v>1</v>
      </c>
      <c r="N2675">
        <v>66</v>
      </c>
      <c r="O2675" s="22">
        <f>E2675/D2675*100</f>
        <v>27.58</v>
      </c>
      <c r="P2675" s="4">
        <f>E2675/N2675</f>
        <v>167.15151515151516</v>
      </c>
      <c r="Q2675" t="b">
        <v>0</v>
      </c>
      <c r="R2675" t="s">
        <v>8302</v>
      </c>
      <c r="S2675" t="str">
        <f t="shared" si="166"/>
        <v>technology</v>
      </c>
      <c r="T2675" t="str">
        <f t="shared" si="167"/>
        <v>makerspaces</v>
      </c>
    </row>
    <row r="2676" spans="1:20" ht="57" x14ac:dyDescent="0.45">
      <c r="A2676">
        <v>2674</v>
      </c>
      <c r="B2676" s="1" t="s">
        <v>2674</v>
      </c>
      <c r="C2676" s="1" t="s">
        <v>6784</v>
      </c>
      <c r="D2676" s="3">
        <v>35000</v>
      </c>
      <c r="E2676" s="3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s="7">
        <f t="shared" si="164"/>
        <v>42529.632754629631</v>
      </c>
      <c r="L2676" s="7">
        <f t="shared" si="165"/>
        <v>42556.207638888889</v>
      </c>
      <c r="M2676" t="b">
        <v>1</v>
      </c>
      <c r="N2676">
        <v>171</v>
      </c>
      <c r="O2676" s="22">
        <f>E2676/D2676*100</f>
        <v>62.839999999999996</v>
      </c>
      <c r="P2676" s="4">
        <f>E2676/N2676</f>
        <v>128.61988304093566</v>
      </c>
      <c r="Q2676" t="b">
        <v>0</v>
      </c>
      <c r="R2676" t="s">
        <v>8302</v>
      </c>
      <c r="S2676" t="str">
        <f t="shared" si="166"/>
        <v>technology</v>
      </c>
      <c r="T2676" t="str">
        <f t="shared" si="167"/>
        <v>makerspaces</v>
      </c>
    </row>
    <row r="2677" spans="1:20" ht="42.75" x14ac:dyDescent="0.45">
      <c r="A2677">
        <v>2675</v>
      </c>
      <c r="B2677" s="1" t="s">
        <v>2675</v>
      </c>
      <c r="C2677" s="1" t="s">
        <v>6785</v>
      </c>
      <c r="D2677" s="3">
        <v>25000</v>
      </c>
      <c r="E2677" s="3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s="7">
        <f t="shared" si="164"/>
        <v>41923.857511574075</v>
      </c>
      <c r="L2677" s="7">
        <f t="shared" si="165"/>
        <v>41953.899178240739</v>
      </c>
      <c r="M2677" t="b">
        <v>1</v>
      </c>
      <c r="N2677">
        <v>29</v>
      </c>
      <c r="O2677" s="22">
        <f>E2677/D2677*100</f>
        <v>7.5880000000000001</v>
      </c>
      <c r="P2677" s="4">
        <f>E2677/N2677</f>
        <v>65.41379310344827</v>
      </c>
      <c r="Q2677" t="b">
        <v>0</v>
      </c>
      <c r="R2677" t="s">
        <v>8302</v>
      </c>
      <c r="S2677" t="str">
        <f t="shared" si="166"/>
        <v>technology</v>
      </c>
      <c r="T2677" t="str">
        <f t="shared" si="167"/>
        <v>makerspaces</v>
      </c>
    </row>
    <row r="2678" spans="1:20" ht="42.75" x14ac:dyDescent="0.45">
      <c r="A2678">
        <v>2676</v>
      </c>
      <c r="B2678" s="1" t="s">
        <v>2676</v>
      </c>
      <c r="C2678" s="1" t="s">
        <v>6786</v>
      </c>
      <c r="D2678" s="3">
        <v>2100</v>
      </c>
      <c r="E2678" s="3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s="7">
        <f t="shared" si="164"/>
        <v>42482.624699074076</v>
      </c>
      <c r="L2678" s="7">
        <f t="shared" si="165"/>
        <v>42512.624699074076</v>
      </c>
      <c r="M2678" t="b">
        <v>0</v>
      </c>
      <c r="N2678">
        <v>9</v>
      </c>
      <c r="O2678" s="22">
        <f>E2678/D2678*100</f>
        <v>50.38095238095238</v>
      </c>
      <c r="P2678" s="4">
        <f>E2678/N2678</f>
        <v>117.55555555555556</v>
      </c>
      <c r="Q2678" t="b">
        <v>0</v>
      </c>
      <c r="R2678" t="s">
        <v>8302</v>
      </c>
      <c r="S2678" t="str">
        <f t="shared" si="166"/>
        <v>technology</v>
      </c>
      <c r="T2678" t="str">
        <f t="shared" si="167"/>
        <v>makerspaces</v>
      </c>
    </row>
    <row r="2679" spans="1:20" ht="42.75" x14ac:dyDescent="0.45">
      <c r="A2679">
        <v>2677</v>
      </c>
      <c r="B2679" s="1" t="s">
        <v>2677</v>
      </c>
      <c r="C2679" s="1" t="s">
        <v>6787</v>
      </c>
      <c r="D2679" s="3">
        <v>19500</v>
      </c>
      <c r="E2679" s="3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s="7">
        <f t="shared" si="164"/>
        <v>41793.029432870368</v>
      </c>
      <c r="L2679" s="7">
        <f t="shared" si="165"/>
        <v>41823.029432870368</v>
      </c>
      <c r="M2679" t="b">
        <v>0</v>
      </c>
      <c r="N2679">
        <v>27</v>
      </c>
      <c r="O2679" s="22">
        <f>E2679/D2679*100</f>
        <v>17.512820512820511</v>
      </c>
      <c r="P2679" s="4">
        <f>E2679/N2679</f>
        <v>126.48148148148148</v>
      </c>
      <c r="Q2679" t="b">
        <v>0</v>
      </c>
      <c r="R2679" t="s">
        <v>8302</v>
      </c>
      <c r="S2679" t="str">
        <f t="shared" si="166"/>
        <v>technology</v>
      </c>
      <c r="T2679" t="str">
        <f t="shared" si="167"/>
        <v>makerspaces</v>
      </c>
    </row>
    <row r="2680" spans="1:20" ht="42.75" x14ac:dyDescent="0.45">
      <c r="A2680">
        <v>2678</v>
      </c>
      <c r="B2680" s="1" t="s">
        <v>2678</v>
      </c>
      <c r="C2680" s="1" t="s">
        <v>6788</v>
      </c>
      <c r="D2680" s="3">
        <v>8000000</v>
      </c>
      <c r="E2680" s="3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s="7">
        <f t="shared" si="164"/>
        <v>42241.798206018517</v>
      </c>
      <c r="L2680" s="7">
        <f t="shared" si="165"/>
        <v>42271.798206018517</v>
      </c>
      <c r="M2680" t="b">
        <v>0</v>
      </c>
      <c r="N2680">
        <v>2</v>
      </c>
      <c r="O2680" s="22">
        <f>E2680/D2680*100</f>
        <v>1.375E-2</v>
      </c>
      <c r="P2680" s="4">
        <f>E2680/N2680</f>
        <v>550</v>
      </c>
      <c r="Q2680" t="b">
        <v>0</v>
      </c>
      <c r="R2680" t="s">
        <v>8302</v>
      </c>
      <c r="S2680" t="str">
        <f t="shared" si="166"/>
        <v>technology</v>
      </c>
      <c r="T2680" t="str">
        <f t="shared" si="167"/>
        <v>makerspaces</v>
      </c>
    </row>
    <row r="2681" spans="1:20" ht="42.75" x14ac:dyDescent="0.45">
      <c r="A2681">
        <v>2679</v>
      </c>
      <c r="B2681" s="1" t="s">
        <v>2679</v>
      </c>
      <c r="C2681" s="1" t="s">
        <v>6789</v>
      </c>
      <c r="D2681" s="3">
        <v>40000</v>
      </c>
      <c r="E2681" s="3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s="7">
        <f t="shared" si="164"/>
        <v>42033.001087962963</v>
      </c>
      <c r="L2681" s="7">
        <f t="shared" si="165"/>
        <v>42063.001087962963</v>
      </c>
      <c r="M2681" t="b">
        <v>0</v>
      </c>
      <c r="N2681">
        <v>3</v>
      </c>
      <c r="O2681" s="22">
        <f>E2681/D2681*100</f>
        <v>0.33</v>
      </c>
      <c r="P2681" s="4">
        <f>E2681/N2681</f>
        <v>44</v>
      </c>
      <c r="Q2681" t="b">
        <v>0</v>
      </c>
      <c r="R2681" t="s">
        <v>8302</v>
      </c>
      <c r="S2681" t="str">
        <f t="shared" si="166"/>
        <v>technology</v>
      </c>
      <c r="T2681" t="str">
        <f t="shared" si="167"/>
        <v>makerspaces</v>
      </c>
    </row>
    <row r="2682" spans="1:20" x14ac:dyDescent="0.45">
      <c r="A2682">
        <v>2680</v>
      </c>
      <c r="B2682" s="1" t="s">
        <v>2680</v>
      </c>
      <c r="C2682" s="1" t="s">
        <v>6790</v>
      </c>
      <c r="D2682" s="3">
        <v>32000</v>
      </c>
      <c r="E2682" s="3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s="7">
        <f t="shared" si="164"/>
        <v>42436.211701388893</v>
      </c>
      <c r="L2682" s="7">
        <f t="shared" si="165"/>
        <v>42466.170034722221</v>
      </c>
      <c r="M2682" t="b">
        <v>0</v>
      </c>
      <c r="N2682">
        <v>4</v>
      </c>
      <c r="O2682" s="22">
        <f>E2682/D2682*100</f>
        <v>0.86250000000000004</v>
      </c>
      <c r="P2682" s="4">
        <f>E2682/N2682</f>
        <v>69</v>
      </c>
      <c r="Q2682" t="b">
        <v>0</v>
      </c>
      <c r="R2682" t="s">
        <v>8302</v>
      </c>
      <c r="S2682" t="str">
        <f t="shared" si="166"/>
        <v>technology</v>
      </c>
      <c r="T2682" t="str">
        <f t="shared" si="167"/>
        <v>makerspaces</v>
      </c>
    </row>
    <row r="2683" spans="1:20" ht="42.75" x14ac:dyDescent="0.45">
      <c r="A2683">
        <v>2681</v>
      </c>
      <c r="B2683" s="1" t="s">
        <v>2681</v>
      </c>
      <c r="C2683" s="1" t="s">
        <v>6791</v>
      </c>
      <c r="D2683" s="3">
        <v>8000</v>
      </c>
      <c r="E2683" s="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s="7">
        <f t="shared" si="164"/>
        <v>41805.895254629628</v>
      </c>
      <c r="L2683" s="7">
        <f t="shared" si="165"/>
        <v>41830.895254629628</v>
      </c>
      <c r="M2683" t="b">
        <v>0</v>
      </c>
      <c r="N2683">
        <v>2</v>
      </c>
      <c r="O2683" s="22">
        <f>E2683/D2683*100</f>
        <v>0.6875</v>
      </c>
      <c r="P2683" s="4">
        <f>E2683/N2683</f>
        <v>27.5</v>
      </c>
      <c r="Q2683" t="b">
        <v>0</v>
      </c>
      <c r="R2683" t="s">
        <v>8284</v>
      </c>
      <c r="S2683" t="str">
        <f t="shared" si="166"/>
        <v>food</v>
      </c>
      <c r="T2683" t="str">
        <f t="shared" si="167"/>
        <v>food trucks</v>
      </c>
    </row>
    <row r="2684" spans="1:20" ht="42.75" x14ac:dyDescent="0.45">
      <c r="A2684">
        <v>2682</v>
      </c>
      <c r="B2684" s="1" t="s">
        <v>2682</v>
      </c>
      <c r="C2684" s="1" t="s">
        <v>6792</v>
      </c>
      <c r="D2684" s="3">
        <v>6000</v>
      </c>
      <c r="E2684" s="3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s="7">
        <f t="shared" si="164"/>
        <v>41932.871990740743</v>
      </c>
      <c r="L2684" s="7">
        <f t="shared" si="165"/>
        <v>41965.249305555553</v>
      </c>
      <c r="M2684" t="b">
        <v>0</v>
      </c>
      <c r="N2684">
        <v>20</v>
      </c>
      <c r="O2684" s="22">
        <f>E2684/D2684*100</f>
        <v>28.299999999999997</v>
      </c>
      <c r="P2684" s="4">
        <f>E2684/N2684</f>
        <v>84.9</v>
      </c>
      <c r="Q2684" t="b">
        <v>0</v>
      </c>
      <c r="R2684" t="s">
        <v>8284</v>
      </c>
      <c r="S2684" t="str">
        <f t="shared" si="166"/>
        <v>food</v>
      </c>
      <c r="T2684" t="str">
        <f t="shared" si="167"/>
        <v>food trucks</v>
      </c>
    </row>
    <row r="2685" spans="1:20" ht="42.75" x14ac:dyDescent="0.45">
      <c r="A2685">
        <v>2683</v>
      </c>
      <c r="B2685" s="1" t="s">
        <v>2683</v>
      </c>
      <c r="C2685" s="1" t="s">
        <v>6793</v>
      </c>
      <c r="D2685" s="3">
        <v>15000</v>
      </c>
      <c r="E2685" s="3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s="7">
        <f t="shared" si="164"/>
        <v>42034.75509259259</v>
      </c>
      <c r="L2685" s="7">
        <f t="shared" si="165"/>
        <v>42064.75509259259</v>
      </c>
      <c r="M2685" t="b">
        <v>0</v>
      </c>
      <c r="N2685">
        <v>3</v>
      </c>
      <c r="O2685" s="22">
        <f>E2685/D2685*100</f>
        <v>0.24</v>
      </c>
      <c r="P2685" s="4">
        <f>E2685/N2685</f>
        <v>12</v>
      </c>
      <c r="Q2685" t="b">
        <v>0</v>
      </c>
      <c r="R2685" t="s">
        <v>8284</v>
      </c>
      <c r="S2685" t="str">
        <f t="shared" si="166"/>
        <v>food</v>
      </c>
      <c r="T2685" t="str">
        <f t="shared" si="167"/>
        <v>food trucks</v>
      </c>
    </row>
    <row r="2686" spans="1:20" ht="42.75" x14ac:dyDescent="0.45">
      <c r="A2686">
        <v>2684</v>
      </c>
      <c r="B2686" s="1" t="s">
        <v>2684</v>
      </c>
      <c r="C2686" s="1" t="s">
        <v>6794</v>
      </c>
      <c r="D2686" s="3">
        <v>70000</v>
      </c>
      <c r="E2686" s="3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s="7">
        <f t="shared" si="164"/>
        <v>41820.914641203701</v>
      </c>
      <c r="L2686" s="7">
        <f t="shared" si="165"/>
        <v>41860.914641203701</v>
      </c>
      <c r="M2686" t="b">
        <v>0</v>
      </c>
      <c r="N2686">
        <v>4</v>
      </c>
      <c r="O2686" s="22">
        <f>E2686/D2686*100</f>
        <v>1.1428571428571428</v>
      </c>
      <c r="P2686" s="4">
        <f>E2686/N2686</f>
        <v>200</v>
      </c>
      <c r="Q2686" t="b">
        <v>0</v>
      </c>
      <c r="R2686" t="s">
        <v>8284</v>
      </c>
      <c r="S2686" t="str">
        <f t="shared" si="166"/>
        <v>food</v>
      </c>
      <c r="T2686" t="str">
        <f t="shared" si="167"/>
        <v>food trucks</v>
      </c>
    </row>
    <row r="2687" spans="1:20" ht="42.75" x14ac:dyDescent="0.45">
      <c r="A2687">
        <v>2685</v>
      </c>
      <c r="B2687" s="1" t="s">
        <v>2685</v>
      </c>
      <c r="C2687" s="1" t="s">
        <v>6795</v>
      </c>
      <c r="D2687" s="3">
        <v>50000</v>
      </c>
      <c r="E2687" s="3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s="7">
        <f t="shared" si="164"/>
        <v>42061.69594907407</v>
      </c>
      <c r="L2687" s="7">
        <f t="shared" si="165"/>
        <v>42121.654282407413</v>
      </c>
      <c r="M2687" t="b">
        <v>0</v>
      </c>
      <c r="N2687">
        <v>1</v>
      </c>
      <c r="O2687" s="22">
        <f>E2687/D2687*100</f>
        <v>0.02</v>
      </c>
      <c r="P2687" s="4">
        <f>E2687/N2687</f>
        <v>10</v>
      </c>
      <c r="Q2687" t="b">
        <v>0</v>
      </c>
      <c r="R2687" t="s">
        <v>8284</v>
      </c>
      <c r="S2687" t="str">
        <f t="shared" si="166"/>
        <v>food</v>
      </c>
      <c r="T2687" t="str">
        <f t="shared" si="167"/>
        <v>food trucks</v>
      </c>
    </row>
    <row r="2688" spans="1:20" ht="42.75" x14ac:dyDescent="0.45">
      <c r="A2688">
        <v>2686</v>
      </c>
      <c r="B2688" s="1" t="s">
        <v>2686</v>
      </c>
      <c r="C2688" s="1" t="s">
        <v>6796</v>
      </c>
      <c r="D2688" s="3">
        <v>30000</v>
      </c>
      <c r="E2688" s="3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s="7">
        <f t="shared" si="164"/>
        <v>41892.974803240737</v>
      </c>
      <c r="L2688" s="7">
        <f t="shared" si="165"/>
        <v>41912.974803240737</v>
      </c>
      <c r="M2688" t="b">
        <v>0</v>
      </c>
      <c r="N2688">
        <v>0</v>
      </c>
      <c r="O2688" s="22">
        <f>E2688/D2688*100</f>
        <v>0</v>
      </c>
      <c r="P2688" s="4" t="e">
        <f>E2688/N2688</f>
        <v>#DIV/0!</v>
      </c>
      <c r="Q2688" t="b">
        <v>0</v>
      </c>
      <c r="R2688" t="s">
        <v>8284</v>
      </c>
      <c r="S2688" t="str">
        <f t="shared" si="166"/>
        <v>food</v>
      </c>
      <c r="T2688" t="str">
        <f t="shared" si="167"/>
        <v>food trucks</v>
      </c>
    </row>
    <row r="2689" spans="1:20" ht="42.75" x14ac:dyDescent="0.45">
      <c r="A2689">
        <v>2687</v>
      </c>
      <c r="B2689" s="1" t="s">
        <v>2687</v>
      </c>
      <c r="C2689" s="1" t="s">
        <v>6797</v>
      </c>
      <c r="D2689" s="3">
        <v>15000</v>
      </c>
      <c r="E2689" s="3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s="7">
        <f t="shared" si="164"/>
        <v>42154.64025462963</v>
      </c>
      <c r="L2689" s="7">
        <f t="shared" si="165"/>
        <v>42184.64025462963</v>
      </c>
      <c r="M2689" t="b">
        <v>0</v>
      </c>
      <c r="N2689">
        <v>0</v>
      </c>
      <c r="O2689" s="22">
        <f>E2689/D2689*100</f>
        <v>0</v>
      </c>
      <c r="P2689" s="4" t="e">
        <f>E2689/N2689</f>
        <v>#DIV/0!</v>
      </c>
      <c r="Q2689" t="b">
        <v>0</v>
      </c>
      <c r="R2689" t="s">
        <v>8284</v>
      </c>
      <c r="S2689" t="str">
        <f t="shared" si="166"/>
        <v>food</v>
      </c>
      <c r="T2689" t="str">
        <f t="shared" si="167"/>
        <v>food trucks</v>
      </c>
    </row>
    <row r="2690" spans="1:20" ht="28.5" x14ac:dyDescent="0.45">
      <c r="A2690">
        <v>2688</v>
      </c>
      <c r="B2690" s="1" t="s">
        <v>2688</v>
      </c>
      <c r="C2690" s="1" t="s">
        <v>6798</v>
      </c>
      <c r="D2690" s="3">
        <v>50000</v>
      </c>
      <c r="E2690" s="3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s="7">
        <f t="shared" si="164"/>
        <v>42028.118865740747</v>
      </c>
      <c r="L2690" s="7">
        <f t="shared" si="165"/>
        <v>42059.125</v>
      </c>
      <c r="M2690" t="b">
        <v>0</v>
      </c>
      <c r="N2690">
        <v>14</v>
      </c>
      <c r="O2690" s="22">
        <f>E2690/D2690*100</f>
        <v>0.14799999999999999</v>
      </c>
      <c r="P2690" s="4">
        <f>E2690/N2690</f>
        <v>5.2857142857142856</v>
      </c>
      <c r="Q2690" t="b">
        <v>0</v>
      </c>
      <c r="R2690" t="s">
        <v>8284</v>
      </c>
      <c r="S2690" t="str">
        <f t="shared" si="166"/>
        <v>food</v>
      </c>
      <c r="T2690" t="str">
        <f t="shared" si="167"/>
        <v>food trucks</v>
      </c>
    </row>
    <row r="2691" spans="1:20" ht="42.75" x14ac:dyDescent="0.45">
      <c r="A2691">
        <v>2689</v>
      </c>
      <c r="B2691" s="1" t="s">
        <v>2689</v>
      </c>
      <c r="C2691" s="1" t="s">
        <v>6799</v>
      </c>
      <c r="D2691" s="3">
        <v>35000</v>
      </c>
      <c r="E2691" s="3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s="7">
        <f t="shared" ref="K2691:K2754" si="168">(((J2691/60)/60)/24)+DATE(1970,1,1)</f>
        <v>42551.961689814809</v>
      </c>
      <c r="L2691" s="7">
        <f t="shared" ref="L2691:L2754" si="169">(((I2691/60)/60)/24)+DATE(1970,1,1)</f>
        <v>42581.961689814809</v>
      </c>
      <c r="M2691" t="b">
        <v>0</v>
      </c>
      <c r="N2691">
        <v>1</v>
      </c>
      <c r="O2691" s="22">
        <f>E2691/D2691*100</f>
        <v>2.8571428571428571E-3</v>
      </c>
      <c r="P2691" s="4">
        <f>E2691/N2691</f>
        <v>1</v>
      </c>
      <c r="Q2691" t="b">
        <v>0</v>
      </c>
      <c r="R2691" t="s">
        <v>8284</v>
      </c>
      <c r="S2691" t="str">
        <f t="shared" ref="S2691:S2754" si="170">LEFT(R2691,SEARCH("/",R2691,1)-1)</f>
        <v>food</v>
      </c>
      <c r="T2691" t="str">
        <f t="shared" ref="T2691:T2754" si="171">RIGHT(R2691,LEN(R2691) - FIND("/",R2691))</f>
        <v>food trucks</v>
      </c>
    </row>
    <row r="2692" spans="1:20" ht="42.75" x14ac:dyDescent="0.45">
      <c r="A2692">
        <v>2690</v>
      </c>
      <c r="B2692" s="1" t="s">
        <v>2690</v>
      </c>
      <c r="C2692" s="1" t="s">
        <v>6800</v>
      </c>
      <c r="D2692" s="3">
        <v>80000</v>
      </c>
      <c r="E2692" s="3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s="7">
        <f t="shared" si="168"/>
        <v>42113.105046296296</v>
      </c>
      <c r="L2692" s="7">
        <f t="shared" si="169"/>
        <v>42158.105046296296</v>
      </c>
      <c r="M2692" t="b">
        <v>0</v>
      </c>
      <c r="N2692">
        <v>118</v>
      </c>
      <c r="O2692" s="22">
        <f>E2692/D2692*100</f>
        <v>10.7325</v>
      </c>
      <c r="P2692" s="4">
        <f>E2692/N2692</f>
        <v>72.762711864406782</v>
      </c>
      <c r="Q2692" t="b">
        <v>0</v>
      </c>
      <c r="R2692" t="s">
        <v>8284</v>
      </c>
      <c r="S2692" t="str">
        <f t="shared" si="170"/>
        <v>food</v>
      </c>
      <c r="T2692" t="str">
        <f t="shared" si="171"/>
        <v>food trucks</v>
      </c>
    </row>
    <row r="2693" spans="1:20" ht="28.5" x14ac:dyDescent="0.45">
      <c r="A2693">
        <v>2691</v>
      </c>
      <c r="B2693" s="1" t="s">
        <v>2691</v>
      </c>
      <c r="C2693" s="1" t="s">
        <v>6801</v>
      </c>
      <c r="D2693" s="3">
        <v>65000</v>
      </c>
      <c r="E2693" s="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s="7">
        <f t="shared" si="168"/>
        <v>42089.724039351851</v>
      </c>
      <c r="L2693" s="7">
        <f t="shared" si="169"/>
        <v>42134.724039351851</v>
      </c>
      <c r="M2693" t="b">
        <v>0</v>
      </c>
      <c r="N2693">
        <v>2</v>
      </c>
      <c r="O2693" s="22">
        <f>E2693/D2693*100</f>
        <v>5.3846153846153842E-2</v>
      </c>
      <c r="P2693" s="4">
        <f>E2693/N2693</f>
        <v>17.5</v>
      </c>
      <c r="Q2693" t="b">
        <v>0</v>
      </c>
      <c r="R2693" t="s">
        <v>8284</v>
      </c>
      <c r="S2693" t="str">
        <f t="shared" si="170"/>
        <v>food</v>
      </c>
      <c r="T2693" t="str">
        <f t="shared" si="171"/>
        <v>food trucks</v>
      </c>
    </row>
    <row r="2694" spans="1:20" ht="42.75" x14ac:dyDescent="0.45">
      <c r="A2694">
        <v>2692</v>
      </c>
      <c r="B2694" s="1" t="s">
        <v>2692</v>
      </c>
      <c r="C2694" s="1" t="s">
        <v>6802</v>
      </c>
      <c r="D2694" s="3">
        <v>3500</v>
      </c>
      <c r="E2694" s="3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s="7">
        <f t="shared" si="168"/>
        <v>42058.334027777775</v>
      </c>
      <c r="L2694" s="7">
        <f t="shared" si="169"/>
        <v>42088.292361111111</v>
      </c>
      <c r="M2694" t="b">
        <v>0</v>
      </c>
      <c r="N2694">
        <v>1</v>
      </c>
      <c r="O2694" s="22">
        <f>E2694/D2694*100</f>
        <v>0.7142857142857143</v>
      </c>
      <c r="P2694" s="4">
        <f>E2694/N2694</f>
        <v>25</v>
      </c>
      <c r="Q2694" t="b">
        <v>0</v>
      </c>
      <c r="R2694" t="s">
        <v>8284</v>
      </c>
      <c r="S2694" t="str">
        <f t="shared" si="170"/>
        <v>food</v>
      </c>
      <c r="T2694" t="str">
        <f t="shared" si="171"/>
        <v>food trucks</v>
      </c>
    </row>
    <row r="2695" spans="1:20" ht="42.75" x14ac:dyDescent="0.45">
      <c r="A2695">
        <v>2693</v>
      </c>
      <c r="B2695" s="1" t="s">
        <v>2693</v>
      </c>
      <c r="C2695" s="1" t="s">
        <v>6803</v>
      </c>
      <c r="D2695" s="3">
        <v>5000</v>
      </c>
      <c r="E2695" s="3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s="7">
        <f t="shared" si="168"/>
        <v>41834.138495370367</v>
      </c>
      <c r="L2695" s="7">
        <f t="shared" si="169"/>
        <v>41864.138495370367</v>
      </c>
      <c r="M2695" t="b">
        <v>0</v>
      </c>
      <c r="N2695">
        <v>3</v>
      </c>
      <c r="O2695" s="22">
        <f>E2695/D2695*100</f>
        <v>0.8</v>
      </c>
      <c r="P2695" s="4">
        <f>E2695/N2695</f>
        <v>13.333333333333334</v>
      </c>
      <c r="Q2695" t="b">
        <v>0</v>
      </c>
      <c r="R2695" t="s">
        <v>8284</v>
      </c>
      <c r="S2695" t="str">
        <f t="shared" si="170"/>
        <v>food</v>
      </c>
      <c r="T2695" t="str">
        <f t="shared" si="171"/>
        <v>food trucks</v>
      </c>
    </row>
    <row r="2696" spans="1:20" ht="42.75" x14ac:dyDescent="0.45">
      <c r="A2696">
        <v>2694</v>
      </c>
      <c r="B2696" s="1" t="s">
        <v>2694</v>
      </c>
      <c r="C2696" s="1" t="s">
        <v>6804</v>
      </c>
      <c r="D2696" s="3">
        <v>30000</v>
      </c>
      <c r="E2696" s="3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s="7">
        <f t="shared" si="168"/>
        <v>41878.140497685185</v>
      </c>
      <c r="L2696" s="7">
        <f t="shared" si="169"/>
        <v>41908.140497685185</v>
      </c>
      <c r="M2696" t="b">
        <v>0</v>
      </c>
      <c r="N2696">
        <v>1</v>
      </c>
      <c r="O2696" s="22">
        <f>E2696/D2696*100</f>
        <v>3.3333333333333335E-3</v>
      </c>
      <c r="P2696" s="4">
        <f>E2696/N2696</f>
        <v>1</v>
      </c>
      <c r="Q2696" t="b">
        <v>0</v>
      </c>
      <c r="R2696" t="s">
        <v>8284</v>
      </c>
      <c r="S2696" t="str">
        <f t="shared" si="170"/>
        <v>food</v>
      </c>
      <c r="T2696" t="str">
        <f t="shared" si="171"/>
        <v>food trucks</v>
      </c>
    </row>
    <row r="2697" spans="1:20" ht="28.5" x14ac:dyDescent="0.45">
      <c r="A2697">
        <v>2695</v>
      </c>
      <c r="B2697" s="1" t="s">
        <v>2695</v>
      </c>
      <c r="C2697" s="1" t="s">
        <v>6805</v>
      </c>
      <c r="D2697" s="3">
        <v>15000</v>
      </c>
      <c r="E2697" s="3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s="7">
        <f t="shared" si="168"/>
        <v>42048.181921296295</v>
      </c>
      <c r="L2697" s="7">
        <f t="shared" si="169"/>
        <v>42108.14025462963</v>
      </c>
      <c r="M2697" t="b">
        <v>0</v>
      </c>
      <c r="N2697">
        <v>3</v>
      </c>
      <c r="O2697" s="22">
        <f>E2697/D2697*100</f>
        <v>0.47333333333333333</v>
      </c>
      <c r="P2697" s="4">
        <f>E2697/N2697</f>
        <v>23.666666666666668</v>
      </c>
      <c r="Q2697" t="b">
        <v>0</v>
      </c>
      <c r="R2697" t="s">
        <v>8284</v>
      </c>
      <c r="S2697" t="str">
        <f t="shared" si="170"/>
        <v>food</v>
      </c>
      <c r="T2697" t="str">
        <f t="shared" si="171"/>
        <v>food trucks</v>
      </c>
    </row>
    <row r="2698" spans="1:20" ht="42.75" x14ac:dyDescent="0.45">
      <c r="A2698">
        <v>2696</v>
      </c>
      <c r="B2698" s="1" t="s">
        <v>2696</v>
      </c>
      <c r="C2698" s="1" t="s">
        <v>6806</v>
      </c>
      <c r="D2698" s="3">
        <v>60000</v>
      </c>
      <c r="E2698" s="3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s="7">
        <f t="shared" si="168"/>
        <v>41964.844444444447</v>
      </c>
      <c r="L2698" s="7">
        <f t="shared" si="169"/>
        <v>41998.844444444447</v>
      </c>
      <c r="M2698" t="b">
        <v>0</v>
      </c>
      <c r="N2698">
        <v>38</v>
      </c>
      <c r="O2698" s="22">
        <f>E2698/D2698*100</f>
        <v>5.65</v>
      </c>
      <c r="P2698" s="4">
        <f>E2698/N2698</f>
        <v>89.21052631578948</v>
      </c>
      <c r="Q2698" t="b">
        <v>0</v>
      </c>
      <c r="R2698" t="s">
        <v>8284</v>
      </c>
      <c r="S2698" t="str">
        <f t="shared" si="170"/>
        <v>food</v>
      </c>
      <c r="T2698" t="str">
        <f t="shared" si="171"/>
        <v>food trucks</v>
      </c>
    </row>
    <row r="2699" spans="1:20" ht="42.75" x14ac:dyDescent="0.45">
      <c r="A2699">
        <v>2697</v>
      </c>
      <c r="B2699" s="1" t="s">
        <v>2697</v>
      </c>
      <c r="C2699" s="1" t="s">
        <v>6807</v>
      </c>
      <c r="D2699" s="3">
        <v>23000</v>
      </c>
      <c r="E2699" s="3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s="7">
        <f t="shared" si="168"/>
        <v>42187.940081018518</v>
      </c>
      <c r="L2699" s="7">
        <f t="shared" si="169"/>
        <v>42218.916666666672</v>
      </c>
      <c r="M2699" t="b">
        <v>0</v>
      </c>
      <c r="N2699">
        <v>52</v>
      </c>
      <c r="O2699" s="22">
        <f>E2699/D2699*100</f>
        <v>26.35217391304348</v>
      </c>
      <c r="P2699" s="4">
        <f>E2699/N2699</f>
        <v>116.55769230769231</v>
      </c>
      <c r="Q2699" t="b">
        <v>0</v>
      </c>
      <c r="R2699" t="s">
        <v>8284</v>
      </c>
      <c r="S2699" t="str">
        <f t="shared" si="170"/>
        <v>food</v>
      </c>
      <c r="T2699" t="str">
        <f t="shared" si="171"/>
        <v>food trucks</v>
      </c>
    </row>
    <row r="2700" spans="1:20" ht="42.75" x14ac:dyDescent="0.45">
      <c r="A2700">
        <v>2698</v>
      </c>
      <c r="B2700" s="1" t="s">
        <v>2698</v>
      </c>
      <c r="C2700" s="1" t="s">
        <v>6808</v>
      </c>
      <c r="D2700" s="3">
        <v>8000</v>
      </c>
      <c r="E2700" s="3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s="7">
        <f t="shared" si="168"/>
        <v>41787.898240740738</v>
      </c>
      <c r="L2700" s="7">
        <f t="shared" si="169"/>
        <v>41817.898240740738</v>
      </c>
      <c r="M2700" t="b">
        <v>0</v>
      </c>
      <c r="N2700">
        <v>2</v>
      </c>
      <c r="O2700" s="22">
        <f>E2700/D2700*100</f>
        <v>0.325125</v>
      </c>
      <c r="P2700" s="4">
        <f>E2700/N2700</f>
        <v>13.005000000000001</v>
      </c>
      <c r="Q2700" t="b">
        <v>0</v>
      </c>
      <c r="R2700" t="s">
        <v>8284</v>
      </c>
      <c r="S2700" t="str">
        <f t="shared" si="170"/>
        <v>food</v>
      </c>
      <c r="T2700" t="str">
        <f t="shared" si="171"/>
        <v>food trucks</v>
      </c>
    </row>
    <row r="2701" spans="1:20" ht="42.75" x14ac:dyDescent="0.45">
      <c r="A2701">
        <v>2699</v>
      </c>
      <c r="B2701" s="1" t="s">
        <v>2699</v>
      </c>
      <c r="C2701" s="1" t="s">
        <v>6809</v>
      </c>
      <c r="D2701" s="3">
        <v>2</v>
      </c>
      <c r="E2701" s="3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s="7">
        <f t="shared" si="168"/>
        <v>41829.896562499998</v>
      </c>
      <c r="L2701" s="7">
        <f t="shared" si="169"/>
        <v>41859.896562499998</v>
      </c>
      <c r="M2701" t="b">
        <v>0</v>
      </c>
      <c r="N2701">
        <v>0</v>
      </c>
      <c r="O2701" s="22">
        <f>E2701/D2701*100</f>
        <v>0</v>
      </c>
      <c r="P2701" s="4" t="e">
        <f>E2701/N2701</f>
        <v>#DIV/0!</v>
      </c>
      <c r="Q2701" t="b">
        <v>0</v>
      </c>
      <c r="R2701" t="s">
        <v>8284</v>
      </c>
      <c r="S2701" t="str">
        <f t="shared" si="170"/>
        <v>food</v>
      </c>
      <c r="T2701" t="str">
        <f t="shared" si="171"/>
        <v>food trucks</v>
      </c>
    </row>
    <row r="2702" spans="1:20" ht="42.75" x14ac:dyDescent="0.45">
      <c r="A2702">
        <v>2700</v>
      </c>
      <c r="B2702" s="1" t="s">
        <v>2700</v>
      </c>
      <c r="C2702" s="1" t="s">
        <v>6810</v>
      </c>
      <c r="D2702" s="3">
        <v>9999</v>
      </c>
      <c r="E2702" s="3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s="7">
        <f t="shared" si="168"/>
        <v>41870.87467592593</v>
      </c>
      <c r="L2702" s="7">
        <f t="shared" si="169"/>
        <v>41900.87467592593</v>
      </c>
      <c r="M2702" t="b">
        <v>0</v>
      </c>
      <c r="N2702">
        <v>4</v>
      </c>
      <c r="O2702" s="22">
        <f>E2702/D2702*100</f>
        <v>0.7000700070007001</v>
      </c>
      <c r="P2702" s="4">
        <f>E2702/N2702</f>
        <v>17.5</v>
      </c>
      <c r="Q2702" t="b">
        <v>0</v>
      </c>
      <c r="R2702" t="s">
        <v>8284</v>
      </c>
      <c r="S2702" t="str">
        <f t="shared" si="170"/>
        <v>food</v>
      </c>
      <c r="T2702" t="str">
        <f t="shared" si="171"/>
        <v>food trucks</v>
      </c>
    </row>
    <row r="2703" spans="1:20" ht="42.75" x14ac:dyDescent="0.45">
      <c r="A2703">
        <v>2701</v>
      </c>
      <c r="B2703" s="1" t="s">
        <v>2701</v>
      </c>
      <c r="C2703" s="1" t="s">
        <v>6811</v>
      </c>
      <c r="D2703" s="3">
        <v>3400</v>
      </c>
      <c r="E2703" s="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s="7">
        <f t="shared" si="168"/>
        <v>42801.774699074071</v>
      </c>
      <c r="L2703" s="7">
        <f t="shared" si="169"/>
        <v>42832.733032407406</v>
      </c>
      <c r="M2703" t="b">
        <v>0</v>
      </c>
      <c r="N2703">
        <v>46</v>
      </c>
      <c r="O2703" s="22">
        <f>E2703/D2703*100</f>
        <v>46.176470588235297</v>
      </c>
      <c r="P2703" s="4">
        <f>E2703/N2703</f>
        <v>34.130434782608695</v>
      </c>
      <c r="Q2703" t="b">
        <v>0</v>
      </c>
      <c r="R2703" t="s">
        <v>8303</v>
      </c>
      <c r="S2703" t="str">
        <f t="shared" si="170"/>
        <v>theater</v>
      </c>
      <c r="T2703" t="str">
        <f t="shared" si="171"/>
        <v>spaces</v>
      </c>
    </row>
    <row r="2704" spans="1:20" ht="42.75" x14ac:dyDescent="0.45">
      <c r="A2704">
        <v>2702</v>
      </c>
      <c r="B2704" s="1" t="s">
        <v>2702</v>
      </c>
      <c r="C2704" s="1" t="s">
        <v>6812</v>
      </c>
      <c r="D2704" s="3">
        <v>10000</v>
      </c>
      <c r="E2704" s="3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s="7">
        <f t="shared" si="168"/>
        <v>42800.801817129628</v>
      </c>
      <c r="L2704" s="7">
        <f t="shared" si="169"/>
        <v>42830.760150462964</v>
      </c>
      <c r="M2704" t="b">
        <v>1</v>
      </c>
      <c r="N2704">
        <v>26</v>
      </c>
      <c r="O2704" s="22">
        <f>E2704/D2704*100</f>
        <v>34.410000000000004</v>
      </c>
      <c r="P2704" s="4">
        <f>E2704/N2704</f>
        <v>132.34615384615384</v>
      </c>
      <c r="Q2704" t="b">
        <v>0</v>
      </c>
      <c r="R2704" t="s">
        <v>8303</v>
      </c>
      <c r="S2704" t="str">
        <f t="shared" si="170"/>
        <v>theater</v>
      </c>
      <c r="T2704" t="str">
        <f t="shared" si="171"/>
        <v>spaces</v>
      </c>
    </row>
    <row r="2705" spans="1:20" ht="28.5" x14ac:dyDescent="0.45">
      <c r="A2705">
        <v>2703</v>
      </c>
      <c r="B2705" s="1" t="s">
        <v>2703</v>
      </c>
      <c r="C2705" s="1" t="s">
        <v>6813</v>
      </c>
      <c r="D2705" s="3">
        <v>40000</v>
      </c>
      <c r="E2705" s="3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s="7">
        <f t="shared" si="168"/>
        <v>42756.690162037034</v>
      </c>
      <c r="L2705" s="7">
        <f t="shared" si="169"/>
        <v>42816.648495370369</v>
      </c>
      <c r="M2705" t="b">
        <v>0</v>
      </c>
      <c r="N2705">
        <v>45</v>
      </c>
      <c r="O2705" s="22">
        <f>E2705/D2705*100</f>
        <v>103.75000000000001</v>
      </c>
      <c r="P2705" s="4">
        <f>E2705/N2705</f>
        <v>922.22222222222217</v>
      </c>
      <c r="Q2705" t="b">
        <v>0</v>
      </c>
      <c r="R2705" t="s">
        <v>8303</v>
      </c>
      <c r="S2705" t="str">
        <f t="shared" si="170"/>
        <v>theater</v>
      </c>
      <c r="T2705" t="str">
        <f t="shared" si="171"/>
        <v>spaces</v>
      </c>
    </row>
    <row r="2706" spans="1:20" ht="42.75" x14ac:dyDescent="0.45">
      <c r="A2706">
        <v>2704</v>
      </c>
      <c r="B2706" s="1" t="s">
        <v>2704</v>
      </c>
      <c r="C2706" s="1" t="s">
        <v>6814</v>
      </c>
      <c r="D2706" s="3">
        <v>19000</v>
      </c>
      <c r="E2706" s="3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s="7">
        <f t="shared" si="168"/>
        <v>42787.862430555557</v>
      </c>
      <c r="L2706" s="7">
        <f t="shared" si="169"/>
        <v>42830.820763888885</v>
      </c>
      <c r="M2706" t="b">
        <v>0</v>
      </c>
      <c r="N2706">
        <v>7</v>
      </c>
      <c r="O2706" s="22">
        <f>E2706/D2706*100</f>
        <v>6.0263157894736841</v>
      </c>
      <c r="P2706" s="4">
        <f>E2706/N2706</f>
        <v>163.57142857142858</v>
      </c>
      <c r="Q2706" t="b">
        <v>0</v>
      </c>
      <c r="R2706" t="s">
        <v>8303</v>
      </c>
      <c r="S2706" t="str">
        <f t="shared" si="170"/>
        <v>theater</v>
      </c>
      <c r="T2706" t="str">
        <f t="shared" si="171"/>
        <v>spaces</v>
      </c>
    </row>
    <row r="2707" spans="1:20" ht="28.5" x14ac:dyDescent="0.45">
      <c r="A2707">
        <v>2705</v>
      </c>
      <c r="B2707" s="1" t="s">
        <v>2705</v>
      </c>
      <c r="C2707" s="1" t="s">
        <v>6815</v>
      </c>
      <c r="D2707" s="3">
        <v>16500</v>
      </c>
      <c r="E2707" s="3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s="7">
        <f t="shared" si="168"/>
        <v>42773.916180555556</v>
      </c>
      <c r="L2707" s="7">
        <f t="shared" si="169"/>
        <v>42818.874513888892</v>
      </c>
      <c r="M2707" t="b">
        <v>0</v>
      </c>
      <c r="N2707">
        <v>8</v>
      </c>
      <c r="O2707" s="22">
        <f>E2707/D2707*100</f>
        <v>10.539393939393939</v>
      </c>
      <c r="P2707" s="4">
        <f>E2707/N2707</f>
        <v>217.375</v>
      </c>
      <c r="Q2707" t="b">
        <v>0</v>
      </c>
      <c r="R2707" t="s">
        <v>8303</v>
      </c>
      <c r="S2707" t="str">
        <f t="shared" si="170"/>
        <v>theater</v>
      </c>
      <c r="T2707" t="str">
        <f t="shared" si="171"/>
        <v>spaces</v>
      </c>
    </row>
    <row r="2708" spans="1:20" ht="42.75" x14ac:dyDescent="0.45">
      <c r="A2708">
        <v>2706</v>
      </c>
      <c r="B2708" s="1" t="s">
        <v>2706</v>
      </c>
      <c r="C2708" s="1" t="s">
        <v>6816</v>
      </c>
      <c r="D2708" s="3">
        <v>35000</v>
      </c>
      <c r="E2708" s="3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s="7">
        <f t="shared" si="168"/>
        <v>41899.294942129629</v>
      </c>
      <c r="L2708" s="7">
        <f t="shared" si="169"/>
        <v>41928.290972222225</v>
      </c>
      <c r="M2708" t="b">
        <v>1</v>
      </c>
      <c r="N2708">
        <v>263</v>
      </c>
      <c r="O2708" s="22">
        <f>E2708/D2708*100</f>
        <v>112.29714285714284</v>
      </c>
      <c r="P2708" s="4">
        <f>E2708/N2708</f>
        <v>149.44486692015209</v>
      </c>
      <c r="Q2708" t="b">
        <v>1</v>
      </c>
      <c r="R2708" t="s">
        <v>8303</v>
      </c>
      <c r="S2708" t="str">
        <f t="shared" si="170"/>
        <v>theater</v>
      </c>
      <c r="T2708" t="str">
        <f t="shared" si="171"/>
        <v>spaces</v>
      </c>
    </row>
    <row r="2709" spans="1:20" ht="42.75" x14ac:dyDescent="0.45">
      <c r="A2709">
        <v>2707</v>
      </c>
      <c r="B2709" s="1" t="s">
        <v>2707</v>
      </c>
      <c r="C2709" s="1" t="s">
        <v>6817</v>
      </c>
      <c r="D2709" s="3">
        <v>8000</v>
      </c>
      <c r="E2709" s="3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s="7">
        <f t="shared" si="168"/>
        <v>41391.782905092594</v>
      </c>
      <c r="L2709" s="7">
        <f t="shared" si="169"/>
        <v>41421.290972222225</v>
      </c>
      <c r="M2709" t="b">
        <v>1</v>
      </c>
      <c r="N2709">
        <v>394</v>
      </c>
      <c r="O2709" s="22">
        <f>E2709/D2709*100</f>
        <v>350.84462500000001</v>
      </c>
      <c r="P2709" s="4">
        <f>E2709/N2709</f>
        <v>71.237487309644663</v>
      </c>
      <c r="Q2709" t="b">
        <v>1</v>
      </c>
      <c r="R2709" t="s">
        <v>8303</v>
      </c>
      <c r="S2709" t="str">
        <f t="shared" si="170"/>
        <v>theater</v>
      </c>
      <c r="T2709" t="str">
        <f t="shared" si="171"/>
        <v>spaces</v>
      </c>
    </row>
    <row r="2710" spans="1:20" ht="42.75" x14ac:dyDescent="0.45">
      <c r="A2710">
        <v>2708</v>
      </c>
      <c r="B2710" s="1" t="s">
        <v>2708</v>
      </c>
      <c r="C2710" s="1" t="s">
        <v>6818</v>
      </c>
      <c r="D2710" s="3">
        <v>20000</v>
      </c>
      <c r="E2710" s="3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s="7">
        <f t="shared" si="168"/>
        <v>42512.698217592595</v>
      </c>
      <c r="L2710" s="7">
        <f t="shared" si="169"/>
        <v>42572.698217592595</v>
      </c>
      <c r="M2710" t="b">
        <v>1</v>
      </c>
      <c r="N2710">
        <v>1049</v>
      </c>
      <c r="O2710" s="22">
        <f>E2710/D2710*100</f>
        <v>233.21535</v>
      </c>
      <c r="P2710" s="4">
        <f>E2710/N2710</f>
        <v>44.464318398474738</v>
      </c>
      <c r="Q2710" t="b">
        <v>1</v>
      </c>
      <c r="R2710" t="s">
        <v>8303</v>
      </c>
      <c r="S2710" t="str">
        <f t="shared" si="170"/>
        <v>theater</v>
      </c>
      <c r="T2710" t="str">
        <f t="shared" si="171"/>
        <v>spaces</v>
      </c>
    </row>
    <row r="2711" spans="1:20" ht="42.75" x14ac:dyDescent="0.45">
      <c r="A2711">
        <v>2709</v>
      </c>
      <c r="B2711" s="1" t="s">
        <v>2709</v>
      </c>
      <c r="C2711" s="1" t="s">
        <v>6819</v>
      </c>
      <c r="D2711" s="3">
        <v>50000</v>
      </c>
      <c r="E2711" s="3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s="7">
        <f t="shared" si="168"/>
        <v>42612.149780092594</v>
      </c>
      <c r="L2711" s="7">
        <f t="shared" si="169"/>
        <v>42647.165972222225</v>
      </c>
      <c r="M2711" t="b">
        <v>1</v>
      </c>
      <c r="N2711">
        <v>308</v>
      </c>
      <c r="O2711" s="22">
        <f>E2711/D2711*100</f>
        <v>101.60599999999999</v>
      </c>
      <c r="P2711" s="4">
        <f>E2711/N2711</f>
        <v>164.94480519480518</v>
      </c>
      <c r="Q2711" t="b">
        <v>1</v>
      </c>
      <c r="R2711" t="s">
        <v>8303</v>
      </c>
      <c r="S2711" t="str">
        <f t="shared" si="170"/>
        <v>theater</v>
      </c>
      <c r="T2711" t="str">
        <f t="shared" si="171"/>
        <v>spaces</v>
      </c>
    </row>
    <row r="2712" spans="1:20" ht="28.5" x14ac:dyDescent="0.45">
      <c r="A2712">
        <v>2710</v>
      </c>
      <c r="B2712" s="1" t="s">
        <v>2710</v>
      </c>
      <c r="C2712" s="1" t="s">
        <v>6820</v>
      </c>
      <c r="D2712" s="3">
        <v>60000</v>
      </c>
      <c r="E2712" s="3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s="7">
        <f t="shared" si="168"/>
        <v>41828.229490740741</v>
      </c>
      <c r="L2712" s="7">
        <f t="shared" si="169"/>
        <v>41860.083333333336</v>
      </c>
      <c r="M2712" t="b">
        <v>1</v>
      </c>
      <c r="N2712">
        <v>1088</v>
      </c>
      <c r="O2712" s="22">
        <f>E2712/D2712*100</f>
        <v>153.90035000000003</v>
      </c>
      <c r="P2712" s="4">
        <f>E2712/N2712</f>
        <v>84.871516544117654</v>
      </c>
      <c r="Q2712" t="b">
        <v>1</v>
      </c>
      <c r="R2712" t="s">
        <v>8303</v>
      </c>
      <c r="S2712" t="str">
        <f t="shared" si="170"/>
        <v>theater</v>
      </c>
      <c r="T2712" t="str">
        <f t="shared" si="171"/>
        <v>spaces</v>
      </c>
    </row>
    <row r="2713" spans="1:20" ht="42.75" x14ac:dyDescent="0.45">
      <c r="A2713">
        <v>2711</v>
      </c>
      <c r="B2713" s="1" t="s">
        <v>2711</v>
      </c>
      <c r="C2713" s="1" t="s">
        <v>6821</v>
      </c>
      <c r="D2713" s="3">
        <v>3910</v>
      </c>
      <c r="E2713" s="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s="7">
        <f t="shared" si="168"/>
        <v>41780.745254629634</v>
      </c>
      <c r="L2713" s="7">
        <f t="shared" si="169"/>
        <v>41810.917361111111</v>
      </c>
      <c r="M2713" t="b">
        <v>1</v>
      </c>
      <c r="N2713">
        <v>73</v>
      </c>
      <c r="O2713" s="22">
        <f>E2713/D2713*100</f>
        <v>100.7161125319693</v>
      </c>
      <c r="P2713" s="4">
        <f>E2713/N2713</f>
        <v>53.945205479452056</v>
      </c>
      <c r="Q2713" t="b">
        <v>1</v>
      </c>
      <c r="R2713" t="s">
        <v>8303</v>
      </c>
      <c r="S2713" t="str">
        <f t="shared" si="170"/>
        <v>theater</v>
      </c>
      <c r="T2713" t="str">
        <f t="shared" si="171"/>
        <v>spaces</v>
      </c>
    </row>
    <row r="2714" spans="1:20" ht="42.75" x14ac:dyDescent="0.45">
      <c r="A2714">
        <v>2712</v>
      </c>
      <c r="B2714" s="1" t="s">
        <v>2712</v>
      </c>
      <c r="C2714" s="1" t="s">
        <v>6822</v>
      </c>
      <c r="D2714" s="3">
        <v>5500</v>
      </c>
      <c r="E2714" s="3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s="7">
        <f t="shared" si="168"/>
        <v>41432.062037037038</v>
      </c>
      <c r="L2714" s="7">
        <f t="shared" si="169"/>
        <v>41468.75</v>
      </c>
      <c r="M2714" t="b">
        <v>1</v>
      </c>
      <c r="N2714">
        <v>143</v>
      </c>
      <c r="O2714" s="22">
        <f>E2714/D2714*100</f>
        <v>131.38181818181818</v>
      </c>
      <c r="P2714" s="4">
        <f>E2714/N2714</f>
        <v>50.531468531468533</v>
      </c>
      <c r="Q2714" t="b">
        <v>1</v>
      </c>
      <c r="R2714" t="s">
        <v>8303</v>
      </c>
      <c r="S2714" t="str">
        <f t="shared" si="170"/>
        <v>theater</v>
      </c>
      <c r="T2714" t="str">
        <f t="shared" si="171"/>
        <v>spaces</v>
      </c>
    </row>
    <row r="2715" spans="1:20" ht="42.75" x14ac:dyDescent="0.45">
      <c r="A2715">
        <v>2713</v>
      </c>
      <c r="B2715" s="1" t="s">
        <v>2713</v>
      </c>
      <c r="C2715" s="1" t="s">
        <v>6823</v>
      </c>
      <c r="D2715" s="3">
        <v>150000</v>
      </c>
      <c r="E2715" s="3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s="7">
        <f t="shared" si="168"/>
        <v>42322.653749999998</v>
      </c>
      <c r="L2715" s="7">
        <f t="shared" si="169"/>
        <v>42362.653749999998</v>
      </c>
      <c r="M2715" t="b">
        <v>1</v>
      </c>
      <c r="N2715">
        <v>1420</v>
      </c>
      <c r="O2715" s="22">
        <f>E2715/D2715*100</f>
        <v>102.24133333333334</v>
      </c>
      <c r="P2715" s="4">
        <f>E2715/N2715</f>
        <v>108.00140845070422</v>
      </c>
      <c r="Q2715" t="b">
        <v>1</v>
      </c>
      <c r="R2715" t="s">
        <v>8303</v>
      </c>
      <c r="S2715" t="str">
        <f t="shared" si="170"/>
        <v>theater</v>
      </c>
      <c r="T2715" t="str">
        <f t="shared" si="171"/>
        <v>spaces</v>
      </c>
    </row>
    <row r="2716" spans="1:20" ht="28.5" x14ac:dyDescent="0.45">
      <c r="A2716">
        <v>2714</v>
      </c>
      <c r="B2716" s="1" t="s">
        <v>2714</v>
      </c>
      <c r="C2716" s="1" t="s">
        <v>6824</v>
      </c>
      <c r="D2716" s="3">
        <v>25000</v>
      </c>
      <c r="E2716" s="3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s="7">
        <f t="shared" si="168"/>
        <v>42629.655046296291</v>
      </c>
      <c r="L2716" s="7">
        <f t="shared" si="169"/>
        <v>42657.958333333328</v>
      </c>
      <c r="M2716" t="b">
        <v>1</v>
      </c>
      <c r="N2716">
        <v>305</v>
      </c>
      <c r="O2716" s="22">
        <f>E2716/D2716*100</f>
        <v>116.35599999999999</v>
      </c>
      <c r="P2716" s="4">
        <f>E2716/N2716</f>
        <v>95.373770491803285</v>
      </c>
      <c r="Q2716" t="b">
        <v>1</v>
      </c>
      <c r="R2716" t="s">
        <v>8303</v>
      </c>
      <c r="S2716" t="str">
        <f t="shared" si="170"/>
        <v>theater</v>
      </c>
      <c r="T2716" t="str">
        <f t="shared" si="171"/>
        <v>spaces</v>
      </c>
    </row>
    <row r="2717" spans="1:20" ht="42.75" x14ac:dyDescent="0.45">
      <c r="A2717">
        <v>2715</v>
      </c>
      <c r="B2717" s="1" t="s">
        <v>2715</v>
      </c>
      <c r="C2717" s="1" t="s">
        <v>6825</v>
      </c>
      <c r="D2717" s="3">
        <v>12000</v>
      </c>
      <c r="E2717" s="3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s="7">
        <f t="shared" si="168"/>
        <v>42387.398472222223</v>
      </c>
      <c r="L2717" s="7">
        <f t="shared" si="169"/>
        <v>42421.398472222223</v>
      </c>
      <c r="M2717" t="b">
        <v>1</v>
      </c>
      <c r="N2717">
        <v>551</v>
      </c>
      <c r="O2717" s="22">
        <f>E2717/D2717*100</f>
        <v>264.62241666666665</v>
      </c>
      <c r="P2717" s="4">
        <f>E2717/N2717</f>
        <v>57.631016333938291</v>
      </c>
      <c r="Q2717" t="b">
        <v>1</v>
      </c>
      <c r="R2717" t="s">
        <v>8303</v>
      </c>
      <c r="S2717" t="str">
        <f t="shared" si="170"/>
        <v>theater</v>
      </c>
      <c r="T2717" t="str">
        <f t="shared" si="171"/>
        <v>spaces</v>
      </c>
    </row>
    <row r="2718" spans="1:20" ht="57" x14ac:dyDescent="0.45">
      <c r="A2718">
        <v>2716</v>
      </c>
      <c r="B2718" s="1" t="s">
        <v>2716</v>
      </c>
      <c r="C2718" s="1" t="s">
        <v>6826</v>
      </c>
      <c r="D2718" s="3">
        <v>10000</v>
      </c>
      <c r="E2718" s="3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s="7">
        <f t="shared" si="168"/>
        <v>42255.333252314813</v>
      </c>
      <c r="L2718" s="7">
        <f t="shared" si="169"/>
        <v>42285.333252314813</v>
      </c>
      <c r="M2718" t="b">
        <v>1</v>
      </c>
      <c r="N2718">
        <v>187</v>
      </c>
      <c r="O2718" s="22">
        <f>E2718/D2718*100</f>
        <v>119.98010000000001</v>
      </c>
      <c r="P2718" s="4">
        <f>E2718/N2718</f>
        <v>64.160481283422456</v>
      </c>
      <c r="Q2718" t="b">
        <v>1</v>
      </c>
      <c r="R2718" t="s">
        <v>8303</v>
      </c>
      <c r="S2718" t="str">
        <f t="shared" si="170"/>
        <v>theater</v>
      </c>
      <c r="T2718" t="str">
        <f t="shared" si="171"/>
        <v>spaces</v>
      </c>
    </row>
    <row r="2719" spans="1:20" ht="42.75" x14ac:dyDescent="0.45">
      <c r="A2719">
        <v>2717</v>
      </c>
      <c r="B2719" s="1" t="s">
        <v>2717</v>
      </c>
      <c r="C2719" s="1" t="s">
        <v>6827</v>
      </c>
      <c r="D2719" s="3">
        <v>25000</v>
      </c>
      <c r="E2719" s="3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s="7">
        <f t="shared" si="168"/>
        <v>41934.914918981485</v>
      </c>
      <c r="L2719" s="7">
        <f t="shared" si="169"/>
        <v>41979.956585648149</v>
      </c>
      <c r="M2719" t="b">
        <v>1</v>
      </c>
      <c r="N2719">
        <v>325</v>
      </c>
      <c r="O2719" s="22">
        <f>E2719/D2719*100</f>
        <v>120.10400000000001</v>
      </c>
      <c r="P2719" s="4">
        <f>E2719/N2719</f>
        <v>92.387692307692305</v>
      </c>
      <c r="Q2719" t="b">
        <v>1</v>
      </c>
      <c r="R2719" t="s">
        <v>8303</v>
      </c>
      <c r="S2719" t="str">
        <f t="shared" si="170"/>
        <v>theater</v>
      </c>
      <c r="T2719" t="str">
        <f t="shared" si="171"/>
        <v>spaces</v>
      </c>
    </row>
    <row r="2720" spans="1:20" ht="42.75" x14ac:dyDescent="0.45">
      <c r="A2720">
        <v>2718</v>
      </c>
      <c r="B2720" s="1" t="s">
        <v>2718</v>
      </c>
      <c r="C2720" s="1" t="s">
        <v>6828</v>
      </c>
      <c r="D2720" s="3">
        <v>18000</v>
      </c>
      <c r="E2720" s="3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s="7">
        <f t="shared" si="168"/>
        <v>42465.596585648149</v>
      </c>
      <c r="L2720" s="7">
        <f t="shared" si="169"/>
        <v>42493.958333333328</v>
      </c>
      <c r="M2720" t="b">
        <v>1</v>
      </c>
      <c r="N2720">
        <v>148</v>
      </c>
      <c r="O2720" s="22">
        <f>E2720/D2720*100</f>
        <v>103.58333333333334</v>
      </c>
      <c r="P2720" s="4">
        <f>E2720/N2720</f>
        <v>125.97972972972973</v>
      </c>
      <c r="Q2720" t="b">
        <v>1</v>
      </c>
      <c r="R2720" t="s">
        <v>8303</v>
      </c>
      <c r="S2720" t="str">
        <f t="shared" si="170"/>
        <v>theater</v>
      </c>
      <c r="T2720" t="str">
        <f t="shared" si="171"/>
        <v>spaces</v>
      </c>
    </row>
    <row r="2721" spans="1:20" ht="42.75" x14ac:dyDescent="0.45">
      <c r="A2721">
        <v>2719</v>
      </c>
      <c r="B2721" s="1" t="s">
        <v>2719</v>
      </c>
      <c r="C2721" s="1" t="s">
        <v>6829</v>
      </c>
      <c r="D2721" s="3">
        <v>6000</v>
      </c>
      <c r="E2721" s="3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s="7">
        <f t="shared" si="168"/>
        <v>42418.031180555554</v>
      </c>
      <c r="L2721" s="7">
        <f t="shared" si="169"/>
        <v>42477.989513888882</v>
      </c>
      <c r="M2721" t="b">
        <v>0</v>
      </c>
      <c r="N2721">
        <v>69</v>
      </c>
      <c r="O2721" s="22">
        <f>E2721/D2721*100</f>
        <v>108.83333333333334</v>
      </c>
      <c r="P2721" s="4">
        <f>E2721/N2721</f>
        <v>94.637681159420296</v>
      </c>
      <c r="Q2721" t="b">
        <v>1</v>
      </c>
      <c r="R2721" t="s">
        <v>8303</v>
      </c>
      <c r="S2721" t="str">
        <f t="shared" si="170"/>
        <v>theater</v>
      </c>
      <c r="T2721" t="str">
        <f t="shared" si="171"/>
        <v>spaces</v>
      </c>
    </row>
    <row r="2722" spans="1:20" ht="42.75" x14ac:dyDescent="0.45">
      <c r="A2722">
        <v>2720</v>
      </c>
      <c r="B2722" s="1" t="s">
        <v>2720</v>
      </c>
      <c r="C2722" s="1" t="s">
        <v>6830</v>
      </c>
      <c r="D2722" s="3">
        <v>25000</v>
      </c>
      <c r="E2722" s="3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s="7">
        <f t="shared" si="168"/>
        <v>42655.465891203698</v>
      </c>
      <c r="L2722" s="7">
        <f t="shared" si="169"/>
        <v>42685.507557870369</v>
      </c>
      <c r="M2722" t="b">
        <v>0</v>
      </c>
      <c r="N2722">
        <v>173</v>
      </c>
      <c r="O2722" s="22">
        <f>E2722/D2722*100</f>
        <v>118.12400000000001</v>
      </c>
      <c r="P2722" s="4">
        <f>E2722/N2722</f>
        <v>170.69942196531792</v>
      </c>
      <c r="Q2722" t="b">
        <v>1</v>
      </c>
      <c r="R2722" t="s">
        <v>8303</v>
      </c>
      <c r="S2722" t="str">
        <f t="shared" si="170"/>
        <v>theater</v>
      </c>
      <c r="T2722" t="str">
        <f t="shared" si="171"/>
        <v>spaces</v>
      </c>
    </row>
    <row r="2723" spans="1:20" ht="42.75" x14ac:dyDescent="0.45">
      <c r="A2723">
        <v>2721</v>
      </c>
      <c r="B2723" s="1" t="s">
        <v>2721</v>
      </c>
      <c r="C2723" s="1" t="s">
        <v>6831</v>
      </c>
      <c r="D2723" s="3">
        <v>750</v>
      </c>
      <c r="E2723" s="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s="7">
        <f t="shared" si="168"/>
        <v>41493.543958333335</v>
      </c>
      <c r="L2723" s="7">
        <f t="shared" si="169"/>
        <v>41523.791666666664</v>
      </c>
      <c r="M2723" t="b">
        <v>0</v>
      </c>
      <c r="N2723">
        <v>269</v>
      </c>
      <c r="O2723" s="22">
        <f>E2723/D2723*100</f>
        <v>1462</v>
      </c>
      <c r="P2723" s="4">
        <f>E2723/N2723</f>
        <v>40.762081784386616</v>
      </c>
      <c r="Q2723" t="b">
        <v>1</v>
      </c>
      <c r="R2723" t="s">
        <v>8295</v>
      </c>
      <c r="S2723" t="str">
        <f t="shared" si="170"/>
        <v>technology</v>
      </c>
      <c r="T2723" t="str">
        <f t="shared" si="171"/>
        <v>hardware</v>
      </c>
    </row>
    <row r="2724" spans="1:20" ht="42.75" x14ac:dyDescent="0.45">
      <c r="A2724">
        <v>2722</v>
      </c>
      <c r="B2724" s="1" t="s">
        <v>2722</v>
      </c>
      <c r="C2724" s="1" t="s">
        <v>6832</v>
      </c>
      <c r="D2724" s="3">
        <v>5000</v>
      </c>
      <c r="E2724" s="3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s="7">
        <f t="shared" si="168"/>
        <v>42704.857094907406</v>
      </c>
      <c r="L2724" s="7">
        <f t="shared" si="169"/>
        <v>42764.857094907406</v>
      </c>
      <c r="M2724" t="b">
        <v>0</v>
      </c>
      <c r="N2724">
        <v>185</v>
      </c>
      <c r="O2724" s="22">
        <f>E2724/D2724*100</f>
        <v>252.54</v>
      </c>
      <c r="P2724" s="4">
        <f>E2724/N2724</f>
        <v>68.254054054054052</v>
      </c>
      <c r="Q2724" t="b">
        <v>1</v>
      </c>
      <c r="R2724" t="s">
        <v>8295</v>
      </c>
      <c r="S2724" t="str">
        <f t="shared" si="170"/>
        <v>technology</v>
      </c>
      <c r="T2724" t="str">
        <f t="shared" si="171"/>
        <v>hardware</v>
      </c>
    </row>
    <row r="2725" spans="1:20" ht="42.75" x14ac:dyDescent="0.45">
      <c r="A2725">
        <v>2723</v>
      </c>
      <c r="B2725" s="1" t="s">
        <v>2723</v>
      </c>
      <c r="C2725" s="1" t="s">
        <v>6833</v>
      </c>
      <c r="D2725" s="3">
        <v>12000</v>
      </c>
      <c r="E2725" s="3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s="7">
        <f t="shared" si="168"/>
        <v>41944.83898148148</v>
      </c>
      <c r="L2725" s="7">
        <f t="shared" si="169"/>
        <v>42004.880648148144</v>
      </c>
      <c r="M2725" t="b">
        <v>0</v>
      </c>
      <c r="N2725">
        <v>176</v>
      </c>
      <c r="O2725" s="22">
        <f>E2725/D2725*100</f>
        <v>140.05000000000001</v>
      </c>
      <c r="P2725" s="4">
        <f>E2725/N2725</f>
        <v>95.48863636363636</v>
      </c>
      <c r="Q2725" t="b">
        <v>1</v>
      </c>
      <c r="R2725" t="s">
        <v>8295</v>
      </c>
      <c r="S2725" t="str">
        <f t="shared" si="170"/>
        <v>technology</v>
      </c>
      <c r="T2725" t="str">
        <f t="shared" si="171"/>
        <v>hardware</v>
      </c>
    </row>
    <row r="2726" spans="1:20" ht="42.75" x14ac:dyDescent="0.45">
      <c r="A2726">
        <v>2724</v>
      </c>
      <c r="B2726" s="1" t="s">
        <v>2724</v>
      </c>
      <c r="C2726" s="1" t="s">
        <v>6834</v>
      </c>
      <c r="D2726" s="3">
        <v>2468</v>
      </c>
      <c r="E2726" s="3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s="7">
        <f t="shared" si="168"/>
        <v>42199.32707175926</v>
      </c>
      <c r="L2726" s="7">
        <f t="shared" si="169"/>
        <v>42231.32707175926</v>
      </c>
      <c r="M2726" t="b">
        <v>0</v>
      </c>
      <c r="N2726">
        <v>1019</v>
      </c>
      <c r="O2726" s="22">
        <f>E2726/D2726*100</f>
        <v>296.87520259319291</v>
      </c>
      <c r="P2726" s="4">
        <f>E2726/N2726</f>
        <v>7.1902649656526005</v>
      </c>
      <c r="Q2726" t="b">
        <v>1</v>
      </c>
      <c r="R2726" t="s">
        <v>8295</v>
      </c>
      <c r="S2726" t="str">
        <f t="shared" si="170"/>
        <v>technology</v>
      </c>
      <c r="T2726" t="str">
        <f t="shared" si="171"/>
        <v>hardware</v>
      </c>
    </row>
    <row r="2727" spans="1:20" ht="28.5" x14ac:dyDescent="0.45">
      <c r="A2727">
        <v>2725</v>
      </c>
      <c r="B2727" s="1" t="s">
        <v>2725</v>
      </c>
      <c r="C2727" s="1" t="s">
        <v>6835</v>
      </c>
      <c r="D2727" s="3">
        <v>40000</v>
      </c>
      <c r="E2727" s="3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s="7">
        <f t="shared" si="168"/>
        <v>42745.744618055556</v>
      </c>
      <c r="L2727" s="7">
        <f t="shared" si="169"/>
        <v>42795.744618055556</v>
      </c>
      <c r="M2727" t="b">
        <v>0</v>
      </c>
      <c r="N2727">
        <v>113</v>
      </c>
      <c r="O2727" s="22">
        <f>E2727/D2727*100</f>
        <v>144.54249999999999</v>
      </c>
      <c r="P2727" s="4">
        <f>E2727/N2727</f>
        <v>511.65486725663715</v>
      </c>
      <c r="Q2727" t="b">
        <v>1</v>
      </c>
      <c r="R2727" t="s">
        <v>8295</v>
      </c>
      <c r="S2727" t="str">
        <f t="shared" si="170"/>
        <v>technology</v>
      </c>
      <c r="T2727" t="str">
        <f t="shared" si="171"/>
        <v>hardware</v>
      </c>
    </row>
    <row r="2728" spans="1:20" x14ac:dyDescent="0.45">
      <c r="A2728">
        <v>2726</v>
      </c>
      <c r="B2728" s="1" t="s">
        <v>2726</v>
      </c>
      <c r="C2728" s="1" t="s">
        <v>6836</v>
      </c>
      <c r="D2728" s="3">
        <v>100000</v>
      </c>
      <c r="E2728" s="3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s="7">
        <f t="shared" si="168"/>
        <v>42452.579988425925</v>
      </c>
      <c r="L2728" s="7">
        <f t="shared" si="169"/>
        <v>42482.579988425925</v>
      </c>
      <c r="M2728" t="b">
        <v>0</v>
      </c>
      <c r="N2728">
        <v>404</v>
      </c>
      <c r="O2728" s="22">
        <f>E2728/D2728*100</f>
        <v>105.745</v>
      </c>
      <c r="P2728" s="4">
        <f>E2728/N2728</f>
        <v>261.74504950495049</v>
      </c>
      <c r="Q2728" t="b">
        <v>1</v>
      </c>
      <c r="R2728" t="s">
        <v>8295</v>
      </c>
      <c r="S2728" t="str">
        <f t="shared" si="170"/>
        <v>technology</v>
      </c>
      <c r="T2728" t="str">
        <f t="shared" si="171"/>
        <v>hardware</v>
      </c>
    </row>
    <row r="2729" spans="1:20" ht="42.75" x14ac:dyDescent="0.45">
      <c r="A2729">
        <v>2727</v>
      </c>
      <c r="B2729" s="1" t="s">
        <v>2727</v>
      </c>
      <c r="C2729" s="1" t="s">
        <v>6837</v>
      </c>
      <c r="D2729" s="3">
        <v>10000</v>
      </c>
      <c r="E2729" s="3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s="7">
        <f t="shared" si="168"/>
        <v>42198.676655092597</v>
      </c>
      <c r="L2729" s="7">
        <f t="shared" si="169"/>
        <v>42223.676655092597</v>
      </c>
      <c r="M2729" t="b">
        <v>0</v>
      </c>
      <c r="N2729">
        <v>707</v>
      </c>
      <c r="O2729" s="22">
        <f>E2729/D2729*100</f>
        <v>493.21000000000004</v>
      </c>
      <c r="P2729" s="4">
        <f>E2729/N2729</f>
        <v>69.760961810466767</v>
      </c>
      <c r="Q2729" t="b">
        <v>1</v>
      </c>
      <c r="R2729" t="s">
        <v>8295</v>
      </c>
      <c r="S2729" t="str">
        <f t="shared" si="170"/>
        <v>technology</v>
      </c>
      <c r="T2729" t="str">
        <f t="shared" si="171"/>
        <v>hardware</v>
      </c>
    </row>
    <row r="2730" spans="1:20" ht="28.5" x14ac:dyDescent="0.45">
      <c r="A2730">
        <v>2728</v>
      </c>
      <c r="B2730" s="1" t="s">
        <v>2728</v>
      </c>
      <c r="C2730" s="1" t="s">
        <v>6838</v>
      </c>
      <c r="D2730" s="3">
        <v>15000</v>
      </c>
      <c r="E2730" s="3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s="7">
        <f t="shared" si="168"/>
        <v>42333.59993055556</v>
      </c>
      <c r="L2730" s="7">
        <f t="shared" si="169"/>
        <v>42368.59993055556</v>
      </c>
      <c r="M2730" t="b">
        <v>0</v>
      </c>
      <c r="N2730">
        <v>392</v>
      </c>
      <c r="O2730" s="22">
        <f>E2730/D2730*100</f>
        <v>201.82666666666668</v>
      </c>
      <c r="P2730" s="4">
        <f>E2730/N2730</f>
        <v>77.229591836734699</v>
      </c>
      <c r="Q2730" t="b">
        <v>1</v>
      </c>
      <c r="R2730" t="s">
        <v>8295</v>
      </c>
      <c r="S2730" t="str">
        <f t="shared" si="170"/>
        <v>technology</v>
      </c>
      <c r="T2730" t="str">
        <f t="shared" si="171"/>
        <v>hardware</v>
      </c>
    </row>
    <row r="2731" spans="1:20" ht="28.5" x14ac:dyDescent="0.45">
      <c r="A2731">
        <v>2729</v>
      </c>
      <c r="B2731" s="1" t="s">
        <v>2729</v>
      </c>
      <c r="C2731" s="1" t="s">
        <v>6839</v>
      </c>
      <c r="D2731" s="3">
        <v>7500</v>
      </c>
      <c r="E2731" s="3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s="7">
        <f t="shared" si="168"/>
        <v>42095.240706018521</v>
      </c>
      <c r="L2731" s="7">
        <f t="shared" si="169"/>
        <v>42125.240706018521</v>
      </c>
      <c r="M2731" t="b">
        <v>0</v>
      </c>
      <c r="N2731">
        <v>23</v>
      </c>
      <c r="O2731" s="22">
        <f>E2731/D2731*100</f>
        <v>104.44</v>
      </c>
      <c r="P2731" s="4">
        <f>E2731/N2731</f>
        <v>340.56521739130437</v>
      </c>
      <c r="Q2731" t="b">
        <v>1</v>
      </c>
      <c r="R2731" t="s">
        <v>8295</v>
      </c>
      <c r="S2731" t="str">
        <f t="shared" si="170"/>
        <v>technology</v>
      </c>
      <c r="T2731" t="str">
        <f t="shared" si="171"/>
        <v>hardware</v>
      </c>
    </row>
    <row r="2732" spans="1:20" ht="28.5" x14ac:dyDescent="0.45">
      <c r="A2732">
        <v>2730</v>
      </c>
      <c r="B2732" s="1" t="s">
        <v>2730</v>
      </c>
      <c r="C2732" s="1" t="s">
        <v>6840</v>
      </c>
      <c r="D2732" s="3">
        <v>27000</v>
      </c>
      <c r="E2732" s="3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s="7">
        <f t="shared" si="168"/>
        <v>41351.541377314818</v>
      </c>
      <c r="L2732" s="7">
        <f t="shared" si="169"/>
        <v>41386.541377314818</v>
      </c>
      <c r="M2732" t="b">
        <v>0</v>
      </c>
      <c r="N2732">
        <v>682</v>
      </c>
      <c r="O2732" s="22">
        <f>E2732/D2732*100</f>
        <v>170.29262962962963</v>
      </c>
      <c r="P2732" s="4">
        <f>E2732/N2732</f>
        <v>67.417903225806455</v>
      </c>
      <c r="Q2732" t="b">
        <v>1</v>
      </c>
      <c r="R2732" t="s">
        <v>8295</v>
      </c>
      <c r="S2732" t="str">
        <f t="shared" si="170"/>
        <v>technology</v>
      </c>
      <c r="T2732" t="str">
        <f t="shared" si="171"/>
        <v>hardware</v>
      </c>
    </row>
    <row r="2733" spans="1:20" ht="42.75" x14ac:dyDescent="0.45">
      <c r="A2733">
        <v>2731</v>
      </c>
      <c r="B2733" s="1" t="s">
        <v>2731</v>
      </c>
      <c r="C2733" s="1" t="s">
        <v>6841</v>
      </c>
      <c r="D2733" s="3">
        <v>30000</v>
      </c>
      <c r="E2733" s="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s="7">
        <f t="shared" si="168"/>
        <v>41872.525717592594</v>
      </c>
      <c r="L2733" s="7">
        <f t="shared" si="169"/>
        <v>41930.166666666664</v>
      </c>
      <c r="M2733" t="b">
        <v>0</v>
      </c>
      <c r="N2733">
        <v>37</v>
      </c>
      <c r="O2733" s="22">
        <f>E2733/D2733*100</f>
        <v>104.30333333333333</v>
      </c>
      <c r="P2733" s="4">
        <f>E2733/N2733</f>
        <v>845.70270270270271</v>
      </c>
      <c r="Q2733" t="b">
        <v>1</v>
      </c>
      <c r="R2733" t="s">
        <v>8295</v>
      </c>
      <c r="S2733" t="str">
        <f t="shared" si="170"/>
        <v>technology</v>
      </c>
      <c r="T2733" t="str">
        <f t="shared" si="171"/>
        <v>hardware</v>
      </c>
    </row>
    <row r="2734" spans="1:20" ht="42.75" x14ac:dyDescent="0.45">
      <c r="A2734">
        <v>2732</v>
      </c>
      <c r="B2734" s="1" t="s">
        <v>2732</v>
      </c>
      <c r="C2734" s="1" t="s">
        <v>6842</v>
      </c>
      <c r="D2734" s="3">
        <v>12000</v>
      </c>
      <c r="E2734" s="3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s="7">
        <f t="shared" si="168"/>
        <v>41389.808194444442</v>
      </c>
      <c r="L2734" s="7">
        <f t="shared" si="169"/>
        <v>41422</v>
      </c>
      <c r="M2734" t="b">
        <v>0</v>
      </c>
      <c r="N2734">
        <v>146</v>
      </c>
      <c r="O2734" s="22">
        <f>E2734/D2734*100</f>
        <v>118.25000000000001</v>
      </c>
      <c r="P2734" s="4">
        <f>E2734/N2734</f>
        <v>97.191780821917803</v>
      </c>
      <c r="Q2734" t="b">
        <v>1</v>
      </c>
      <c r="R2734" t="s">
        <v>8295</v>
      </c>
      <c r="S2734" t="str">
        <f t="shared" si="170"/>
        <v>technology</v>
      </c>
      <c r="T2734" t="str">
        <f t="shared" si="171"/>
        <v>hardware</v>
      </c>
    </row>
    <row r="2735" spans="1:20" ht="42.75" x14ac:dyDescent="0.45">
      <c r="A2735">
        <v>2733</v>
      </c>
      <c r="B2735" s="1" t="s">
        <v>2733</v>
      </c>
      <c r="C2735" s="1" t="s">
        <v>6843</v>
      </c>
      <c r="D2735" s="3">
        <v>50000</v>
      </c>
      <c r="E2735" s="3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s="7">
        <f t="shared" si="168"/>
        <v>42044.272847222222</v>
      </c>
      <c r="L2735" s="7">
        <f t="shared" si="169"/>
        <v>42104.231180555551</v>
      </c>
      <c r="M2735" t="b">
        <v>0</v>
      </c>
      <c r="N2735">
        <v>119</v>
      </c>
      <c r="O2735" s="22">
        <f>E2735/D2735*100</f>
        <v>107.538</v>
      </c>
      <c r="P2735" s="4">
        <f>E2735/N2735</f>
        <v>451.84033613445376</v>
      </c>
      <c r="Q2735" t="b">
        <v>1</v>
      </c>
      <c r="R2735" t="s">
        <v>8295</v>
      </c>
      <c r="S2735" t="str">
        <f t="shared" si="170"/>
        <v>technology</v>
      </c>
      <c r="T2735" t="str">
        <f t="shared" si="171"/>
        <v>hardware</v>
      </c>
    </row>
    <row r="2736" spans="1:20" ht="42.75" x14ac:dyDescent="0.45">
      <c r="A2736">
        <v>2734</v>
      </c>
      <c r="B2736" s="1" t="s">
        <v>2734</v>
      </c>
      <c r="C2736" s="1" t="s">
        <v>6844</v>
      </c>
      <c r="D2736" s="3">
        <v>1</v>
      </c>
      <c r="E2736" s="3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s="7">
        <f t="shared" si="168"/>
        <v>42626.668888888889</v>
      </c>
      <c r="L2736" s="7">
        <f t="shared" si="169"/>
        <v>42656.915972222225</v>
      </c>
      <c r="M2736" t="b">
        <v>0</v>
      </c>
      <c r="N2736">
        <v>163</v>
      </c>
      <c r="O2736" s="22">
        <f>E2736/D2736*100</f>
        <v>2260300</v>
      </c>
      <c r="P2736" s="4">
        <f>E2736/N2736</f>
        <v>138.66871165644173</v>
      </c>
      <c r="Q2736" t="b">
        <v>1</v>
      </c>
      <c r="R2736" t="s">
        <v>8295</v>
      </c>
      <c r="S2736" t="str">
        <f t="shared" si="170"/>
        <v>technology</v>
      </c>
      <c r="T2736" t="str">
        <f t="shared" si="171"/>
        <v>hardware</v>
      </c>
    </row>
    <row r="2737" spans="1:20" ht="42.75" x14ac:dyDescent="0.45">
      <c r="A2737">
        <v>2735</v>
      </c>
      <c r="B2737" s="1" t="s">
        <v>2735</v>
      </c>
      <c r="C2737" s="1" t="s">
        <v>6845</v>
      </c>
      <c r="D2737" s="3">
        <v>750</v>
      </c>
      <c r="E2737" s="3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s="7">
        <f t="shared" si="168"/>
        <v>41316.120949074073</v>
      </c>
      <c r="L2737" s="7">
        <f t="shared" si="169"/>
        <v>41346.833333333336</v>
      </c>
      <c r="M2737" t="b">
        <v>0</v>
      </c>
      <c r="N2737">
        <v>339</v>
      </c>
      <c r="O2737" s="22">
        <f>E2737/D2737*100</f>
        <v>978.13466666666682</v>
      </c>
      <c r="P2737" s="4">
        <f>E2737/N2737</f>
        <v>21.640147492625371</v>
      </c>
      <c r="Q2737" t="b">
        <v>1</v>
      </c>
      <c r="R2737" t="s">
        <v>8295</v>
      </c>
      <c r="S2737" t="str">
        <f t="shared" si="170"/>
        <v>technology</v>
      </c>
      <c r="T2737" t="str">
        <f t="shared" si="171"/>
        <v>hardware</v>
      </c>
    </row>
    <row r="2738" spans="1:20" ht="57" x14ac:dyDescent="0.45">
      <c r="A2738">
        <v>2736</v>
      </c>
      <c r="B2738" s="1" t="s">
        <v>2736</v>
      </c>
      <c r="C2738" s="1" t="s">
        <v>6846</v>
      </c>
      <c r="D2738" s="3">
        <v>8000</v>
      </c>
      <c r="E2738" s="3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s="7">
        <f t="shared" si="168"/>
        <v>41722.666354166664</v>
      </c>
      <c r="L2738" s="7">
        <f t="shared" si="169"/>
        <v>41752.666354166664</v>
      </c>
      <c r="M2738" t="b">
        <v>0</v>
      </c>
      <c r="N2738">
        <v>58</v>
      </c>
      <c r="O2738" s="22">
        <f>E2738/D2738*100</f>
        <v>122.9</v>
      </c>
      <c r="P2738" s="4">
        <f>E2738/N2738</f>
        <v>169.51724137931035</v>
      </c>
      <c r="Q2738" t="b">
        <v>1</v>
      </c>
      <c r="R2738" t="s">
        <v>8295</v>
      </c>
      <c r="S2738" t="str">
        <f t="shared" si="170"/>
        <v>technology</v>
      </c>
      <c r="T2738" t="str">
        <f t="shared" si="171"/>
        <v>hardware</v>
      </c>
    </row>
    <row r="2739" spans="1:20" ht="42.75" x14ac:dyDescent="0.45">
      <c r="A2739">
        <v>2737</v>
      </c>
      <c r="B2739" s="1" t="s">
        <v>2737</v>
      </c>
      <c r="C2739" s="1" t="s">
        <v>6847</v>
      </c>
      <c r="D2739" s="3">
        <v>30000</v>
      </c>
      <c r="E2739" s="3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s="7">
        <f t="shared" si="168"/>
        <v>41611.917673611111</v>
      </c>
      <c r="L2739" s="7">
        <f t="shared" si="169"/>
        <v>41654.791666666664</v>
      </c>
      <c r="M2739" t="b">
        <v>0</v>
      </c>
      <c r="N2739">
        <v>456</v>
      </c>
      <c r="O2739" s="22">
        <f>E2739/D2739*100</f>
        <v>246.0608</v>
      </c>
      <c r="P2739" s="4">
        <f>E2739/N2739</f>
        <v>161.88210526315791</v>
      </c>
      <c r="Q2739" t="b">
        <v>1</v>
      </c>
      <c r="R2739" t="s">
        <v>8295</v>
      </c>
      <c r="S2739" t="str">
        <f t="shared" si="170"/>
        <v>technology</v>
      </c>
      <c r="T2739" t="str">
        <f t="shared" si="171"/>
        <v>hardware</v>
      </c>
    </row>
    <row r="2740" spans="1:20" ht="42.75" x14ac:dyDescent="0.45">
      <c r="A2740">
        <v>2738</v>
      </c>
      <c r="B2740" s="1" t="s">
        <v>2738</v>
      </c>
      <c r="C2740" s="1" t="s">
        <v>6848</v>
      </c>
      <c r="D2740" s="3">
        <v>5000</v>
      </c>
      <c r="E2740" s="3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s="7">
        <f t="shared" si="168"/>
        <v>42620.143564814818</v>
      </c>
      <c r="L2740" s="7">
        <f t="shared" si="169"/>
        <v>42680.143564814818</v>
      </c>
      <c r="M2740" t="b">
        <v>0</v>
      </c>
      <c r="N2740">
        <v>15</v>
      </c>
      <c r="O2740" s="22">
        <f>E2740/D2740*100</f>
        <v>147.94</v>
      </c>
      <c r="P2740" s="4">
        <f>E2740/N2740</f>
        <v>493.13333333333333</v>
      </c>
      <c r="Q2740" t="b">
        <v>1</v>
      </c>
      <c r="R2740" t="s">
        <v>8295</v>
      </c>
      <c r="S2740" t="str">
        <f t="shared" si="170"/>
        <v>technology</v>
      </c>
      <c r="T2740" t="str">
        <f t="shared" si="171"/>
        <v>hardware</v>
      </c>
    </row>
    <row r="2741" spans="1:20" ht="42.75" x14ac:dyDescent="0.45">
      <c r="A2741">
        <v>2739</v>
      </c>
      <c r="B2741" s="1" t="s">
        <v>2739</v>
      </c>
      <c r="C2741" s="1" t="s">
        <v>6849</v>
      </c>
      <c r="D2741" s="3">
        <v>1100</v>
      </c>
      <c r="E2741" s="3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s="7">
        <f t="shared" si="168"/>
        <v>41719.887928240743</v>
      </c>
      <c r="L2741" s="7">
        <f t="shared" si="169"/>
        <v>41764.887928240743</v>
      </c>
      <c r="M2741" t="b">
        <v>0</v>
      </c>
      <c r="N2741">
        <v>191</v>
      </c>
      <c r="O2741" s="22">
        <f>E2741/D2741*100</f>
        <v>384.09090909090907</v>
      </c>
      <c r="P2741" s="4">
        <f>E2741/N2741</f>
        <v>22.120418848167539</v>
      </c>
      <c r="Q2741" t="b">
        <v>1</v>
      </c>
      <c r="R2741" t="s">
        <v>8295</v>
      </c>
      <c r="S2741" t="str">
        <f t="shared" si="170"/>
        <v>technology</v>
      </c>
      <c r="T2741" t="str">
        <f t="shared" si="171"/>
        <v>hardware</v>
      </c>
    </row>
    <row r="2742" spans="1:20" ht="28.5" x14ac:dyDescent="0.45">
      <c r="A2742">
        <v>2740</v>
      </c>
      <c r="B2742" s="1" t="s">
        <v>2740</v>
      </c>
      <c r="C2742" s="1" t="s">
        <v>6850</v>
      </c>
      <c r="D2742" s="3">
        <v>300</v>
      </c>
      <c r="E2742" s="3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s="7">
        <f t="shared" si="168"/>
        <v>42045.031851851847</v>
      </c>
      <c r="L2742" s="7">
        <f t="shared" si="169"/>
        <v>42074.99018518519</v>
      </c>
      <c r="M2742" t="b">
        <v>0</v>
      </c>
      <c r="N2742">
        <v>17</v>
      </c>
      <c r="O2742" s="22">
        <f>E2742/D2742*100</f>
        <v>103.33333333333334</v>
      </c>
      <c r="P2742" s="4">
        <f>E2742/N2742</f>
        <v>18.235294117647058</v>
      </c>
      <c r="Q2742" t="b">
        <v>1</v>
      </c>
      <c r="R2742" t="s">
        <v>8295</v>
      </c>
      <c r="S2742" t="str">
        <f t="shared" si="170"/>
        <v>technology</v>
      </c>
      <c r="T2742" t="str">
        <f t="shared" si="171"/>
        <v>hardware</v>
      </c>
    </row>
    <row r="2743" spans="1:20" ht="28.5" x14ac:dyDescent="0.45">
      <c r="A2743">
        <v>2741</v>
      </c>
      <c r="B2743" s="1" t="s">
        <v>2741</v>
      </c>
      <c r="C2743" s="1" t="s">
        <v>6851</v>
      </c>
      <c r="D2743" s="3">
        <v>8000</v>
      </c>
      <c r="E2743" s="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s="7">
        <f t="shared" si="168"/>
        <v>41911.657430555555</v>
      </c>
      <c r="L2743" s="7">
        <f t="shared" si="169"/>
        <v>41932.088194444441</v>
      </c>
      <c r="M2743" t="b">
        <v>0</v>
      </c>
      <c r="N2743">
        <v>4</v>
      </c>
      <c r="O2743" s="22">
        <f>E2743/D2743*100</f>
        <v>0.43750000000000006</v>
      </c>
      <c r="P2743" s="4">
        <f>E2743/N2743</f>
        <v>8.75</v>
      </c>
      <c r="Q2743" t="b">
        <v>0</v>
      </c>
      <c r="R2743" t="s">
        <v>8304</v>
      </c>
      <c r="S2743" t="str">
        <f t="shared" si="170"/>
        <v>publishing</v>
      </c>
      <c r="T2743" t="str">
        <f t="shared" si="171"/>
        <v>children's books</v>
      </c>
    </row>
    <row r="2744" spans="1:20" ht="42.75" x14ac:dyDescent="0.45">
      <c r="A2744">
        <v>2742</v>
      </c>
      <c r="B2744" s="1" t="s">
        <v>2742</v>
      </c>
      <c r="C2744" s="1" t="s">
        <v>6852</v>
      </c>
      <c r="D2744" s="3">
        <v>2500</v>
      </c>
      <c r="E2744" s="3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s="7">
        <f t="shared" si="168"/>
        <v>41030.719756944447</v>
      </c>
      <c r="L2744" s="7">
        <f t="shared" si="169"/>
        <v>41044.719756944447</v>
      </c>
      <c r="M2744" t="b">
        <v>0</v>
      </c>
      <c r="N2744">
        <v>18</v>
      </c>
      <c r="O2744" s="22">
        <f>E2744/D2744*100</f>
        <v>29.24</v>
      </c>
      <c r="P2744" s="4">
        <f>E2744/N2744</f>
        <v>40.611111111111114</v>
      </c>
      <c r="Q2744" t="b">
        <v>0</v>
      </c>
      <c r="R2744" t="s">
        <v>8304</v>
      </c>
      <c r="S2744" t="str">
        <f t="shared" si="170"/>
        <v>publishing</v>
      </c>
      <c r="T2744" t="str">
        <f t="shared" si="171"/>
        <v>children's books</v>
      </c>
    </row>
    <row r="2745" spans="1:20" ht="57" x14ac:dyDescent="0.45">
      <c r="A2745">
        <v>2743</v>
      </c>
      <c r="B2745" s="1" t="s">
        <v>2743</v>
      </c>
      <c r="C2745" s="1" t="s">
        <v>6853</v>
      </c>
      <c r="D2745" s="3">
        <v>5999</v>
      </c>
      <c r="E2745" s="3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s="7">
        <f t="shared" si="168"/>
        <v>42632.328784722224</v>
      </c>
      <c r="L2745" s="7">
        <f t="shared" si="169"/>
        <v>42662.328784722224</v>
      </c>
      <c r="M2745" t="b">
        <v>0</v>
      </c>
      <c r="N2745">
        <v>0</v>
      </c>
      <c r="O2745" s="22">
        <f>E2745/D2745*100</f>
        <v>0</v>
      </c>
      <c r="P2745" s="4" t="e">
        <f>E2745/N2745</f>
        <v>#DIV/0!</v>
      </c>
      <c r="Q2745" t="b">
        <v>0</v>
      </c>
      <c r="R2745" t="s">
        <v>8304</v>
      </c>
      <c r="S2745" t="str">
        <f t="shared" si="170"/>
        <v>publishing</v>
      </c>
      <c r="T2745" t="str">
        <f t="shared" si="171"/>
        <v>children's books</v>
      </c>
    </row>
    <row r="2746" spans="1:20" ht="42.75" x14ac:dyDescent="0.45">
      <c r="A2746">
        <v>2744</v>
      </c>
      <c r="B2746" s="1" t="s">
        <v>2744</v>
      </c>
      <c r="C2746" s="1" t="s">
        <v>6854</v>
      </c>
      <c r="D2746" s="3">
        <v>16000</v>
      </c>
      <c r="E2746" s="3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s="7">
        <f t="shared" si="168"/>
        <v>40938.062476851854</v>
      </c>
      <c r="L2746" s="7">
        <f t="shared" si="169"/>
        <v>40968.062476851854</v>
      </c>
      <c r="M2746" t="b">
        <v>0</v>
      </c>
      <c r="N2746">
        <v>22</v>
      </c>
      <c r="O2746" s="22">
        <f>E2746/D2746*100</f>
        <v>5.21875</v>
      </c>
      <c r="P2746" s="4">
        <f>E2746/N2746</f>
        <v>37.954545454545453</v>
      </c>
      <c r="Q2746" t="b">
        <v>0</v>
      </c>
      <c r="R2746" t="s">
        <v>8304</v>
      </c>
      <c r="S2746" t="str">
        <f t="shared" si="170"/>
        <v>publishing</v>
      </c>
      <c r="T2746" t="str">
        <f t="shared" si="171"/>
        <v>children's books</v>
      </c>
    </row>
    <row r="2747" spans="1:20" ht="42.75" x14ac:dyDescent="0.45">
      <c r="A2747">
        <v>2745</v>
      </c>
      <c r="B2747" s="1" t="s">
        <v>2745</v>
      </c>
      <c r="C2747" s="1" t="s">
        <v>6855</v>
      </c>
      <c r="D2747" s="3">
        <v>8000</v>
      </c>
      <c r="E2747" s="3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s="7">
        <f t="shared" si="168"/>
        <v>41044.988055555557</v>
      </c>
      <c r="L2747" s="7">
        <f t="shared" si="169"/>
        <v>41104.988055555557</v>
      </c>
      <c r="M2747" t="b">
        <v>0</v>
      </c>
      <c r="N2747">
        <v>49</v>
      </c>
      <c r="O2747" s="22">
        <f>E2747/D2747*100</f>
        <v>21.887499999999999</v>
      </c>
      <c r="P2747" s="4">
        <f>E2747/N2747</f>
        <v>35.734693877551024</v>
      </c>
      <c r="Q2747" t="b">
        <v>0</v>
      </c>
      <c r="R2747" t="s">
        <v>8304</v>
      </c>
      <c r="S2747" t="str">
        <f t="shared" si="170"/>
        <v>publishing</v>
      </c>
      <c r="T2747" t="str">
        <f t="shared" si="171"/>
        <v>children's books</v>
      </c>
    </row>
    <row r="2748" spans="1:20" ht="42.75" x14ac:dyDescent="0.45">
      <c r="A2748">
        <v>2746</v>
      </c>
      <c r="B2748" s="1" t="s">
        <v>2746</v>
      </c>
      <c r="C2748" s="1" t="s">
        <v>6856</v>
      </c>
      <c r="D2748" s="3">
        <v>3000</v>
      </c>
      <c r="E2748" s="3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s="7">
        <f t="shared" si="168"/>
        <v>41850.781377314815</v>
      </c>
      <c r="L2748" s="7">
        <f t="shared" si="169"/>
        <v>41880.781377314815</v>
      </c>
      <c r="M2748" t="b">
        <v>0</v>
      </c>
      <c r="N2748">
        <v>19</v>
      </c>
      <c r="O2748" s="22">
        <f>E2748/D2748*100</f>
        <v>26.700000000000003</v>
      </c>
      <c r="P2748" s="4">
        <f>E2748/N2748</f>
        <v>42.157894736842103</v>
      </c>
      <c r="Q2748" t="b">
        <v>0</v>
      </c>
      <c r="R2748" t="s">
        <v>8304</v>
      </c>
      <c r="S2748" t="str">
        <f t="shared" si="170"/>
        <v>publishing</v>
      </c>
      <c r="T2748" t="str">
        <f t="shared" si="171"/>
        <v>children's books</v>
      </c>
    </row>
    <row r="2749" spans="1:20" ht="42.75" x14ac:dyDescent="0.45">
      <c r="A2749">
        <v>2747</v>
      </c>
      <c r="B2749" s="1" t="s">
        <v>2747</v>
      </c>
      <c r="C2749" s="1" t="s">
        <v>6857</v>
      </c>
      <c r="D2749" s="3">
        <v>500</v>
      </c>
      <c r="E2749" s="3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s="7">
        <f t="shared" si="168"/>
        <v>41044.64811342593</v>
      </c>
      <c r="L2749" s="7">
        <f t="shared" si="169"/>
        <v>41076.131944444445</v>
      </c>
      <c r="M2749" t="b">
        <v>0</v>
      </c>
      <c r="N2749">
        <v>4</v>
      </c>
      <c r="O2749" s="22">
        <f>E2749/D2749*100</f>
        <v>28.000000000000004</v>
      </c>
      <c r="P2749" s="4">
        <f>E2749/N2749</f>
        <v>35</v>
      </c>
      <c r="Q2749" t="b">
        <v>0</v>
      </c>
      <c r="R2749" t="s">
        <v>8304</v>
      </c>
      <c r="S2749" t="str">
        <f t="shared" si="170"/>
        <v>publishing</v>
      </c>
      <c r="T2749" t="str">
        <f t="shared" si="171"/>
        <v>children's books</v>
      </c>
    </row>
    <row r="2750" spans="1:20" ht="42.75" x14ac:dyDescent="0.45">
      <c r="A2750">
        <v>2748</v>
      </c>
      <c r="B2750" s="1" t="s">
        <v>2748</v>
      </c>
      <c r="C2750" s="1" t="s">
        <v>6858</v>
      </c>
      <c r="D2750" s="3">
        <v>5000</v>
      </c>
      <c r="E2750" s="3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s="7">
        <f t="shared" si="168"/>
        <v>42585.7106712963</v>
      </c>
      <c r="L2750" s="7">
        <f t="shared" si="169"/>
        <v>42615.7106712963</v>
      </c>
      <c r="M2750" t="b">
        <v>0</v>
      </c>
      <c r="N2750">
        <v>4</v>
      </c>
      <c r="O2750" s="22">
        <f>E2750/D2750*100</f>
        <v>1.06</v>
      </c>
      <c r="P2750" s="4">
        <f>E2750/N2750</f>
        <v>13.25</v>
      </c>
      <c r="Q2750" t="b">
        <v>0</v>
      </c>
      <c r="R2750" t="s">
        <v>8304</v>
      </c>
      <c r="S2750" t="str">
        <f t="shared" si="170"/>
        <v>publishing</v>
      </c>
      <c r="T2750" t="str">
        <f t="shared" si="171"/>
        <v>children's books</v>
      </c>
    </row>
    <row r="2751" spans="1:20" ht="28.5" x14ac:dyDescent="0.45">
      <c r="A2751">
        <v>2749</v>
      </c>
      <c r="B2751" s="1" t="s">
        <v>2749</v>
      </c>
      <c r="C2751" s="1" t="s">
        <v>6859</v>
      </c>
      <c r="D2751" s="3">
        <v>10000</v>
      </c>
      <c r="E2751" s="3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s="7">
        <f t="shared" si="168"/>
        <v>42068.799039351856</v>
      </c>
      <c r="L2751" s="7">
        <f t="shared" si="169"/>
        <v>42098.757372685184</v>
      </c>
      <c r="M2751" t="b">
        <v>0</v>
      </c>
      <c r="N2751">
        <v>2</v>
      </c>
      <c r="O2751" s="22">
        <f>E2751/D2751*100</f>
        <v>1.0999999999999999</v>
      </c>
      <c r="P2751" s="4">
        <f>E2751/N2751</f>
        <v>55</v>
      </c>
      <c r="Q2751" t="b">
        <v>0</v>
      </c>
      <c r="R2751" t="s">
        <v>8304</v>
      </c>
      <c r="S2751" t="str">
        <f t="shared" si="170"/>
        <v>publishing</v>
      </c>
      <c r="T2751" t="str">
        <f t="shared" si="171"/>
        <v>children's books</v>
      </c>
    </row>
    <row r="2752" spans="1:20" ht="42.75" x14ac:dyDescent="0.45">
      <c r="A2752">
        <v>2750</v>
      </c>
      <c r="B2752" s="1" t="s">
        <v>2750</v>
      </c>
      <c r="C2752" s="1" t="s">
        <v>6860</v>
      </c>
      <c r="D2752" s="3">
        <v>1999</v>
      </c>
      <c r="E2752" s="3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s="7">
        <f t="shared" si="168"/>
        <v>41078.899826388886</v>
      </c>
      <c r="L2752" s="7">
        <f t="shared" si="169"/>
        <v>41090.833333333336</v>
      </c>
      <c r="M2752" t="b">
        <v>0</v>
      </c>
      <c r="N2752">
        <v>0</v>
      </c>
      <c r="O2752" s="22">
        <f>E2752/D2752*100</f>
        <v>0</v>
      </c>
      <c r="P2752" s="4" t="e">
        <f>E2752/N2752</f>
        <v>#DIV/0!</v>
      </c>
      <c r="Q2752" t="b">
        <v>0</v>
      </c>
      <c r="R2752" t="s">
        <v>8304</v>
      </c>
      <c r="S2752" t="str">
        <f t="shared" si="170"/>
        <v>publishing</v>
      </c>
      <c r="T2752" t="str">
        <f t="shared" si="171"/>
        <v>children's books</v>
      </c>
    </row>
    <row r="2753" spans="1:20" ht="42.75" x14ac:dyDescent="0.45">
      <c r="A2753">
        <v>2751</v>
      </c>
      <c r="B2753" s="1" t="s">
        <v>2751</v>
      </c>
      <c r="C2753" s="1" t="s">
        <v>6861</v>
      </c>
      <c r="D2753" s="3">
        <v>3274</v>
      </c>
      <c r="E2753" s="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s="7">
        <f t="shared" si="168"/>
        <v>41747.887060185189</v>
      </c>
      <c r="L2753" s="7">
        <f t="shared" si="169"/>
        <v>41807.887060185189</v>
      </c>
      <c r="M2753" t="b">
        <v>0</v>
      </c>
      <c r="N2753">
        <v>0</v>
      </c>
      <c r="O2753" s="22">
        <f>E2753/D2753*100</f>
        <v>0</v>
      </c>
      <c r="P2753" s="4" t="e">
        <f>E2753/N2753</f>
        <v>#DIV/0!</v>
      </c>
      <c r="Q2753" t="b">
        <v>0</v>
      </c>
      <c r="R2753" t="s">
        <v>8304</v>
      </c>
      <c r="S2753" t="str">
        <f t="shared" si="170"/>
        <v>publishing</v>
      </c>
      <c r="T2753" t="str">
        <f t="shared" si="171"/>
        <v>children's books</v>
      </c>
    </row>
    <row r="2754" spans="1:20" ht="42.75" x14ac:dyDescent="0.45">
      <c r="A2754">
        <v>2752</v>
      </c>
      <c r="B2754" s="1" t="s">
        <v>2752</v>
      </c>
      <c r="C2754" s="1" t="s">
        <v>6862</v>
      </c>
      <c r="D2754" s="3">
        <v>4800</v>
      </c>
      <c r="E2754" s="3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s="7">
        <f t="shared" si="168"/>
        <v>40855.765092592592</v>
      </c>
      <c r="L2754" s="7">
        <f t="shared" si="169"/>
        <v>40895.765092592592</v>
      </c>
      <c r="M2754" t="b">
        <v>0</v>
      </c>
      <c r="N2754">
        <v>14</v>
      </c>
      <c r="O2754" s="22">
        <f>E2754/D2754*100</f>
        <v>11.458333333333332</v>
      </c>
      <c r="P2754" s="4">
        <f>E2754/N2754</f>
        <v>39.285714285714285</v>
      </c>
      <c r="Q2754" t="b">
        <v>0</v>
      </c>
      <c r="R2754" t="s">
        <v>8304</v>
      </c>
      <c r="S2754" t="str">
        <f t="shared" si="170"/>
        <v>publishing</v>
      </c>
      <c r="T2754" t="str">
        <f t="shared" si="171"/>
        <v>children's books</v>
      </c>
    </row>
    <row r="2755" spans="1:20" ht="42.75" x14ac:dyDescent="0.45">
      <c r="A2755">
        <v>2753</v>
      </c>
      <c r="B2755" s="1" t="s">
        <v>2753</v>
      </c>
      <c r="C2755" s="1" t="s">
        <v>6863</v>
      </c>
      <c r="D2755" s="3">
        <v>2000</v>
      </c>
      <c r="E2755" s="3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s="7">
        <f t="shared" ref="K2755:K2818" si="172">(((J2755/60)/60)/24)+DATE(1970,1,1)</f>
        <v>41117.900729166664</v>
      </c>
      <c r="L2755" s="7">
        <f t="shared" ref="L2755:L2818" si="173">(((I2755/60)/60)/24)+DATE(1970,1,1)</f>
        <v>41147.900729166664</v>
      </c>
      <c r="M2755" t="b">
        <v>0</v>
      </c>
      <c r="N2755">
        <v>8</v>
      </c>
      <c r="O2755" s="22">
        <f>E2755/D2755*100</f>
        <v>19</v>
      </c>
      <c r="P2755" s="4">
        <f>E2755/N2755</f>
        <v>47.5</v>
      </c>
      <c r="Q2755" t="b">
        <v>0</v>
      </c>
      <c r="R2755" t="s">
        <v>8304</v>
      </c>
      <c r="S2755" t="str">
        <f t="shared" ref="S2755:S2818" si="174">LEFT(R2755,SEARCH("/",R2755,1)-1)</f>
        <v>publishing</v>
      </c>
      <c r="T2755" t="str">
        <f t="shared" ref="T2755:T2818" si="175">RIGHT(R2755,LEN(R2755) - FIND("/",R2755))</f>
        <v>children's books</v>
      </c>
    </row>
    <row r="2756" spans="1:20" ht="42.75" x14ac:dyDescent="0.45">
      <c r="A2756">
        <v>2754</v>
      </c>
      <c r="B2756" s="1" t="s">
        <v>2754</v>
      </c>
      <c r="C2756" s="1" t="s">
        <v>6864</v>
      </c>
      <c r="D2756" s="3">
        <v>10000</v>
      </c>
      <c r="E2756" s="3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s="7">
        <f t="shared" si="172"/>
        <v>41863.636006944449</v>
      </c>
      <c r="L2756" s="7">
        <f t="shared" si="173"/>
        <v>41893.636006944449</v>
      </c>
      <c r="M2756" t="b">
        <v>0</v>
      </c>
      <c r="N2756">
        <v>0</v>
      </c>
      <c r="O2756" s="22">
        <f>E2756/D2756*100</f>
        <v>0</v>
      </c>
      <c r="P2756" s="4" t="e">
        <f>E2756/N2756</f>
        <v>#DIV/0!</v>
      </c>
      <c r="Q2756" t="b">
        <v>0</v>
      </c>
      <c r="R2756" t="s">
        <v>8304</v>
      </c>
      <c r="S2756" t="str">
        <f t="shared" si="174"/>
        <v>publishing</v>
      </c>
      <c r="T2756" t="str">
        <f t="shared" si="175"/>
        <v>children's books</v>
      </c>
    </row>
    <row r="2757" spans="1:20" ht="42.75" x14ac:dyDescent="0.45">
      <c r="A2757">
        <v>2755</v>
      </c>
      <c r="B2757" s="1" t="s">
        <v>2755</v>
      </c>
      <c r="C2757" s="1" t="s">
        <v>6865</v>
      </c>
      <c r="D2757" s="3">
        <v>500</v>
      </c>
      <c r="E2757" s="3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s="7">
        <f t="shared" si="172"/>
        <v>42072.790821759263</v>
      </c>
      <c r="L2757" s="7">
        <f t="shared" si="173"/>
        <v>42102.790821759263</v>
      </c>
      <c r="M2757" t="b">
        <v>0</v>
      </c>
      <c r="N2757">
        <v>15</v>
      </c>
      <c r="O2757" s="22">
        <f>E2757/D2757*100</f>
        <v>52</v>
      </c>
      <c r="P2757" s="4">
        <f>E2757/N2757</f>
        <v>17.333333333333332</v>
      </c>
      <c r="Q2757" t="b">
        <v>0</v>
      </c>
      <c r="R2757" t="s">
        <v>8304</v>
      </c>
      <c r="S2757" t="str">
        <f t="shared" si="174"/>
        <v>publishing</v>
      </c>
      <c r="T2757" t="str">
        <f t="shared" si="175"/>
        <v>children's books</v>
      </c>
    </row>
    <row r="2758" spans="1:20" ht="42.75" x14ac:dyDescent="0.45">
      <c r="A2758">
        <v>2756</v>
      </c>
      <c r="B2758" s="1" t="s">
        <v>2756</v>
      </c>
      <c r="C2758" s="1" t="s">
        <v>6866</v>
      </c>
      <c r="D2758" s="3">
        <v>10000</v>
      </c>
      <c r="E2758" s="3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s="7">
        <f t="shared" si="172"/>
        <v>41620.90047453704</v>
      </c>
      <c r="L2758" s="7">
        <f t="shared" si="173"/>
        <v>41650.90047453704</v>
      </c>
      <c r="M2758" t="b">
        <v>0</v>
      </c>
      <c r="N2758">
        <v>33</v>
      </c>
      <c r="O2758" s="22">
        <f>E2758/D2758*100</f>
        <v>10.48</v>
      </c>
      <c r="P2758" s="4">
        <f>E2758/N2758</f>
        <v>31.757575757575758</v>
      </c>
      <c r="Q2758" t="b">
        <v>0</v>
      </c>
      <c r="R2758" t="s">
        <v>8304</v>
      </c>
      <c r="S2758" t="str">
        <f t="shared" si="174"/>
        <v>publishing</v>
      </c>
      <c r="T2758" t="str">
        <f t="shared" si="175"/>
        <v>children's books</v>
      </c>
    </row>
    <row r="2759" spans="1:20" ht="28.5" x14ac:dyDescent="0.45">
      <c r="A2759">
        <v>2757</v>
      </c>
      <c r="B2759" s="1" t="s">
        <v>2757</v>
      </c>
      <c r="C2759" s="1" t="s">
        <v>6867</v>
      </c>
      <c r="D2759" s="3">
        <v>1500</v>
      </c>
      <c r="E2759" s="3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s="7">
        <f t="shared" si="172"/>
        <v>42573.65662037037</v>
      </c>
      <c r="L2759" s="7">
        <f t="shared" si="173"/>
        <v>42588.65662037037</v>
      </c>
      <c r="M2759" t="b">
        <v>0</v>
      </c>
      <c r="N2759">
        <v>2</v>
      </c>
      <c r="O2759" s="22">
        <f>E2759/D2759*100</f>
        <v>0.66666666666666674</v>
      </c>
      <c r="P2759" s="4">
        <f>E2759/N2759</f>
        <v>5</v>
      </c>
      <c r="Q2759" t="b">
        <v>0</v>
      </c>
      <c r="R2759" t="s">
        <v>8304</v>
      </c>
      <c r="S2759" t="str">
        <f t="shared" si="174"/>
        <v>publishing</v>
      </c>
      <c r="T2759" t="str">
        <f t="shared" si="175"/>
        <v>children's books</v>
      </c>
    </row>
    <row r="2760" spans="1:20" ht="57" x14ac:dyDescent="0.45">
      <c r="A2760">
        <v>2758</v>
      </c>
      <c r="B2760" s="1" t="s">
        <v>2758</v>
      </c>
      <c r="C2760" s="1" t="s">
        <v>6868</v>
      </c>
      <c r="D2760" s="3">
        <v>2000</v>
      </c>
      <c r="E2760" s="3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s="7">
        <f t="shared" si="172"/>
        <v>42639.441932870366</v>
      </c>
      <c r="L2760" s="7">
        <f t="shared" si="173"/>
        <v>42653.441932870366</v>
      </c>
      <c r="M2760" t="b">
        <v>0</v>
      </c>
      <c r="N2760">
        <v>6</v>
      </c>
      <c r="O2760" s="22">
        <f>E2760/D2760*100</f>
        <v>11.700000000000001</v>
      </c>
      <c r="P2760" s="4">
        <f>E2760/N2760</f>
        <v>39</v>
      </c>
      <c r="Q2760" t="b">
        <v>0</v>
      </c>
      <c r="R2760" t="s">
        <v>8304</v>
      </c>
      <c r="S2760" t="str">
        <f t="shared" si="174"/>
        <v>publishing</v>
      </c>
      <c r="T2760" t="str">
        <f t="shared" si="175"/>
        <v>children's books</v>
      </c>
    </row>
    <row r="2761" spans="1:20" ht="42.75" x14ac:dyDescent="0.45">
      <c r="A2761">
        <v>2759</v>
      </c>
      <c r="B2761" s="1" t="s">
        <v>2759</v>
      </c>
      <c r="C2761" s="1" t="s">
        <v>6869</v>
      </c>
      <c r="D2761" s="3">
        <v>1000</v>
      </c>
      <c r="E2761" s="3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s="7">
        <f t="shared" si="172"/>
        <v>42524.36650462963</v>
      </c>
      <c r="L2761" s="7">
        <f t="shared" si="173"/>
        <v>42567.36650462963</v>
      </c>
      <c r="M2761" t="b">
        <v>0</v>
      </c>
      <c r="N2761">
        <v>2</v>
      </c>
      <c r="O2761" s="22">
        <f>E2761/D2761*100</f>
        <v>10.5</v>
      </c>
      <c r="P2761" s="4">
        <f>E2761/N2761</f>
        <v>52.5</v>
      </c>
      <c r="Q2761" t="b">
        <v>0</v>
      </c>
      <c r="R2761" t="s">
        <v>8304</v>
      </c>
      <c r="S2761" t="str">
        <f t="shared" si="174"/>
        <v>publishing</v>
      </c>
      <c r="T2761" t="str">
        <f t="shared" si="175"/>
        <v>children's books</v>
      </c>
    </row>
    <row r="2762" spans="1:20" ht="42.75" x14ac:dyDescent="0.45">
      <c r="A2762">
        <v>2760</v>
      </c>
      <c r="B2762" s="1" t="s">
        <v>2760</v>
      </c>
      <c r="C2762" s="1" t="s">
        <v>6870</v>
      </c>
      <c r="D2762" s="3">
        <v>5000</v>
      </c>
      <c r="E2762" s="3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s="7">
        <f t="shared" si="172"/>
        <v>41415.461319444446</v>
      </c>
      <c r="L2762" s="7">
        <f t="shared" si="173"/>
        <v>41445.461319444446</v>
      </c>
      <c r="M2762" t="b">
        <v>0</v>
      </c>
      <c r="N2762">
        <v>0</v>
      </c>
      <c r="O2762" s="22">
        <f>E2762/D2762*100</f>
        <v>0</v>
      </c>
      <c r="P2762" s="4" t="e">
        <f>E2762/N2762</f>
        <v>#DIV/0!</v>
      </c>
      <c r="Q2762" t="b">
        <v>0</v>
      </c>
      <c r="R2762" t="s">
        <v>8304</v>
      </c>
      <c r="S2762" t="str">
        <f t="shared" si="174"/>
        <v>publishing</v>
      </c>
      <c r="T2762" t="str">
        <f t="shared" si="175"/>
        <v>children's books</v>
      </c>
    </row>
    <row r="2763" spans="1:20" ht="28.5" x14ac:dyDescent="0.45">
      <c r="A2763">
        <v>2761</v>
      </c>
      <c r="B2763" s="1" t="s">
        <v>2761</v>
      </c>
      <c r="C2763" s="1" t="s">
        <v>6871</v>
      </c>
      <c r="D2763" s="3">
        <v>5000</v>
      </c>
      <c r="E2763" s="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s="7">
        <f t="shared" si="172"/>
        <v>41247.063576388886</v>
      </c>
      <c r="L2763" s="7">
        <f t="shared" si="173"/>
        <v>41277.063576388886</v>
      </c>
      <c r="M2763" t="b">
        <v>0</v>
      </c>
      <c r="N2763">
        <v>4</v>
      </c>
      <c r="O2763" s="22">
        <f>E2763/D2763*100</f>
        <v>0.72</v>
      </c>
      <c r="P2763" s="4">
        <f>E2763/N2763</f>
        <v>9</v>
      </c>
      <c r="Q2763" t="b">
        <v>0</v>
      </c>
      <c r="R2763" t="s">
        <v>8304</v>
      </c>
      <c r="S2763" t="str">
        <f t="shared" si="174"/>
        <v>publishing</v>
      </c>
      <c r="T2763" t="str">
        <f t="shared" si="175"/>
        <v>children's books</v>
      </c>
    </row>
    <row r="2764" spans="1:20" ht="42.75" x14ac:dyDescent="0.45">
      <c r="A2764">
        <v>2762</v>
      </c>
      <c r="B2764" s="1" t="s">
        <v>2762</v>
      </c>
      <c r="C2764" s="1" t="s">
        <v>6872</v>
      </c>
      <c r="D2764" s="3">
        <v>3250</v>
      </c>
      <c r="E2764" s="3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s="7">
        <f t="shared" si="172"/>
        <v>40927.036979166667</v>
      </c>
      <c r="L2764" s="7">
        <f t="shared" si="173"/>
        <v>40986.995312500003</v>
      </c>
      <c r="M2764" t="b">
        <v>0</v>
      </c>
      <c r="N2764">
        <v>1</v>
      </c>
      <c r="O2764" s="22">
        <f>E2764/D2764*100</f>
        <v>0.76923076923076927</v>
      </c>
      <c r="P2764" s="4">
        <f>E2764/N2764</f>
        <v>25</v>
      </c>
      <c r="Q2764" t="b">
        <v>0</v>
      </c>
      <c r="R2764" t="s">
        <v>8304</v>
      </c>
      <c r="S2764" t="str">
        <f t="shared" si="174"/>
        <v>publishing</v>
      </c>
      <c r="T2764" t="str">
        <f t="shared" si="175"/>
        <v>children's books</v>
      </c>
    </row>
    <row r="2765" spans="1:20" ht="28.5" x14ac:dyDescent="0.45">
      <c r="A2765">
        <v>2763</v>
      </c>
      <c r="B2765" s="1" t="s">
        <v>2763</v>
      </c>
      <c r="C2765" s="1" t="s">
        <v>6873</v>
      </c>
      <c r="D2765" s="3">
        <v>39400</v>
      </c>
      <c r="E2765" s="3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s="7">
        <f t="shared" si="172"/>
        <v>41373.579675925925</v>
      </c>
      <c r="L2765" s="7">
        <f t="shared" si="173"/>
        <v>41418.579675925925</v>
      </c>
      <c r="M2765" t="b">
        <v>0</v>
      </c>
      <c r="N2765">
        <v>3</v>
      </c>
      <c r="O2765" s="22">
        <f>E2765/D2765*100</f>
        <v>0.22842639593908631</v>
      </c>
      <c r="P2765" s="4">
        <f>E2765/N2765</f>
        <v>30</v>
      </c>
      <c r="Q2765" t="b">
        <v>0</v>
      </c>
      <c r="R2765" t="s">
        <v>8304</v>
      </c>
      <c r="S2765" t="str">
        <f t="shared" si="174"/>
        <v>publishing</v>
      </c>
      <c r="T2765" t="str">
        <f t="shared" si="175"/>
        <v>children's books</v>
      </c>
    </row>
    <row r="2766" spans="1:20" ht="42.75" x14ac:dyDescent="0.45">
      <c r="A2766">
        <v>2764</v>
      </c>
      <c r="B2766" s="1" t="s">
        <v>2764</v>
      </c>
      <c r="C2766" s="1" t="s">
        <v>6874</v>
      </c>
      <c r="D2766" s="3">
        <v>4000</v>
      </c>
      <c r="E2766" s="3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s="7">
        <f t="shared" si="172"/>
        <v>41030.292025462964</v>
      </c>
      <c r="L2766" s="7">
        <f t="shared" si="173"/>
        <v>41059.791666666664</v>
      </c>
      <c r="M2766" t="b">
        <v>0</v>
      </c>
      <c r="N2766">
        <v>4</v>
      </c>
      <c r="O2766" s="22">
        <f>E2766/D2766*100</f>
        <v>1.125</v>
      </c>
      <c r="P2766" s="4">
        <f>E2766/N2766</f>
        <v>11.25</v>
      </c>
      <c r="Q2766" t="b">
        <v>0</v>
      </c>
      <c r="R2766" t="s">
        <v>8304</v>
      </c>
      <c r="S2766" t="str">
        <f t="shared" si="174"/>
        <v>publishing</v>
      </c>
      <c r="T2766" t="str">
        <f t="shared" si="175"/>
        <v>children's books</v>
      </c>
    </row>
    <row r="2767" spans="1:20" ht="42.75" x14ac:dyDescent="0.45">
      <c r="A2767">
        <v>2765</v>
      </c>
      <c r="B2767" s="1" t="s">
        <v>2765</v>
      </c>
      <c r="C2767" s="1" t="s">
        <v>6875</v>
      </c>
      <c r="D2767" s="3">
        <v>4000</v>
      </c>
      <c r="E2767" s="3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s="7">
        <f t="shared" si="172"/>
        <v>41194.579027777778</v>
      </c>
      <c r="L2767" s="7">
        <f t="shared" si="173"/>
        <v>41210.579027777778</v>
      </c>
      <c r="M2767" t="b">
        <v>0</v>
      </c>
      <c r="N2767">
        <v>0</v>
      </c>
      <c r="O2767" s="22">
        <f>E2767/D2767*100</f>
        <v>0</v>
      </c>
      <c r="P2767" s="4" t="e">
        <f>E2767/N2767</f>
        <v>#DIV/0!</v>
      </c>
      <c r="Q2767" t="b">
        <v>0</v>
      </c>
      <c r="R2767" t="s">
        <v>8304</v>
      </c>
      <c r="S2767" t="str">
        <f t="shared" si="174"/>
        <v>publishing</v>
      </c>
      <c r="T2767" t="str">
        <f t="shared" si="175"/>
        <v>children's books</v>
      </c>
    </row>
    <row r="2768" spans="1:20" ht="42.75" x14ac:dyDescent="0.45">
      <c r="A2768">
        <v>2766</v>
      </c>
      <c r="B2768" s="1" t="s">
        <v>2766</v>
      </c>
      <c r="C2768" s="1" t="s">
        <v>6876</v>
      </c>
      <c r="D2768" s="3">
        <v>5000</v>
      </c>
      <c r="E2768" s="3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s="7">
        <f t="shared" si="172"/>
        <v>40736.668032407404</v>
      </c>
      <c r="L2768" s="7">
        <f t="shared" si="173"/>
        <v>40766.668032407404</v>
      </c>
      <c r="M2768" t="b">
        <v>0</v>
      </c>
      <c r="N2768">
        <v>4</v>
      </c>
      <c r="O2768" s="22">
        <f>E2768/D2768*100</f>
        <v>2</v>
      </c>
      <c r="P2768" s="4">
        <f>E2768/N2768</f>
        <v>25</v>
      </c>
      <c r="Q2768" t="b">
        <v>0</v>
      </c>
      <c r="R2768" t="s">
        <v>8304</v>
      </c>
      <c r="S2768" t="str">
        <f t="shared" si="174"/>
        <v>publishing</v>
      </c>
      <c r="T2768" t="str">
        <f t="shared" si="175"/>
        <v>children's books</v>
      </c>
    </row>
    <row r="2769" spans="1:20" ht="42.75" x14ac:dyDescent="0.45">
      <c r="A2769">
        <v>2767</v>
      </c>
      <c r="B2769" s="1" t="s">
        <v>2767</v>
      </c>
      <c r="C2769" s="1" t="s">
        <v>6877</v>
      </c>
      <c r="D2769" s="3">
        <v>4000</v>
      </c>
      <c r="E2769" s="3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s="7">
        <f t="shared" si="172"/>
        <v>42172.958912037036</v>
      </c>
      <c r="L2769" s="7">
        <f t="shared" si="173"/>
        <v>42232.958912037036</v>
      </c>
      <c r="M2769" t="b">
        <v>0</v>
      </c>
      <c r="N2769">
        <v>3</v>
      </c>
      <c r="O2769" s="22">
        <f>E2769/D2769*100</f>
        <v>0.85000000000000009</v>
      </c>
      <c r="P2769" s="4">
        <f>E2769/N2769</f>
        <v>11.333333333333334</v>
      </c>
      <c r="Q2769" t="b">
        <v>0</v>
      </c>
      <c r="R2769" t="s">
        <v>8304</v>
      </c>
      <c r="S2769" t="str">
        <f t="shared" si="174"/>
        <v>publishing</v>
      </c>
      <c r="T2769" t="str">
        <f t="shared" si="175"/>
        <v>children's books</v>
      </c>
    </row>
    <row r="2770" spans="1:20" ht="42.75" x14ac:dyDescent="0.45">
      <c r="A2770">
        <v>2768</v>
      </c>
      <c r="B2770" s="1" t="s">
        <v>2768</v>
      </c>
      <c r="C2770" s="1" t="s">
        <v>6878</v>
      </c>
      <c r="D2770" s="3">
        <v>7000</v>
      </c>
      <c r="E2770" s="3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s="7">
        <f t="shared" si="172"/>
        <v>40967.614849537036</v>
      </c>
      <c r="L2770" s="7">
        <f t="shared" si="173"/>
        <v>40997.573182870372</v>
      </c>
      <c r="M2770" t="b">
        <v>0</v>
      </c>
      <c r="N2770">
        <v>34</v>
      </c>
      <c r="O2770" s="22">
        <f>E2770/D2770*100</f>
        <v>14.314285714285715</v>
      </c>
      <c r="P2770" s="4">
        <f>E2770/N2770</f>
        <v>29.470588235294116</v>
      </c>
      <c r="Q2770" t="b">
        <v>0</v>
      </c>
      <c r="R2770" t="s">
        <v>8304</v>
      </c>
      <c r="S2770" t="str">
        <f t="shared" si="174"/>
        <v>publishing</v>
      </c>
      <c r="T2770" t="str">
        <f t="shared" si="175"/>
        <v>children's books</v>
      </c>
    </row>
    <row r="2771" spans="1:20" ht="42.75" x14ac:dyDescent="0.45">
      <c r="A2771">
        <v>2769</v>
      </c>
      <c r="B2771" s="1" t="s">
        <v>2769</v>
      </c>
      <c r="C2771" s="1" t="s">
        <v>6879</v>
      </c>
      <c r="D2771" s="3">
        <v>800</v>
      </c>
      <c r="E2771" s="3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s="7">
        <f t="shared" si="172"/>
        <v>41745.826273148145</v>
      </c>
      <c r="L2771" s="7">
        <f t="shared" si="173"/>
        <v>41795.826273148145</v>
      </c>
      <c r="M2771" t="b">
        <v>0</v>
      </c>
      <c r="N2771">
        <v>2</v>
      </c>
      <c r="O2771" s="22">
        <f>E2771/D2771*100</f>
        <v>0.25</v>
      </c>
      <c r="P2771" s="4">
        <f>E2771/N2771</f>
        <v>1</v>
      </c>
      <c r="Q2771" t="b">
        <v>0</v>
      </c>
      <c r="R2771" t="s">
        <v>8304</v>
      </c>
      <c r="S2771" t="str">
        <f t="shared" si="174"/>
        <v>publishing</v>
      </c>
      <c r="T2771" t="str">
        <f t="shared" si="175"/>
        <v>children's books</v>
      </c>
    </row>
    <row r="2772" spans="1:20" ht="42.75" x14ac:dyDescent="0.45">
      <c r="A2772">
        <v>2770</v>
      </c>
      <c r="B2772" s="1" t="s">
        <v>2770</v>
      </c>
      <c r="C2772" s="1" t="s">
        <v>6880</v>
      </c>
      <c r="D2772" s="3">
        <v>20000</v>
      </c>
      <c r="E2772" s="3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s="7">
        <f t="shared" si="172"/>
        <v>41686.705208333333</v>
      </c>
      <c r="L2772" s="7">
        <f t="shared" si="173"/>
        <v>41716.663541666669</v>
      </c>
      <c r="M2772" t="b">
        <v>0</v>
      </c>
      <c r="N2772">
        <v>33</v>
      </c>
      <c r="O2772" s="22">
        <f>E2772/D2772*100</f>
        <v>10.411249999999999</v>
      </c>
      <c r="P2772" s="4">
        <f>E2772/N2772</f>
        <v>63.098484848484851</v>
      </c>
      <c r="Q2772" t="b">
        <v>0</v>
      </c>
      <c r="R2772" t="s">
        <v>8304</v>
      </c>
      <c r="S2772" t="str">
        <f t="shared" si="174"/>
        <v>publishing</v>
      </c>
      <c r="T2772" t="str">
        <f t="shared" si="175"/>
        <v>children's books</v>
      </c>
    </row>
    <row r="2773" spans="1:20" ht="42.75" x14ac:dyDescent="0.45">
      <c r="A2773">
        <v>2771</v>
      </c>
      <c r="B2773" s="1" t="s">
        <v>2771</v>
      </c>
      <c r="C2773" s="1" t="s">
        <v>6881</v>
      </c>
      <c r="D2773" s="3">
        <v>19980</v>
      </c>
      <c r="E2773" s="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s="7">
        <f t="shared" si="172"/>
        <v>41257.531712962962</v>
      </c>
      <c r="L2773" s="7">
        <f t="shared" si="173"/>
        <v>41306.708333333336</v>
      </c>
      <c r="M2773" t="b">
        <v>0</v>
      </c>
      <c r="N2773">
        <v>0</v>
      </c>
      <c r="O2773" s="22">
        <f>E2773/D2773*100</f>
        <v>0</v>
      </c>
      <c r="P2773" s="4" t="e">
        <f>E2773/N2773</f>
        <v>#DIV/0!</v>
      </c>
      <c r="Q2773" t="b">
        <v>0</v>
      </c>
      <c r="R2773" t="s">
        <v>8304</v>
      </c>
      <c r="S2773" t="str">
        <f t="shared" si="174"/>
        <v>publishing</v>
      </c>
      <c r="T2773" t="str">
        <f t="shared" si="175"/>
        <v>children's books</v>
      </c>
    </row>
    <row r="2774" spans="1:20" ht="42.75" x14ac:dyDescent="0.45">
      <c r="A2774">
        <v>2772</v>
      </c>
      <c r="B2774" s="1" t="s">
        <v>2772</v>
      </c>
      <c r="C2774" s="1" t="s">
        <v>6882</v>
      </c>
      <c r="D2774" s="3">
        <v>8000</v>
      </c>
      <c r="E2774" s="3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s="7">
        <f t="shared" si="172"/>
        <v>41537.869143518517</v>
      </c>
      <c r="L2774" s="7">
        <f t="shared" si="173"/>
        <v>41552.869143518517</v>
      </c>
      <c r="M2774" t="b">
        <v>0</v>
      </c>
      <c r="N2774">
        <v>0</v>
      </c>
      <c r="O2774" s="22">
        <f>E2774/D2774*100</f>
        <v>0</v>
      </c>
      <c r="P2774" s="4" t="e">
        <f>E2774/N2774</f>
        <v>#DIV/0!</v>
      </c>
      <c r="Q2774" t="b">
        <v>0</v>
      </c>
      <c r="R2774" t="s">
        <v>8304</v>
      </c>
      <c r="S2774" t="str">
        <f t="shared" si="174"/>
        <v>publishing</v>
      </c>
      <c r="T2774" t="str">
        <f t="shared" si="175"/>
        <v>children's books</v>
      </c>
    </row>
    <row r="2775" spans="1:20" ht="42.75" x14ac:dyDescent="0.45">
      <c r="A2775">
        <v>2773</v>
      </c>
      <c r="B2775" s="1" t="s">
        <v>2773</v>
      </c>
      <c r="C2775" s="1" t="s">
        <v>6883</v>
      </c>
      <c r="D2775" s="3">
        <v>530</v>
      </c>
      <c r="E2775" s="3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s="7">
        <f t="shared" si="172"/>
        <v>42474.86482638889</v>
      </c>
      <c r="L2775" s="7">
        <f t="shared" si="173"/>
        <v>42484.86482638889</v>
      </c>
      <c r="M2775" t="b">
        <v>0</v>
      </c>
      <c r="N2775">
        <v>1</v>
      </c>
      <c r="O2775" s="22">
        <f>E2775/D2775*100</f>
        <v>0.18867924528301888</v>
      </c>
      <c r="P2775" s="4">
        <f>E2775/N2775</f>
        <v>1</v>
      </c>
      <c r="Q2775" t="b">
        <v>0</v>
      </c>
      <c r="R2775" t="s">
        <v>8304</v>
      </c>
      <c r="S2775" t="str">
        <f t="shared" si="174"/>
        <v>publishing</v>
      </c>
      <c r="T2775" t="str">
        <f t="shared" si="175"/>
        <v>children's books</v>
      </c>
    </row>
    <row r="2776" spans="1:20" ht="42.75" x14ac:dyDescent="0.45">
      <c r="A2776">
        <v>2774</v>
      </c>
      <c r="B2776" s="1" t="s">
        <v>2774</v>
      </c>
      <c r="C2776" s="1" t="s">
        <v>6884</v>
      </c>
      <c r="D2776" s="3">
        <v>4000</v>
      </c>
      <c r="E2776" s="3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s="7">
        <f t="shared" si="172"/>
        <v>41311.126481481479</v>
      </c>
      <c r="L2776" s="7">
        <f t="shared" si="173"/>
        <v>41341.126481481479</v>
      </c>
      <c r="M2776" t="b">
        <v>0</v>
      </c>
      <c r="N2776">
        <v>13</v>
      </c>
      <c r="O2776" s="22">
        <f>E2776/D2776*100</f>
        <v>14.249999999999998</v>
      </c>
      <c r="P2776" s="4">
        <f>E2776/N2776</f>
        <v>43.846153846153847</v>
      </c>
      <c r="Q2776" t="b">
        <v>0</v>
      </c>
      <c r="R2776" t="s">
        <v>8304</v>
      </c>
      <c r="S2776" t="str">
        <f t="shared" si="174"/>
        <v>publishing</v>
      </c>
      <c r="T2776" t="str">
        <f t="shared" si="175"/>
        <v>children's books</v>
      </c>
    </row>
    <row r="2777" spans="1:20" ht="42.75" x14ac:dyDescent="0.45">
      <c r="A2777">
        <v>2775</v>
      </c>
      <c r="B2777" s="1" t="s">
        <v>2775</v>
      </c>
      <c r="C2777" s="1" t="s">
        <v>6885</v>
      </c>
      <c r="D2777" s="3">
        <v>5000</v>
      </c>
      <c r="E2777" s="3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s="7">
        <f t="shared" si="172"/>
        <v>40863.013356481482</v>
      </c>
      <c r="L2777" s="7">
        <f t="shared" si="173"/>
        <v>40893.013356481482</v>
      </c>
      <c r="M2777" t="b">
        <v>0</v>
      </c>
      <c r="N2777">
        <v>2</v>
      </c>
      <c r="O2777" s="22">
        <f>E2777/D2777*100</f>
        <v>3</v>
      </c>
      <c r="P2777" s="4">
        <f>E2777/N2777</f>
        <v>75</v>
      </c>
      <c r="Q2777" t="b">
        <v>0</v>
      </c>
      <c r="R2777" t="s">
        <v>8304</v>
      </c>
      <c r="S2777" t="str">
        <f t="shared" si="174"/>
        <v>publishing</v>
      </c>
      <c r="T2777" t="str">
        <f t="shared" si="175"/>
        <v>children's books</v>
      </c>
    </row>
    <row r="2778" spans="1:20" ht="57" x14ac:dyDescent="0.45">
      <c r="A2778">
        <v>2776</v>
      </c>
      <c r="B2778" s="1" t="s">
        <v>2776</v>
      </c>
      <c r="C2778" s="1" t="s">
        <v>6886</v>
      </c>
      <c r="D2778" s="3">
        <v>21000</v>
      </c>
      <c r="E2778" s="3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s="7">
        <f t="shared" si="172"/>
        <v>42136.297175925924</v>
      </c>
      <c r="L2778" s="7">
        <f t="shared" si="173"/>
        <v>42167.297175925924</v>
      </c>
      <c r="M2778" t="b">
        <v>0</v>
      </c>
      <c r="N2778">
        <v>36</v>
      </c>
      <c r="O2778" s="22">
        <f>E2778/D2778*100</f>
        <v>7.8809523809523814</v>
      </c>
      <c r="P2778" s="4">
        <f>E2778/N2778</f>
        <v>45.972222222222221</v>
      </c>
      <c r="Q2778" t="b">
        <v>0</v>
      </c>
      <c r="R2778" t="s">
        <v>8304</v>
      </c>
      <c r="S2778" t="str">
        <f t="shared" si="174"/>
        <v>publishing</v>
      </c>
      <c r="T2778" t="str">
        <f t="shared" si="175"/>
        <v>children's books</v>
      </c>
    </row>
    <row r="2779" spans="1:20" ht="42.75" x14ac:dyDescent="0.45">
      <c r="A2779">
        <v>2777</v>
      </c>
      <c r="B2779" s="1" t="s">
        <v>2777</v>
      </c>
      <c r="C2779" s="1" t="s">
        <v>6887</v>
      </c>
      <c r="D2779" s="3">
        <v>3000</v>
      </c>
      <c r="E2779" s="3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s="7">
        <f t="shared" si="172"/>
        <v>42172.669027777782</v>
      </c>
      <c r="L2779" s="7">
        <f t="shared" si="173"/>
        <v>42202.669027777782</v>
      </c>
      <c r="M2779" t="b">
        <v>0</v>
      </c>
      <c r="N2779">
        <v>1</v>
      </c>
      <c r="O2779" s="22">
        <f>E2779/D2779*100</f>
        <v>0.33333333333333337</v>
      </c>
      <c r="P2779" s="4">
        <f>E2779/N2779</f>
        <v>10</v>
      </c>
      <c r="Q2779" t="b">
        <v>0</v>
      </c>
      <c r="R2779" t="s">
        <v>8304</v>
      </c>
      <c r="S2779" t="str">
        <f t="shared" si="174"/>
        <v>publishing</v>
      </c>
      <c r="T2779" t="str">
        <f t="shared" si="175"/>
        <v>children's books</v>
      </c>
    </row>
    <row r="2780" spans="1:20" ht="57" x14ac:dyDescent="0.45">
      <c r="A2780">
        <v>2778</v>
      </c>
      <c r="B2780" s="1" t="s">
        <v>2778</v>
      </c>
      <c r="C2780" s="1" t="s">
        <v>6888</v>
      </c>
      <c r="D2780" s="3">
        <v>5500</v>
      </c>
      <c r="E2780" s="3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s="7">
        <f t="shared" si="172"/>
        <v>41846.978078703702</v>
      </c>
      <c r="L2780" s="7">
        <f t="shared" si="173"/>
        <v>41876.978078703702</v>
      </c>
      <c r="M2780" t="b">
        <v>0</v>
      </c>
      <c r="N2780">
        <v>15</v>
      </c>
      <c r="O2780" s="22">
        <f>E2780/D2780*100</f>
        <v>25.545454545454543</v>
      </c>
      <c r="P2780" s="4">
        <f>E2780/N2780</f>
        <v>93.666666666666671</v>
      </c>
      <c r="Q2780" t="b">
        <v>0</v>
      </c>
      <c r="R2780" t="s">
        <v>8304</v>
      </c>
      <c r="S2780" t="str">
        <f t="shared" si="174"/>
        <v>publishing</v>
      </c>
      <c r="T2780" t="str">
        <f t="shared" si="175"/>
        <v>children's books</v>
      </c>
    </row>
    <row r="2781" spans="1:20" ht="42.75" x14ac:dyDescent="0.45">
      <c r="A2781">
        <v>2779</v>
      </c>
      <c r="B2781" s="1" t="s">
        <v>2779</v>
      </c>
      <c r="C2781" s="1" t="s">
        <v>6889</v>
      </c>
      <c r="D2781" s="3">
        <v>2500</v>
      </c>
      <c r="E2781" s="3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s="7">
        <f t="shared" si="172"/>
        <v>42300.585891203707</v>
      </c>
      <c r="L2781" s="7">
        <f t="shared" si="173"/>
        <v>42330.627557870372</v>
      </c>
      <c r="M2781" t="b">
        <v>0</v>
      </c>
      <c r="N2781">
        <v>1</v>
      </c>
      <c r="O2781" s="22">
        <f>E2781/D2781*100</f>
        <v>2.12</v>
      </c>
      <c r="P2781" s="4">
        <f>E2781/N2781</f>
        <v>53</v>
      </c>
      <c r="Q2781" t="b">
        <v>0</v>
      </c>
      <c r="R2781" t="s">
        <v>8304</v>
      </c>
      <c r="S2781" t="str">
        <f t="shared" si="174"/>
        <v>publishing</v>
      </c>
      <c r="T2781" t="str">
        <f t="shared" si="175"/>
        <v>children's books</v>
      </c>
    </row>
    <row r="2782" spans="1:20" ht="28.5" x14ac:dyDescent="0.45">
      <c r="A2782">
        <v>2780</v>
      </c>
      <c r="B2782" s="1" t="s">
        <v>2780</v>
      </c>
      <c r="C2782" s="1" t="s">
        <v>6890</v>
      </c>
      <c r="D2782" s="3">
        <v>100000</v>
      </c>
      <c r="E2782" s="3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s="7">
        <f t="shared" si="172"/>
        <v>42774.447777777779</v>
      </c>
      <c r="L2782" s="7">
        <f t="shared" si="173"/>
        <v>42804.447777777779</v>
      </c>
      <c r="M2782" t="b">
        <v>0</v>
      </c>
      <c r="N2782">
        <v>0</v>
      </c>
      <c r="O2782" s="22">
        <f>E2782/D2782*100</f>
        <v>0</v>
      </c>
      <c r="P2782" s="4" t="e">
        <f>E2782/N2782</f>
        <v>#DIV/0!</v>
      </c>
      <c r="Q2782" t="b">
        <v>0</v>
      </c>
      <c r="R2782" t="s">
        <v>8304</v>
      </c>
      <c r="S2782" t="str">
        <f t="shared" si="174"/>
        <v>publishing</v>
      </c>
      <c r="T2782" t="str">
        <f t="shared" si="175"/>
        <v>children's books</v>
      </c>
    </row>
    <row r="2783" spans="1:20" ht="42.75" x14ac:dyDescent="0.45">
      <c r="A2783">
        <v>2781</v>
      </c>
      <c r="B2783" s="1" t="s">
        <v>2781</v>
      </c>
      <c r="C2783" s="1" t="s">
        <v>6891</v>
      </c>
      <c r="D2783" s="3">
        <v>1250</v>
      </c>
      <c r="E2783" s="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s="7">
        <f t="shared" si="172"/>
        <v>42018.94159722222</v>
      </c>
      <c r="L2783" s="7">
        <f t="shared" si="173"/>
        <v>42047.291666666672</v>
      </c>
      <c r="M2783" t="b">
        <v>0</v>
      </c>
      <c r="N2783">
        <v>28</v>
      </c>
      <c r="O2783" s="22">
        <f>E2783/D2783*100</f>
        <v>105.28</v>
      </c>
      <c r="P2783" s="4">
        <f>E2783/N2783</f>
        <v>47</v>
      </c>
      <c r="Q2783" t="b">
        <v>1</v>
      </c>
      <c r="R2783" t="s">
        <v>8271</v>
      </c>
      <c r="S2783" t="str">
        <f t="shared" si="174"/>
        <v>theater</v>
      </c>
      <c r="T2783" t="str">
        <f t="shared" si="175"/>
        <v>plays</v>
      </c>
    </row>
    <row r="2784" spans="1:20" ht="28.5" x14ac:dyDescent="0.45">
      <c r="A2784">
        <v>2782</v>
      </c>
      <c r="B2784" s="1" t="s">
        <v>2782</v>
      </c>
      <c r="C2784" s="1" t="s">
        <v>6892</v>
      </c>
      <c r="D2784" s="3">
        <v>1000</v>
      </c>
      <c r="E2784" s="3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s="7">
        <f t="shared" si="172"/>
        <v>42026.924976851849</v>
      </c>
      <c r="L2784" s="7">
        <f t="shared" si="173"/>
        <v>42052.207638888889</v>
      </c>
      <c r="M2784" t="b">
        <v>0</v>
      </c>
      <c r="N2784">
        <v>18</v>
      </c>
      <c r="O2784" s="22">
        <f>E2784/D2784*100</f>
        <v>120</v>
      </c>
      <c r="P2784" s="4">
        <f>E2784/N2784</f>
        <v>66.666666666666671</v>
      </c>
      <c r="Q2784" t="b">
        <v>1</v>
      </c>
      <c r="R2784" t="s">
        <v>8271</v>
      </c>
      <c r="S2784" t="str">
        <f t="shared" si="174"/>
        <v>theater</v>
      </c>
      <c r="T2784" t="str">
        <f t="shared" si="175"/>
        <v>plays</v>
      </c>
    </row>
    <row r="2785" spans="1:20" ht="42.75" x14ac:dyDescent="0.45">
      <c r="A2785">
        <v>2783</v>
      </c>
      <c r="B2785" s="1" t="s">
        <v>2783</v>
      </c>
      <c r="C2785" s="1" t="s">
        <v>6893</v>
      </c>
      <c r="D2785" s="3">
        <v>1000</v>
      </c>
      <c r="E2785" s="3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s="7">
        <f t="shared" si="172"/>
        <v>42103.535254629634</v>
      </c>
      <c r="L2785" s="7">
        <f t="shared" si="173"/>
        <v>42117.535254629634</v>
      </c>
      <c r="M2785" t="b">
        <v>0</v>
      </c>
      <c r="N2785">
        <v>61</v>
      </c>
      <c r="O2785" s="22">
        <f>E2785/D2785*100</f>
        <v>114.5</v>
      </c>
      <c r="P2785" s="4">
        <f>E2785/N2785</f>
        <v>18.770491803278688</v>
      </c>
      <c r="Q2785" t="b">
        <v>1</v>
      </c>
      <c r="R2785" t="s">
        <v>8271</v>
      </c>
      <c r="S2785" t="str">
        <f t="shared" si="174"/>
        <v>theater</v>
      </c>
      <c r="T2785" t="str">
        <f t="shared" si="175"/>
        <v>plays</v>
      </c>
    </row>
    <row r="2786" spans="1:20" ht="42.75" x14ac:dyDescent="0.45">
      <c r="A2786">
        <v>2784</v>
      </c>
      <c r="B2786" s="1" t="s">
        <v>2784</v>
      </c>
      <c r="C2786" s="1" t="s">
        <v>6894</v>
      </c>
      <c r="D2786" s="3">
        <v>6000</v>
      </c>
      <c r="E2786" s="3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s="7">
        <f t="shared" si="172"/>
        <v>41920.787534722222</v>
      </c>
      <c r="L2786" s="7">
        <f t="shared" si="173"/>
        <v>41941.787534722222</v>
      </c>
      <c r="M2786" t="b">
        <v>0</v>
      </c>
      <c r="N2786">
        <v>108</v>
      </c>
      <c r="O2786" s="22">
        <f>E2786/D2786*100</f>
        <v>119</v>
      </c>
      <c r="P2786" s="4">
        <f>E2786/N2786</f>
        <v>66.111111111111114</v>
      </c>
      <c r="Q2786" t="b">
        <v>1</v>
      </c>
      <c r="R2786" t="s">
        <v>8271</v>
      </c>
      <c r="S2786" t="str">
        <f t="shared" si="174"/>
        <v>theater</v>
      </c>
      <c r="T2786" t="str">
        <f t="shared" si="175"/>
        <v>plays</v>
      </c>
    </row>
    <row r="2787" spans="1:20" ht="42.75" x14ac:dyDescent="0.45">
      <c r="A2787">
        <v>2785</v>
      </c>
      <c r="B2787" s="1" t="s">
        <v>2785</v>
      </c>
      <c r="C2787" s="1" t="s">
        <v>6895</v>
      </c>
      <c r="D2787" s="3">
        <v>5000</v>
      </c>
      <c r="E2787" s="3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s="7">
        <f t="shared" si="172"/>
        <v>42558.189432870371</v>
      </c>
      <c r="L2787" s="7">
        <f t="shared" si="173"/>
        <v>42587.875</v>
      </c>
      <c r="M2787" t="b">
        <v>0</v>
      </c>
      <c r="N2787">
        <v>142</v>
      </c>
      <c r="O2787" s="22">
        <f>E2787/D2787*100</f>
        <v>104.67999999999999</v>
      </c>
      <c r="P2787" s="4">
        <f>E2787/N2787</f>
        <v>36.859154929577464</v>
      </c>
      <c r="Q2787" t="b">
        <v>1</v>
      </c>
      <c r="R2787" t="s">
        <v>8271</v>
      </c>
      <c r="S2787" t="str">
        <f t="shared" si="174"/>
        <v>theater</v>
      </c>
      <c r="T2787" t="str">
        <f t="shared" si="175"/>
        <v>plays</v>
      </c>
    </row>
    <row r="2788" spans="1:20" ht="28.5" x14ac:dyDescent="0.45">
      <c r="A2788">
        <v>2786</v>
      </c>
      <c r="B2788" s="1" t="s">
        <v>2786</v>
      </c>
      <c r="C2788" s="1" t="s">
        <v>6896</v>
      </c>
      <c r="D2788" s="3">
        <v>2500</v>
      </c>
      <c r="E2788" s="3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s="7">
        <f t="shared" si="172"/>
        <v>41815.569212962961</v>
      </c>
      <c r="L2788" s="7">
        <f t="shared" si="173"/>
        <v>41829.569212962961</v>
      </c>
      <c r="M2788" t="b">
        <v>0</v>
      </c>
      <c r="N2788">
        <v>74</v>
      </c>
      <c r="O2788" s="22">
        <f>E2788/D2788*100</f>
        <v>117.83999999999999</v>
      </c>
      <c r="P2788" s="4">
        <f>E2788/N2788</f>
        <v>39.810810810810814</v>
      </c>
      <c r="Q2788" t="b">
        <v>1</v>
      </c>
      <c r="R2788" t="s">
        <v>8271</v>
      </c>
      <c r="S2788" t="str">
        <f t="shared" si="174"/>
        <v>theater</v>
      </c>
      <c r="T2788" t="str">
        <f t="shared" si="175"/>
        <v>plays</v>
      </c>
    </row>
    <row r="2789" spans="1:20" ht="42.75" x14ac:dyDescent="0.45">
      <c r="A2789">
        <v>2787</v>
      </c>
      <c r="B2789" s="1" t="s">
        <v>2787</v>
      </c>
      <c r="C2789" s="1" t="s">
        <v>6897</v>
      </c>
      <c r="D2789" s="3">
        <v>1000</v>
      </c>
      <c r="E2789" s="3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s="7">
        <f t="shared" si="172"/>
        <v>41808.198518518519</v>
      </c>
      <c r="L2789" s="7">
        <f t="shared" si="173"/>
        <v>41838.198518518519</v>
      </c>
      <c r="M2789" t="b">
        <v>0</v>
      </c>
      <c r="N2789">
        <v>38</v>
      </c>
      <c r="O2789" s="22">
        <f>E2789/D2789*100</f>
        <v>119.7</v>
      </c>
      <c r="P2789" s="4">
        <f>E2789/N2789</f>
        <v>31.5</v>
      </c>
      <c r="Q2789" t="b">
        <v>1</v>
      </c>
      <c r="R2789" t="s">
        <v>8271</v>
      </c>
      <c r="S2789" t="str">
        <f t="shared" si="174"/>
        <v>theater</v>
      </c>
      <c r="T2789" t="str">
        <f t="shared" si="175"/>
        <v>plays</v>
      </c>
    </row>
    <row r="2790" spans="1:20" ht="42.75" x14ac:dyDescent="0.45">
      <c r="A2790">
        <v>2788</v>
      </c>
      <c r="B2790" s="1" t="s">
        <v>2788</v>
      </c>
      <c r="C2790" s="1" t="s">
        <v>6898</v>
      </c>
      <c r="D2790" s="3">
        <v>2000</v>
      </c>
      <c r="E2790" s="3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s="7">
        <f t="shared" si="172"/>
        <v>42550.701886574068</v>
      </c>
      <c r="L2790" s="7">
        <f t="shared" si="173"/>
        <v>42580.701886574068</v>
      </c>
      <c r="M2790" t="b">
        <v>0</v>
      </c>
      <c r="N2790">
        <v>20</v>
      </c>
      <c r="O2790" s="22">
        <f>E2790/D2790*100</f>
        <v>102.49999999999999</v>
      </c>
      <c r="P2790" s="4">
        <f>E2790/N2790</f>
        <v>102.5</v>
      </c>
      <c r="Q2790" t="b">
        <v>1</v>
      </c>
      <c r="R2790" t="s">
        <v>8271</v>
      </c>
      <c r="S2790" t="str">
        <f t="shared" si="174"/>
        <v>theater</v>
      </c>
      <c r="T2790" t="str">
        <f t="shared" si="175"/>
        <v>plays</v>
      </c>
    </row>
    <row r="2791" spans="1:20" ht="28.5" x14ac:dyDescent="0.45">
      <c r="A2791">
        <v>2789</v>
      </c>
      <c r="B2791" s="1" t="s">
        <v>2789</v>
      </c>
      <c r="C2791" s="1" t="s">
        <v>6899</v>
      </c>
      <c r="D2791" s="3">
        <v>3000</v>
      </c>
      <c r="E2791" s="3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s="7">
        <f t="shared" si="172"/>
        <v>42056.013124999998</v>
      </c>
      <c r="L2791" s="7">
        <f t="shared" si="173"/>
        <v>42075.166666666672</v>
      </c>
      <c r="M2791" t="b">
        <v>0</v>
      </c>
      <c r="N2791">
        <v>24</v>
      </c>
      <c r="O2791" s="22">
        <f>E2791/D2791*100</f>
        <v>101.16666666666667</v>
      </c>
      <c r="P2791" s="4">
        <f>E2791/N2791</f>
        <v>126.45833333333333</v>
      </c>
      <c r="Q2791" t="b">
        <v>1</v>
      </c>
      <c r="R2791" t="s">
        <v>8271</v>
      </c>
      <c r="S2791" t="str">
        <f t="shared" si="174"/>
        <v>theater</v>
      </c>
      <c r="T2791" t="str">
        <f t="shared" si="175"/>
        <v>plays</v>
      </c>
    </row>
    <row r="2792" spans="1:20" ht="42.75" x14ac:dyDescent="0.45">
      <c r="A2792">
        <v>2790</v>
      </c>
      <c r="B2792" s="1" t="s">
        <v>2790</v>
      </c>
      <c r="C2792" s="1" t="s">
        <v>6900</v>
      </c>
      <c r="D2792" s="3">
        <v>3000</v>
      </c>
      <c r="E2792" s="3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s="7">
        <f t="shared" si="172"/>
        <v>42016.938692129625</v>
      </c>
      <c r="L2792" s="7">
        <f t="shared" si="173"/>
        <v>42046.938692129625</v>
      </c>
      <c r="M2792" t="b">
        <v>0</v>
      </c>
      <c r="N2792">
        <v>66</v>
      </c>
      <c r="O2792" s="22">
        <f>E2792/D2792*100</f>
        <v>105.33333333333333</v>
      </c>
      <c r="P2792" s="4">
        <f>E2792/N2792</f>
        <v>47.878787878787875</v>
      </c>
      <c r="Q2792" t="b">
        <v>1</v>
      </c>
      <c r="R2792" t="s">
        <v>8271</v>
      </c>
      <c r="S2792" t="str">
        <f t="shared" si="174"/>
        <v>theater</v>
      </c>
      <c r="T2792" t="str">
        <f t="shared" si="175"/>
        <v>plays</v>
      </c>
    </row>
    <row r="2793" spans="1:20" ht="42.75" x14ac:dyDescent="0.45">
      <c r="A2793">
        <v>2791</v>
      </c>
      <c r="B2793" s="1" t="s">
        <v>2791</v>
      </c>
      <c r="C2793" s="1" t="s">
        <v>6901</v>
      </c>
      <c r="D2793" s="3">
        <v>2000</v>
      </c>
      <c r="E2793" s="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s="7">
        <f t="shared" si="172"/>
        <v>42591.899988425925</v>
      </c>
      <c r="L2793" s="7">
        <f t="shared" si="173"/>
        <v>42622.166666666672</v>
      </c>
      <c r="M2793" t="b">
        <v>0</v>
      </c>
      <c r="N2793">
        <v>28</v>
      </c>
      <c r="O2793" s="22">
        <f>E2793/D2793*100</f>
        <v>102.49999999999999</v>
      </c>
      <c r="P2793" s="4">
        <f>E2793/N2793</f>
        <v>73.214285714285708</v>
      </c>
      <c r="Q2793" t="b">
        <v>1</v>
      </c>
      <c r="R2793" t="s">
        <v>8271</v>
      </c>
      <c r="S2793" t="str">
        <f t="shared" si="174"/>
        <v>theater</v>
      </c>
      <c r="T2793" t="str">
        <f t="shared" si="175"/>
        <v>plays</v>
      </c>
    </row>
    <row r="2794" spans="1:20" ht="42.75" x14ac:dyDescent="0.45">
      <c r="A2794">
        <v>2792</v>
      </c>
      <c r="B2794" s="1" t="s">
        <v>2792</v>
      </c>
      <c r="C2794" s="1" t="s">
        <v>6902</v>
      </c>
      <c r="D2794" s="3">
        <v>2000</v>
      </c>
      <c r="E2794" s="3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s="7">
        <f t="shared" si="172"/>
        <v>42183.231006944443</v>
      </c>
      <c r="L2794" s="7">
        <f t="shared" si="173"/>
        <v>42228.231006944443</v>
      </c>
      <c r="M2794" t="b">
        <v>0</v>
      </c>
      <c r="N2794">
        <v>24</v>
      </c>
      <c r="O2794" s="22">
        <f>E2794/D2794*100</f>
        <v>107.60000000000001</v>
      </c>
      <c r="P2794" s="4">
        <f>E2794/N2794</f>
        <v>89.666666666666671</v>
      </c>
      <c r="Q2794" t="b">
        <v>1</v>
      </c>
      <c r="R2794" t="s">
        <v>8271</v>
      </c>
      <c r="S2794" t="str">
        <f t="shared" si="174"/>
        <v>theater</v>
      </c>
      <c r="T2794" t="str">
        <f t="shared" si="175"/>
        <v>plays</v>
      </c>
    </row>
    <row r="2795" spans="1:20" ht="57" x14ac:dyDescent="0.45">
      <c r="A2795">
        <v>2793</v>
      </c>
      <c r="B2795" s="1" t="s">
        <v>2793</v>
      </c>
      <c r="C2795" s="1" t="s">
        <v>6903</v>
      </c>
      <c r="D2795" s="3">
        <v>10000</v>
      </c>
      <c r="E2795" s="3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s="7">
        <f t="shared" si="172"/>
        <v>42176.419039351851</v>
      </c>
      <c r="L2795" s="7">
        <f t="shared" si="173"/>
        <v>42206.419039351851</v>
      </c>
      <c r="M2795" t="b">
        <v>0</v>
      </c>
      <c r="N2795">
        <v>73</v>
      </c>
      <c r="O2795" s="22">
        <f>E2795/D2795*100</f>
        <v>110.5675</v>
      </c>
      <c r="P2795" s="4">
        <f>E2795/N2795</f>
        <v>151.4623287671233</v>
      </c>
      <c r="Q2795" t="b">
        <v>1</v>
      </c>
      <c r="R2795" t="s">
        <v>8271</v>
      </c>
      <c r="S2795" t="str">
        <f t="shared" si="174"/>
        <v>theater</v>
      </c>
      <c r="T2795" t="str">
        <f t="shared" si="175"/>
        <v>plays</v>
      </c>
    </row>
    <row r="2796" spans="1:20" ht="57" x14ac:dyDescent="0.45">
      <c r="A2796">
        <v>2794</v>
      </c>
      <c r="B2796" s="1" t="s">
        <v>2794</v>
      </c>
      <c r="C2796" s="1" t="s">
        <v>6904</v>
      </c>
      <c r="D2796" s="3">
        <v>50</v>
      </c>
      <c r="E2796" s="3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s="7">
        <f t="shared" si="172"/>
        <v>42416.691655092596</v>
      </c>
      <c r="L2796" s="7">
        <f t="shared" si="173"/>
        <v>42432.791666666672</v>
      </c>
      <c r="M2796" t="b">
        <v>0</v>
      </c>
      <c r="N2796">
        <v>3</v>
      </c>
      <c r="O2796" s="22">
        <f>E2796/D2796*100</f>
        <v>150</v>
      </c>
      <c r="P2796" s="4">
        <f>E2796/N2796</f>
        <v>25</v>
      </c>
      <c r="Q2796" t="b">
        <v>1</v>
      </c>
      <c r="R2796" t="s">
        <v>8271</v>
      </c>
      <c r="S2796" t="str">
        <f t="shared" si="174"/>
        <v>theater</v>
      </c>
      <c r="T2796" t="str">
        <f t="shared" si="175"/>
        <v>plays</v>
      </c>
    </row>
    <row r="2797" spans="1:20" ht="42.75" x14ac:dyDescent="0.45">
      <c r="A2797">
        <v>2795</v>
      </c>
      <c r="B2797" s="1" t="s">
        <v>2795</v>
      </c>
      <c r="C2797" s="1" t="s">
        <v>6905</v>
      </c>
      <c r="D2797" s="3">
        <v>700</v>
      </c>
      <c r="E2797" s="3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s="7">
        <f t="shared" si="172"/>
        <v>41780.525937500002</v>
      </c>
      <c r="L2797" s="7">
        <f t="shared" si="173"/>
        <v>41796.958333333336</v>
      </c>
      <c r="M2797" t="b">
        <v>0</v>
      </c>
      <c r="N2797">
        <v>20</v>
      </c>
      <c r="O2797" s="22">
        <f>E2797/D2797*100</f>
        <v>104.28571428571429</v>
      </c>
      <c r="P2797" s="4">
        <f>E2797/N2797</f>
        <v>36.5</v>
      </c>
      <c r="Q2797" t="b">
        <v>1</v>
      </c>
      <c r="R2797" t="s">
        <v>8271</v>
      </c>
      <c r="S2797" t="str">
        <f t="shared" si="174"/>
        <v>theater</v>
      </c>
      <c r="T2797" t="str">
        <f t="shared" si="175"/>
        <v>plays</v>
      </c>
    </row>
    <row r="2798" spans="1:20" ht="42.75" x14ac:dyDescent="0.45">
      <c r="A2798">
        <v>2796</v>
      </c>
      <c r="B2798" s="1" t="s">
        <v>2796</v>
      </c>
      <c r="C2798" s="1" t="s">
        <v>6906</v>
      </c>
      <c r="D2798" s="3">
        <v>800</v>
      </c>
      <c r="E2798" s="3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s="7">
        <f t="shared" si="172"/>
        <v>41795.528101851851</v>
      </c>
      <c r="L2798" s="7">
        <f t="shared" si="173"/>
        <v>41825.528101851851</v>
      </c>
      <c r="M2798" t="b">
        <v>0</v>
      </c>
      <c r="N2798">
        <v>21</v>
      </c>
      <c r="O2798" s="22">
        <f>E2798/D2798*100</f>
        <v>115.5</v>
      </c>
      <c r="P2798" s="4">
        <f>E2798/N2798</f>
        <v>44</v>
      </c>
      <c r="Q2798" t="b">
        <v>1</v>
      </c>
      <c r="R2798" t="s">
        <v>8271</v>
      </c>
      <c r="S2798" t="str">
        <f t="shared" si="174"/>
        <v>theater</v>
      </c>
      <c r="T2798" t="str">
        <f t="shared" si="175"/>
        <v>plays</v>
      </c>
    </row>
    <row r="2799" spans="1:20" ht="42.75" x14ac:dyDescent="0.45">
      <c r="A2799">
        <v>2797</v>
      </c>
      <c r="B2799" s="1" t="s">
        <v>2797</v>
      </c>
      <c r="C2799" s="1" t="s">
        <v>6907</v>
      </c>
      <c r="D2799" s="3">
        <v>8000</v>
      </c>
      <c r="E2799" s="3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s="7">
        <f t="shared" si="172"/>
        <v>41798.94027777778</v>
      </c>
      <c r="L2799" s="7">
        <f t="shared" si="173"/>
        <v>41828.94027777778</v>
      </c>
      <c r="M2799" t="b">
        <v>0</v>
      </c>
      <c r="N2799">
        <v>94</v>
      </c>
      <c r="O2799" s="22">
        <f>E2799/D2799*100</f>
        <v>102.64512500000001</v>
      </c>
      <c r="P2799" s="4">
        <f>E2799/N2799</f>
        <v>87.357553191489373</v>
      </c>
      <c r="Q2799" t="b">
        <v>1</v>
      </c>
      <c r="R2799" t="s">
        <v>8271</v>
      </c>
      <c r="S2799" t="str">
        <f t="shared" si="174"/>
        <v>theater</v>
      </c>
      <c r="T2799" t="str">
        <f t="shared" si="175"/>
        <v>plays</v>
      </c>
    </row>
    <row r="2800" spans="1:20" ht="42.75" x14ac:dyDescent="0.45">
      <c r="A2800">
        <v>2798</v>
      </c>
      <c r="B2800" s="1" t="s">
        <v>2798</v>
      </c>
      <c r="C2800" s="1" t="s">
        <v>6908</v>
      </c>
      <c r="D2800" s="3">
        <v>5000</v>
      </c>
      <c r="E2800" s="3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s="7">
        <f t="shared" si="172"/>
        <v>42201.675011574072</v>
      </c>
      <c r="L2800" s="7">
        <f t="shared" si="173"/>
        <v>42216.666666666672</v>
      </c>
      <c r="M2800" t="b">
        <v>0</v>
      </c>
      <c r="N2800">
        <v>139</v>
      </c>
      <c r="O2800" s="22">
        <f>E2800/D2800*100</f>
        <v>101.4</v>
      </c>
      <c r="P2800" s="4">
        <f>E2800/N2800</f>
        <v>36.474820143884891</v>
      </c>
      <c r="Q2800" t="b">
        <v>1</v>
      </c>
      <c r="R2800" t="s">
        <v>8271</v>
      </c>
      <c r="S2800" t="str">
        <f t="shared" si="174"/>
        <v>theater</v>
      </c>
      <c r="T2800" t="str">
        <f t="shared" si="175"/>
        <v>plays</v>
      </c>
    </row>
    <row r="2801" spans="1:20" ht="42.75" x14ac:dyDescent="0.45">
      <c r="A2801">
        <v>2799</v>
      </c>
      <c r="B2801" s="1" t="s">
        <v>2799</v>
      </c>
      <c r="C2801" s="1" t="s">
        <v>6909</v>
      </c>
      <c r="D2801" s="3">
        <v>5000</v>
      </c>
      <c r="E2801" s="3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s="7">
        <f t="shared" si="172"/>
        <v>42507.264699074076</v>
      </c>
      <c r="L2801" s="7">
        <f t="shared" si="173"/>
        <v>42538.666666666672</v>
      </c>
      <c r="M2801" t="b">
        <v>0</v>
      </c>
      <c r="N2801">
        <v>130</v>
      </c>
      <c r="O2801" s="22">
        <f>E2801/D2801*100</f>
        <v>116.6348</v>
      </c>
      <c r="P2801" s="4">
        <f>E2801/N2801</f>
        <v>44.859538461538463</v>
      </c>
      <c r="Q2801" t="b">
        <v>1</v>
      </c>
      <c r="R2801" t="s">
        <v>8271</v>
      </c>
      <c r="S2801" t="str">
        <f t="shared" si="174"/>
        <v>theater</v>
      </c>
      <c r="T2801" t="str">
        <f t="shared" si="175"/>
        <v>plays</v>
      </c>
    </row>
    <row r="2802" spans="1:20" ht="42.75" x14ac:dyDescent="0.45">
      <c r="A2802">
        <v>2800</v>
      </c>
      <c r="B2802" s="1" t="s">
        <v>2800</v>
      </c>
      <c r="C2802" s="1" t="s">
        <v>6910</v>
      </c>
      <c r="D2802" s="3">
        <v>1000</v>
      </c>
      <c r="E2802" s="3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s="7">
        <f t="shared" si="172"/>
        <v>41948.552847222221</v>
      </c>
      <c r="L2802" s="7">
        <f t="shared" si="173"/>
        <v>42008.552847222221</v>
      </c>
      <c r="M2802" t="b">
        <v>0</v>
      </c>
      <c r="N2802">
        <v>31</v>
      </c>
      <c r="O2802" s="22">
        <f>E2802/D2802*100</f>
        <v>133</v>
      </c>
      <c r="P2802" s="4">
        <f>E2802/N2802</f>
        <v>42.903225806451616</v>
      </c>
      <c r="Q2802" t="b">
        <v>1</v>
      </c>
      <c r="R2802" t="s">
        <v>8271</v>
      </c>
      <c r="S2802" t="str">
        <f t="shared" si="174"/>
        <v>theater</v>
      </c>
      <c r="T2802" t="str">
        <f t="shared" si="175"/>
        <v>plays</v>
      </c>
    </row>
    <row r="2803" spans="1:20" ht="42.75" x14ac:dyDescent="0.45">
      <c r="A2803">
        <v>2801</v>
      </c>
      <c r="B2803" s="1" t="s">
        <v>2801</v>
      </c>
      <c r="C2803" s="1" t="s">
        <v>6911</v>
      </c>
      <c r="D2803" s="3">
        <v>500</v>
      </c>
      <c r="E2803" s="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s="7">
        <f t="shared" si="172"/>
        <v>41900.243159722224</v>
      </c>
      <c r="L2803" s="7">
        <f t="shared" si="173"/>
        <v>41922.458333333336</v>
      </c>
      <c r="M2803" t="b">
        <v>0</v>
      </c>
      <c r="N2803">
        <v>13</v>
      </c>
      <c r="O2803" s="22">
        <f>E2803/D2803*100</f>
        <v>133.20000000000002</v>
      </c>
      <c r="P2803" s="4">
        <f>E2803/N2803</f>
        <v>51.230769230769234</v>
      </c>
      <c r="Q2803" t="b">
        <v>1</v>
      </c>
      <c r="R2803" t="s">
        <v>8271</v>
      </c>
      <c r="S2803" t="str">
        <f t="shared" si="174"/>
        <v>theater</v>
      </c>
      <c r="T2803" t="str">
        <f t="shared" si="175"/>
        <v>plays</v>
      </c>
    </row>
    <row r="2804" spans="1:20" ht="42.75" x14ac:dyDescent="0.45">
      <c r="A2804">
        <v>2802</v>
      </c>
      <c r="B2804" s="1" t="s">
        <v>2802</v>
      </c>
      <c r="C2804" s="1" t="s">
        <v>6912</v>
      </c>
      <c r="D2804" s="3">
        <v>3000</v>
      </c>
      <c r="E2804" s="3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s="7">
        <f t="shared" si="172"/>
        <v>42192.64707175926</v>
      </c>
      <c r="L2804" s="7">
        <f t="shared" si="173"/>
        <v>42222.64707175926</v>
      </c>
      <c r="M2804" t="b">
        <v>0</v>
      </c>
      <c r="N2804">
        <v>90</v>
      </c>
      <c r="O2804" s="22">
        <f>E2804/D2804*100</f>
        <v>101.83333333333333</v>
      </c>
      <c r="P2804" s="4">
        <f>E2804/N2804</f>
        <v>33.944444444444443</v>
      </c>
      <c r="Q2804" t="b">
        <v>1</v>
      </c>
      <c r="R2804" t="s">
        <v>8271</v>
      </c>
      <c r="S2804" t="str">
        <f t="shared" si="174"/>
        <v>theater</v>
      </c>
      <c r="T2804" t="str">
        <f t="shared" si="175"/>
        <v>plays</v>
      </c>
    </row>
    <row r="2805" spans="1:20" ht="42.75" x14ac:dyDescent="0.45">
      <c r="A2805">
        <v>2803</v>
      </c>
      <c r="B2805" s="1" t="s">
        <v>2803</v>
      </c>
      <c r="C2805" s="1" t="s">
        <v>6913</v>
      </c>
      <c r="D2805" s="3">
        <v>10000</v>
      </c>
      <c r="E2805" s="3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s="7">
        <f t="shared" si="172"/>
        <v>42158.065694444449</v>
      </c>
      <c r="L2805" s="7">
        <f t="shared" si="173"/>
        <v>42201</v>
      </c>
      <c r="M2805" t="b">
        <v>0</v>
      </c>
      <c r="N2805">
        <v>141</v>
      </c>
      <c r="O2805" s="22">
        <f>E2805/D2805*100</f>
        <v>127.95</v>
      </c>
      <c r="P2805" s="4">
        <f>E2805/N2805</f>
        <v>90.744680851063833</v>
      </c>
      <c r="Q2805" t="b">
        <v>1</v>
      </c>
      <c r="R2805" t="s">
        <v>8271</v>
      </c>
      <c r="S2805" t="str">
        <f t="shared" si="174"/>
        <v>theater</v>
      </c>
      <c r="T2805" t="str">
        <f t="shared" si="175"/>
        <v>plays</v>
      </c>
    </row>
    <row r="2806" spans="1:20" ht="42.75" x14ac:dyDescent="0.45">
      <c r="A2806">
        <v>2804</v>
      </c>
      <c r="B2806" s="1" t="s">
        <v>2804</v>
      </c>
      <c r="C2806" s="1" t="s">
        <v>6914</v>
      </c>
      <c r="D2806" s="3">
        <v>1000</v>
      </c>
      <c r="E2806" s="3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s="7">
        <f t="shared" si="172"/>
        <v>41881.453587962962</v>
      </c>
      <c r="L2806" s="7">
        <f t="shared" si="173"/>
        <v>41911.453587962962</v>
      </c>
      <c r="M2806" t="b">
        <v>0</v>
      </c>
      <c r="N2806">
        <v>23</v>
      </c>
      <c r="O2806" s="22">
        <f>E2806/D2806*100</f>
        <v>114.99999999999999</v>
      </c>
      <c r="P2806" s="4">
        <f>E2806/N2806</f>
        <v>50</v>
      </c>
      <c r="Q2806" t="b">
        <v>1</v>
      </c>
      <c r="R2806" t="s">
        <v>8271</v>
      </c>
      <c r="S2806" t="str">
        <f t="shared" si="174"/>
        <v>theater</v>
      </c>
      <c r="T2806" t="str">
        <f t="shared" si="175"/>
        <v>plays</v>
      </c>
    </row>
    <row r="2807" spans="1:20" ht="57" x14ac:dyDescent="0.45">
      <c r="A2807">
        <v>2805</v>
      </c>
      <c r="B2807" s="1" t="s">
        <v>2805</v>
      </c>
      <c r="C2807" s="1" t="s">
        <v>6915</v>
      </c>
      <c r="D2807" s="3">
        <v>400</v>
      </c>
      <c r="E2807" s="3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s="7">
        <f t="shared" si="172"/>
        <v>42213.505474537036</v>
      </c>
      <c r="L2807" s="7">
        <f t="shared" si="173"/>
        <v>42238.505474537036</v>
      </c>
      <c r="M2807" t="b">
        <v>0</v>
      </c>
      <c r="N2807">
        <v>18</v>
      </c>
      <c r="O2807" s="22">
        <f>E2807/D2807*100</f>
        <v>110.00000000000001</v>
      </c>
      <c r="P2807" s="4">
        <f>E2807/N2807</f>
        <v>24.444444444444443</v>
      </c>
      <c r="Q2807" t="b">
        <v>1</v>
      </c>
      <c r="R2807" t="s">
        <v>8271</v>
      </c>
      <c r="S2807" t="str">
        <f t="shared" si="174"/>
        <v>theater</v>
      </c>
      <c r="T2807" t="str">
        <f t="shared" si="175"/>
        <v>plays</v>
      </c>
    </row>
    <row r="2808" spans="1:20" ht="42.75" x14ac:dyDescent="0.45">
      <c r="A2808">
        <v>2806</v>
      </c>
      <c r="B2808" s="1" t="s">
        <v>2806</v>
      </c>
      <c r="C2808" s="1" t="s">
        <v>6916</v>
      </c>
      <c r="D2808" s="3">
        <v>3000</v>
      </c>
      <c r="E2808" s="3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s="7">
        <f t="shared" si="172"/>
        <v>42185.267245370371</v>
      </c>
      <c r="L2808" s="7">
        <f t="shared" si="173"/>
        <v>42221.458333333328</v>
      </c>
      <c r="M2808" t="b">
        <v>0</v>
      </c>
      <c r="N2808">
        <v>76</v>
      </c>
      <c r="O2808" s="22">
        <f>E2808/D2808*100</f>
        <v>112.1</v>
      </c>
      <c r="P2808" s="4">
        <f>E2808/N2808</f>
        <v>44.25</v>
      </c>
      <c r="Q2808" t="b">
        <v>1</v>
      </c>
      <c r="R2808" t="s">
        <v>8271</v>
      </c>
      <c r="S2808" t="str">
        <f t="shared" si="174"/>
        <v>theater</v>
      </c>
      <c r="T2808" t="str">
        <f t="shared" si="175"/>
        <v>plays</v>
      </c>
    </row>
    <row r="2809" spans="1:20" x14ac:dyDescent="0.45">
      <c r="A2809">
        <v>2807</v>
      </c>
      <c r="B2809" s="1" t="s">
        <v>2807</v>
      </c>
      <c r="C2809" s="1" t="s">
        <v>6917</v>
      </c>
      <c r="D2809" s="3">
        <v>5000</v>
      </c>
      <c r="E2809" s="3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s="7">
        <f t="shared" si="172"/>
        <v>42154.873124999998</v>
      </c>
      <c r="L2809" s="7">
        <f t="shared" si="173"/>
        <v>42184.873124999998</v>
      </c>
      <c r="M2809" t="b">
        <v>0</v>
      </c>
      <c r="N2809">
        <v>93</v>
      </c>
      <c r="O2809" s="22">
        <f>E2809/D2809*100</f>
        <v>126</v>
      </c>
      <c r="P2809" s="4">
        <f>E2809/N2809</f>
        <v>67.741935483870961</v>
      </c>
      <c r="Q2809" t="b">
        <v>1</v>
      </c>
      <c r="R2809" t="s">
        <v>8271</v>
      </c>
      <c r="S2809" t="str">
        <f t="shared" si="174"/>
        <v>theater</v>
      </c>
      <c r="T2809" t="str">
        <f t="shared" si="175"/>
        <v>plays</v>
      </c>
    </row>
    <row r="2810" spans="1:20" ht="42.75" x14ac:dyDescent="0.45">
      <c r="A2810">
        <v>2808</v>
      </c>
      <c r="B2810" s="1" t="s">
        <v>2808</v>
      </c>
      <c r="C2810" s="1" t="s">
        <v>6918</v>
      </c>
      <c r="D2810" s="3">
        <v>4500</v>
      </c>
      <c r="E2810" s="3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s="7">
        <f t="shared" si="172"/>
        <v>42208.84646990741</v>
      </c>
      <c r="L2810" s="7">
        <f t="shared" si="173"/>
        <v>42238.84646990741</v>
      </c>
      <c r="M2810" t="b">
        <v>0</v>
      </c>
      <c r="N2810">
        <v>69</v>
      </c>
      <c r="O2810" s="22">
        <f>E2810/D2810*100</f>
        <v>100.24444444444444</v>
      </c>
      <c r="P2810" s="4">
        <f>E2810/N2810</f>
        <v>65.376811594202906</v>
      </c>
      <c r="Q2810" t="b">
        <v>1</v>
      </c>
      <c r="R2810" t="s">
        <v>8271</v>
      </c>
      <c r="S2810" t="str">
        <f t="shared" si="174"/>
        <v>theater</v>
      </c>
      <c r="T2810" t="str">
        <f t="shared" si="175"/>
        <v>plays</v>
      </c>
    </row>
    <row r="2811" spans="1:20" ht="42.75" x14ac:dyDescent="0.45">
      <c r="A2811">
        <v>2809</v>
      </c>
      <c r="B2811" s="1" t="s">
        <v>2809</v>
      </c>
      <c r="C2811" s="1" t="s">
        <v>6919</v>
      </c>
      <c r="D2811" s="3">
        <v>2500</v>
      </c>
      <c r="E2811" s="3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s="7">
        <f t="shared" si="172"/>
        <v>42451.496817129635</v>
      </c>
      <c r="L2811" s="7">
        <f t="shared" si="173"/>
        <v>42459.610416666663</v>
      </c>
      <c r="M2811" t="b">
        <v>0</v>
      </c>
      <c r="N2811">
        <v>21</v>
      </c>
      <c r="O2811" s="22">
        <f>E2811/D2811*100</f>
        <v>102.4</v>
      </c>
      <c r="P2811" s="4">
        <f>E2811/N2811</f>
        <v>121.9047619047619</v>
      </c>
      <c r="Q2811" t="b">
        <v>1</v>
      </c>
      <c r="R2811" t="s">
        <v>8271</v>
      </c>
      <c r="S2811" t="str">
        <f t="shared" si="174"/>
        <v>theater</v>
      </c>
      <c r="T2811" t="str">
        <f t="shared" si="175"/>
        <v>plays</v>
      </c>
    </row>
    <row r="2812" spans="1:20" ht="42.75" x14ac:dyDescent="0.45">
      <c r="A2812">
        <v>2810</v>
      </c>
      <c r="B2812" s="1" t="s">
        <v>2810</v>
      </c>
      <c r="C2812" s="1" t="s">
        <v>6920</v>
      </c>
      <c r="D2812" s="3">
        <v>2500</v>
      </c>
      <c r="E2812" s="3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s="7">
        <f t="shared" si="172"/>
        <v>41759.13962962963</v>
      </c>
      <c r="L2812" s="7">
        <f t="shared" si="173"/>
        <v>41791.165972222225</v>
      </c>
      <c r="M2812" t="b">
        <v>0</v>
      </c>
      <c r="N2812">
        <v>57</v>
      </c>
      <c r="O2812" s="22">
        <f>E2812/D2812*100</f>
        <v>108.2</v>
      </c>
      <c r="P2812" s="4">
        <f>E2812/N2812</f>
        <v>47.456140350877192</v>
      </c>
      <c r="Q2812" t="b">
        <v>1</v>
      </c>
      <c r="R2812" t="s">
        <v>8271</v>
      </c>
      <c r="S2812" t="str">
        <f t="shared" si="174"/>
        <v>theater</v>
      </c>
      <c r="T2812" t="str">
        <f t="shared" si="175"/>
        <v>plays</v>
      </c>
    </row>
    <row r="2813" spans="1:20" ht="42.75" x14ac:dyDescent="0.45">
      <c r="A2813">
        <v>2811</v>
      </c>
      <c r="B2813" s="1" t="s">
        <v>2811</v>
      </c>
      <c r="C2813" s="1" t="s">
        <v>6921</v>
      </c>
      <c r="D2813" s="3">
        <v>10000</v>
      </c>
      <c r="E2813" s="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s="7">
        <f t="shared" si="172"/>
        <v>42028.496562500004</v>
      </c>
      <c r="L2813" s="7">
        <f t="shared" si="173"/>
        <v>42058.496562500004</v>
      </c>
      <c r="M2813" t="b">
        <v>0</v>
      </c>
      <c r="N2813">
        <v>108</v>
      </c>
      <c r="O2813" s="22">
        <f>E2813/D2813*100</f>
        <v>100.27</v>
      </c>
      <c r="P2813" s="4">
        <f>E2813/N2813</f>
        <v>92.842592592592595</v>
      </c>
      <c r="Q2813" t="b">
        <v>1</v>
      </c>
      <c r="R2813" t="s">
        <v>8271</v>
      </c>
      <c r="S2813" t="str">
        <f t="shared" si="174"/>
        <v>theater</v>
      </c>
      <c r="T2813" t="str">
        <f t="shared" si="175"/>
        <v>plays</v>
      </c>
    </row>
    <row r="2814" spans="1:20" ht="42.75" x14ac:dyDescent="0.45">
      <c r="A2814">
        <v>2812</v>
      </c>
      <c r="B2814" s="1" t="s">
        <v>2812</v>
      </c>
      <c r="C2814" s="1" t="s">
        <v>6922</v>
      </c>
      <c r="D2814" s="3">
        <v>5000</v>
      </c>
      <c r="E2814" s="3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s="7">
        <f t="shared" si="172"/>
        <v>42054.74418981481</v>
      </c>
      <c r="L2814" s="7">
        <f t="shared" si="173"/>
        <v>42100.166666666672</v>
      </c>
      <c r="M2814" t="b">
        <v>0</v>
      </c>
      <c r="N2814">
        <v>83</v>
      </c>
      <c r="O2814" s="22">
        <f>E2814/D2814*100</f>
        <v>113.3</v>
      </c>
      <c r="P2814" s="4">
        <f>E2814/N2814</f>
        <v>68.253012048192772</v>
      </c>
      <c r="Q2814" t="b">
        <v>1</v>
      </c>
      <c r="R2814" t="s">
        <v>8271</v>
      </c>
      <c r="S2814" t="str">
        <f t="shared" si="174"/>
        <v>theater</v>
      </c>
      <c r="T2814" t="str">
        <f t="shared" si="175"/>
        <v>plays</v>
      </c>
    </row>
    <row r="2815" spans="1:20" ht="42.75" x14ac:dyDescent="0.45">
      <c r="A2815">
        <v>2813</v>
      </c>
      <c r="B2815" s="1" t="s">
        <v>2813</v>
      </c>
      <c r="C2815" s="1" t="s">
        <v>6923</v>
      </c>
      <c r="D2815" s="3">
        <v>2800</v>
      </c>
      <c r="E2815" s="3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s="7">
        <f t="shared" si="172"/>
        <v>42693.742604166662</v>
      </c>
      <c r="L2815" s="7">
        <f t="shared" si="173"/>
        <v>42718.742604166662</v>
      </c>
      <c r="M2815" t="b">
        <v>0</v>
      </c>
      <c r="N2815">
        <v>96</v>
      </c>
      <c r="O2815" s="22">
        <f>E2815/D2815*100</f>
        <v>127.57571428571428</v>
      </c>
      <c r="P2815" s="4">
        <f>E2815/N2815</f>
        <v>37.209583333333335</v>
      </c>
      <c r="Q2815" t="b">
        <v>1</v>
      </c>
      <c r="R2815" t="s">
        <v>8271</v>
      </c>
      <c r="S2815" t="str">
        <f t="shared" si="174"/>
        <v>theater</v>
      </c>
      <c r="T2815" t="str">
        <f t="shared" si="175"/>
        <v>plays</v>
      </c>
    </row>
    <row r="2816" spans="1:20" ht="42.75" x14ac:dyDescent="0.45">
      <c r="A2816">
        <v>2814</v>
      </c>
      <c r="B2816" s="1" t="s">
        <v>2814</v>
      </c>
      <c r="C2816" s="1" t="s">
        <v>6924</v>
      </c>
      <c r="D2816" s="3">
        <v>1500</v>
      </c>
      <c r="E2816" s="3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s="7">
        <f t="shared" si="172"/>
        <v>42103.399479166663</v>
      </c>
      <c r="L2816" s="7">
        <f t="shared" si="173"/>
        <v>42133.399479166663</v>
      </c>
      <c r="M2816" t="b">
        <v>0</v>
      </c>
      <c r="N2816">
        <v>64</v>
      </c>
      <c r="O2816" s="22">
        <f>E2816/D2816*100</f>
        <v>107.73333333333332</v>
      </c>
      <c r="P2816" s="4">
        <f>E2816/N2816</f>
        <v>25.25</v>
      </c>
      <c r="Q2816" t="b">
        <v>1</v>
      </c>
      <c r="R2816" t="s">
        <v>8271</v>
      </c>
      <c r="S2816" t="str">
        <f t="shared" si="174"/>
        <v>theater</v>
      </c>
      <c r="T2816" t="str">
        <f t="shared" si="175"/>
        <v>plays</v>
      </c>
    </row>
    <row r="2817" spans="1:20" ht="42.75" x14ac:dyDescent="0.45">
      <c r="A2817">
        <v>2815</v>
      </c>
      <c r="B2817" s="1" t="s">
        <v>2815</v>
      </c>
      <c r="C2817" s="1" t="s">
        <v>6925</v>
      </c>
      <c r="D2817" s="3">
        <v>250</v>
      </c>
      <c r="E2817" s="3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s="7">
        <f t="shared" si="172"/>
        <v>42559.776724537034</v>
      </c>
      <c r="L2817" s="7">
        <f t="shared" si="173"/>
        <v>42589.776724537034</v>
      </c>
      <c r="M2817" t="b">
        <v>0</v>
      </c>
      <c r="N2817">
        <v>14</v>
      </c>
      <c r="O2817" s="22">
        <f>E2817/D2817*100</f>
        <v>242</v>
      </c>
      <c r="P2817" s="4">
        <f>E2817/N2817</f>
        <v>43.214285714285715</v>
      </c>
      <c r="Q2817" t="b">
        <v>1</v>
      </c>
      <c r="R2817" t="s">
        <v>8271</v>
      </c>
      <c r="S2817" t="str">
        <f t="shared" si="174"/>
        <v>theater</v>
      </c>
      <c r="T2817" t="str">
        <f t="shared" si="175"/>
        <v>plays</v>
      </c>
    </row>
    <row r="2818" spans="1:20" ht="42.75" x14ac:dyDescent="0.45">
      <c r="A2818">
        <v>2816</v>
      </c>
      <c r="B2818" s="1" t="s">
        <v>2816</v>
      </c>
      <c r="C2818" s="1" t="s">
        <v>6926</v>
      </c>
      <c r="D2818" s="3">
        <v>3000</v>
      </c>
      <c r="E2818" s="3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s="7">
        <f t="shared" si="172"/>
        <v>42188.467499999999</v>
      </c>
      <c r="L2818" s="7">
        <f t="shared" si="173"/>
        <v>42218.666666666672</v>
      </c>
      <c r="M2818" t="b">
        <v>0</v>
      </c>
      <c r="N2818">
        <v>169</v>
      </c>
      <c r="O2818" s="22">
        <f>E2818/D2818*100</f>
        <v>141.56666666666666</v>
      </c>
      <c r="P2818" s="4">
        <f>E2818/N2818</f>
        <v>25.130177514792898</v>
      </c>
      <c r="Q2818" t="b">
        <v>1</v>
      </c>
      <c r="R2818" t="s">
        <v>8271</v>
      </c>
      <c r="S2818" t="str">
        <f t="shared" si="174"/>
        <v>theater</v>
      </c>
      <c r="T2818" t="str">
        <f t="shared" si="175"/>
        <v>plays</v>
      </c>
    </row>
    <row r="2819" spans="1:20" ht="42.75" x14ac:dyDescent="0.45">
      <c r="A2819">
        <v>2817</v>
      </c>
      <c r="B2819" s="1" t="s">
        <v>2817</v>
      </c>
      <c r="C2819" s="1" t="s">
        <v>6927</v>
      </c>
      <c r="D2819" s="3">
        <v>600</v>
      </c>
      <c r="E2819" s="3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s="7">
        <f t="shared" ref="K2819:K2882" si="176">(((J2819/60)/60)/24)+DATE(1970,1,1)</f>
        <v>42023.634976851856</v>
      </c>
      <c r="L2819" s="7">
        <f t="shared" ref="L2819:L2882" si="177">(((I2819/60)/60)/24)+DATE(1970,1,1)</f>
        <v>42063.634976851856</v>
      </c>
      <c r="M2819" t="b">
        <v>0</v>
      </c>
      <c r="N2819">
        <v>33</v>
      </c>
      <c r="O2819" s="22">
        <f>E2819/D2819*100</f>
        <v>130</v>
      </c>
      <c r="P2819" s="4">
        <f>E2819/N2819</f>
        <v>23.636363636363637</v>
      </c>
      <c r="Q2819" t="b">
        <v>1</v>
      </c>
      <c r="R2819" t="s">
        <v>8271</v>
      </c>
      <c r="S2819" t="str">
        <f t="shared" ref="S2819:S2882" si="178">LEFT(R2819,SEARCH("/",R2819,1)-1)</f>
        <v>theater</v>
      </c>
      <c r="T2819" t="str">
        <f t="shared" ref="T2819:T2882" si="179">RIGHT(R2819,LEN(R2819) - FIND("/",R2819))</f>
        <v>plays</v>
      </c>
    </row>
    <row r="2820" spans="1:20" ht="42.75" x14ac:dyDescent="0.45">
      <c r="A2820">
        <v>2818</v>
      </c>
      <c r="B2820" s="1" t="s">
        <v>2818</v>
      </c>
      <c r="C2820" s="1" t="s">
        <v>6928</v>
      </c>
      <c r="D2820" s="3">
        <v>10000</v>
      </c>
      <c r="E2820" s="3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s="7">
        <f t="shared" si="176"/>
        <v>42250.598217592589</v>
      </c>
      <c r="L2820" s="7">
        <f t="shared" si="177"/>
        <v>42270.598217592589</v>
      </c>
      <c r="M2820" t="b">
        <v>0</v>
      </c>
      <c r="N2820">
        <v>102</v>
      </c>
      <c r="O2820" s="22">
        <f>E2820/D2820*100</f>
        <v>106.03</v>
      </c>
      <c r="P2820" s="4">
        <f>E2820/N2820</f>
        <v>103.95098039215686</v>
      </c>
      <c r="Q2820" t="b">
        <v>1</v>
      </c>
      <c r="R2820" t="s">
        <v>8271</v>
      </c>
      <c r="S2820" t="str">
        <f t="shared" si="178"/>
        <v>theater</v>
      </c>
      <c r="T2820" t="str">
        <f t="shared" si="179"/>
        <v>plays</v>
      </c>
    </row>
    <row r="2821" spans="1:20" ht="42.75" x14ac:dyDescent="0.45">
      <c r="A2821">
        <v>2819</v>
      </c>
      <c r="B2821" s="1" t="s">
        <v>2819</v>
      </c>
      <c r="C2821" s="1" t="s">
        <v>6929</v>
      </c>
      <c r="D2821" s="3">
        <v>5000</v>
      </c>
      <c r="E2821" s="3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s="7">
        <f t="shared" si="176"/>
        <v>42139.525567129633</v>
      </c>
      <c r="L2821" s="7">
        <f t="shared" si="177"/>
        <v>42169.525567129633</v>
      </c>
      <c r="M2821" t="b">
        <v>0</v>
      </c>
      <c r="N2821">
        <v>104</v>
      </c>
      <c r="O2821" s="22">
        <f>E2821/D2821*100</f>
        <v>104.80000000000001</v>
      </c>
      <c r="P2821" s="4">
        <f>E2821/N2821</f>
        <v>50.384615384615387</v>
      </c>
      <c r="Q2821" t="b">
        <v>1</v>
      </c>
      <c r="R2821" t="s">
        <v>8271</v>
      </c>
      <c r="S2821" t="str">
        <f t="shared" si="178"/>
        <v>theater</v>
      </c>
      <c r="T2821" t="str">
        <f t="shared" si="179"/>
        <v>plays</v>
      </c>
    </row>
    <row r="2822" spans="1:20" ht="42.75" x14ac:dyDescent="0.45">
      <c r="A2822">
        <v>2820</v>
      </c>
      <c r="B2822" s="1" t="s">
        <v>2820</v>
      </c>
      <c r="C2822" s="1" t="s">
        <v>6930</v>
      </c>
      <c r="D2822" s="3">
        <v>200</v>
      </c>
      <c r="E2822" s="3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s="7">
        <f t="shared" si="176"/>
        <v>42401.610983796301</v>
      </c>
      <c r="L2822" s="7">
        <f t="shared" si="177"/>
        <v>42426</v>
      </c>
      <c r="M2822" t="b">
        <v>0</v>
      </c>
      <c r="N2822">
        <v>20</v>
      </c>
      <c r="O2822" s="22">
        <f>E2822/D2822*100</f>
        <v>136</v>
      </c>
      <c r="P2822" s="4">
        <f>E2822/N2822</f>
        <v>13.6</v>
      </c>
      <c r="Q2822" t="b">
        <v>1</v>
      </c>
      <c r="R2822" t="s">
        <v>8271</v>
      </c>
      <c r="S2822" t="str">
        <f t="shared" si="178"/>
        <v>theater</v>
      </c>
      <c r="T2822" t="str">
        <f t="shared" si="179"/>
        <v>plays</v>
      </c>
    </row>
    <row r="2823" spans="1:20" ht="42.75" x14ac:dyDescent="0.45">
      <c r="A2823">
        <v>2821</v>
      </c>
      <c r="B2823" s="1" t="s">
        <v>2821</v>
      </c>
      <c r="C2823" s="1" t="s">
        <v>6931</v>
      </c>
      <c r="D2823" s="3">
        <v>1000</v>
      </c>
      <c r="E2823" s="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s="7">
        <f t="shared" si="176"/>
        <v>41875.922858796301</v>
      </c>
      <c r="L2823" s="7">
        <f t="shared" si="177"/>
        <v>41905.922858796301</v>
      </c>
      <c r="M2823" t="b">
        <v>0</v>
      </c>
      <c r="N2823">
        <v>35</v>
      </c>
      <c r="O2823" s="22">
        <f>E2823/D2823*100</f>
        <v>100</v>
      </c>
      <c r="P2823" s="4">
        <f>E2823/N2823</f>
        <v>28.571428571428573</v>
      </c>
      <c r="Q2823" t="b">
        <v>1</v>
      </c>
      <c r="R2823" t="s">
        <v>8271</v>
      </c>
      <c r="S2823" t="str">
        <f t="shared" si="178"/>
        <v>theater</v>
      </c>
      <c r="T2823" t="str">
        <f t="shared" si="179"/>
        <v>plays</v>
      </c>
    </row>
    <row r="2824" spans="1:20" ht="42.75" x14ac:dyDescent="0.45">
      <c r="A2824">
        <v>2822</v>
      </c>
      <c r="B2824" s="1" t="s">
        <v>2822</v>
      </c>
      <c r="C2824" s="1" t="s">
        <v>6932</v>
      </c>
      <c r="D2824" s="3">
        <v>6000</v>
      </c>
      <c r="E2824" s="3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s="7">
        <f t="shared" si="176"/>
        <v>42060.683935185181</v>
      </c>
      <c r="L2824" s="7">
        <f t="shared" si="177"/>
        <v>42090.642268518524</v>
      </c>
      <c r="M2824" t="b">
        <v>0</v>
      </c>
      <c r="N2824">
        <v>94</v>
      </c>
      <c r="O2824" s="22">
        <f>E2824/D2824*100</f>
        <v>100</v>
      </c>
      <c r="P2824" s="4">
        <f>E2824/N2824</f>
        <v>63.829787234042556</v>
      </c>
      <c r="Q2824" t="b">
        <v>1</v>
      </c>
      <c r="R2824" t="s">
        <v>8271</v>
      </c>
      <c r="S2824" t="str">
        <f t="shared" si="178"/>
        <v>theater</v>
      </c>
      <c r="T2824" t="str">
        <f t="shared" si="179"/>
        <v>plays</v>
      </c>
    </row>
    <row r="2825" spans="1:20" ht="42.75" x14ac:dyDescent="0.45">
      <c r="A2825">
        <v>2823</v>
      </c>
      <c r="B2825" s="1" t="s">
        <v>2823</v>
      </c>
      <c r="C2825" s="1" t="s">
        <v>6933</v>
      </c>
      <c r="D2825" s="3">
        <v>100</v>
      </c>
      <c r="E2825" s="3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s="7">
        <f t="shared" si="176"/>
        <v>42067.011643518519</v>
      </c>
      <c r="L2825" s="7">
        <f t="shared" si="177"/>
        <v>42094.957638888889</v>
      </c>
      <c r="M2825" t="b">
        <v>0</v>
      </c>
      <c r="N2825">
        <v>14</v>
      </c>
      <c r="O2825" s="22">
        <f>E2825/D2825*100</f>
        <v>124</v>
      </c>
      <c r="P2825" s="4">
        <f>E2825/N2825</f>
        <v>8.8571428571428577</v>
      </c>
      <c r="Q2825" t="b">
        <v>1</v>
      </c>
      <c r="R2825" t="s">
        <v>8271</v>
      </c>
      <c r="S2825" t="str">
        <f t="shared" si="178"/>
        <v>theater</v>
      </c>
      <c r="T2825" t="str">
        <f t="shared" si="179"/>
        <v>plays</v>
      </c>
    </row>
    <row r="2826" spans="1:20" ht="28.5" x14ac:dyDescent="0.45">
      <c r="A2826">
        <v>2824</v>
      </c>
      <c r="B2826" s="1" t="s">
        <v>2824</v>
      </c>
      <c r="C2826" s="1" t="s">
        <v>6934</v>
      </c>
      <c r="D2826" s="3">
        <v>650</v>
      </c>
      <c r="E2826" s="3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s="7">
        <f t="shared" si="176"/>
        <v>42136.270787037036</v>
      </c>
      <c r="L2826" s="7">
        <f t="shared" si="177"/>
        <v>42168.071527777778</v>
      </c>
      <c r="M2826" t="b">
        <v>0</v>
      </c>
      <c r="N2826">
        <v>15</v>
      </c>
      <c r="O2826" s="22">
        <f>E2826/D2826*100</f>
        <v>116.92307692307693</v>
      </c>
      <c r="P2826" s="4">
        <f>E2826/N2826</f>
        <v>50.666666666666664</v>
      </c>
      <c r="Q2826" t="b">
        <v>1</v>
      </c>
      <c r="R2826" t="s">
        <v>8271</v>
      </c>
      <c r="S2826" t="str">
        <f t="shared" si="178"/>
        <v>theater</v>
      </c>
      <c r="T2826" t="str">
        <f t="shared" si="179"/>
        <v>plays</v>
      </c>
    </row>
    <row r="2827" spans="1:20" ht="42.75" x14ac:dyDescent="0.45">
      <c r="A2827">
        <v>2825</v>
      </c>
      <c r="B2827" s="1" t="s">
        <v>2825</v>
      </c>
      <c r="C2827" s="1" t="s">
        <v>6935</v>
      </c>
      <c r="D2827" s="3">
        <v>3000</v>
      </c>
      <c r="E2827" s="3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s="7">
        <f t="shared" si="176"/>
        <v>42312.792662037042</v>
      </c>
      <c r="L2827" s="7">
        <f t="shared" si="177"/>
        <v>42342.792662037042</v>
      </c>
      <c r="M2827" t="b">
        <v>0</v>
      </c>
      <c r="N2827">
        <v>51</v>
      </c>
      <c r="O2827" s="22">
        <f>E2827/D2827*100</f>
        <v>103.33333333333334</v>
      </c>
      <c r="P2827" s="4">
        <f>E2827/N2827</f>
        <v>60.784313725490193</v>
      </c>
      <c r="Q2827" t="b">
        <v>1</v>
      </c>
      <c r="R2827" t="s">
        <v>8271</v>
      </c>
      <c r="S2827" t="str">
        <f t="shared" si="178"/>
        <v>theater</v>
      </c>
      <c r="T2827" t="str">
        <f t="shared" si="179"/>
        <v>plays</v>
      </c>
    </row>
    <row r="2828" spans="1:20" ht="42.75" x14ac:dyDescent="0.45">
      <c r="A2828">
        <v>2826</v>
      </c>
      <c r="B2828" s="1" t="s">
        <v>2826</v>
      </c>
      <c r="C2828" s="1" t="s">
        <v>6936</v>
      </c>
      <c r="D2828" s="3">
        <v>2000</v>
      </c>
      <c r="E2828" s="3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s="7">
        <f t="shared" si="176"/>
        <v>42171.034861111111</v>
      </c>
      <c r="L2828" s="7">
        <f t="shared" si="177"/>
        <v>42195.291666666672</v>
      </c>
      <c r="M2828" t="b">
        <v>0</v>
      </c>
      <c r="N2828">
        <v>19</v>
      </c>
      <c r="O2828" s="22">
        <f>E2828/D2828*100</f>
        <v>107.74999999999999</v>
      </c>
      <c r="P2828" s="4">
        <f>E2828/N2828</f>
        <v>113.42105263157895</v>
      </c>
      <c r="Q2828" t="b">
        <v>1</v>
      </c>
      <c r="R2828" t="s">
        <v>8271</v>
      </c>
      <c r="S2828" t="str">
        <f t="shared" si="178"/>
        <v>theater</v>
      </c>
      <c r="T2828" t="str">
        <f t="shared" si="179"/>
        <v>plays</v>
      </c>
    </row>
    <row r="2829" spans="1:20" ht="42.75" x14ac:dyDescent="0.45">
      <c r="A2829">
        <v>2827</v>
      </c>
      <c r="B2829" s="1" t="s">
        <v>2827</v>
      </c>
      <c r="C2829" s="1" t="s">
        <v>6937</v>
      </c>
      <c r="D2829" s="3">
        <v>2000</v>
      </c>
      <c r="E2829" s="3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s="7">
        <f t="shared" si="176"/>
        <v>42494.683634259258</v>
      </c>
      <c r="L2829" s="7">
        <f t="shared" si="177"/>
        <v>42524.6875</v>
      </c>
      <c r="M2829" t="b">
        <v>0</v>
      </c>
      <c r="N2829">
        <v>23</v>
      </c>
      <c r="O2829" s="22">
        <f>E2829/D2829*100</f>
        <v>120.24999999999999</v>
      </c>
      <c r="P2829" s="4">
        <f>E2829/N2829</f>
        <v>104.56521739130434</v>
      </c>
      <c r="Q2829" t="b">
        <v>1</v>
      </c>
      <c r="R2829" t="s">
        <v>8271</v>
      </c>
      <c r="S2829" t="str">
        <f t="shared" si="178"/>
        <v>theater</v>
      </c>
      <c r="T2829" t="str">
        <f t="shared" si="179"/>
        <v>plays</v>
      </c>
    </row>
    <row r="2830" spans="1:20" ht="42.75" x14ac:dyDescent="0.45">
      <c r="A2830">
        <v>2828</v>
      </c>
      <c r="B2830" s="1" t="s">
        <v>2828</v>
      </c>
      <c r="C2830" s="1" t="s">
        <v>6938</v>
      </c>
      <c r="D2830" s="3">
        <v>9500</v>
      </c>
      <c r="E2830" s="3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s="7">
        <f t="shared" si="176"/>
        <v>42254.264687499999</v>
      </c>
      <c r="L2830" s="7">
        <f t="shared" si="177"/>
        <v>42279.958333333328</v>
      </c>
      <c r="M2830" t="b">
        <v>0</v>
      </c>
      <c r="N2830">
        <v>97</v>
      </c>
      <c r="O2830" s="22">
        <f>E2830/D2830*100</f>
        <v>100.37894736842105</v>
      </c>
      <c r="P2830" s="4">
        <f>E2830/N2830</f>
        <v>98.30927835051547</v>
      </c>
      <c r="Q2830" t="b">
        <v>1</v>
      </c>
      <c r="R2830" t="s">
        <v>8271</v>
      </c>
      <c r="S2830" t="str">
        <f t="shared" si="178"/>
        <v>theater</v>
      </c>
      <c r="T2830" t="str">
        <f t="shared" si="179"/>
        <v>plays</v>
      </c>
    </row>
    <row r="2831" spans="1:20" ht="42.75" x14ac:dyDescent="0.45">
      <c r="A2831">
        <v>2829</v>
      </c>
      <c r="B2831" s="1" t="s">
        <v>2829</v>
      </c>
      <c r="C2831" s="1" t="s">
        <v>6939</v>
      </c>
      <c r="D2831" s="3">
        <v>2500</v>
      </c>
      <c r="E2831" s="3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s="7">
        <f t="shared" si="176"/>
        <v>42495.434236111112</v>
      </c>
      <c r="L2831" s="7">
        <f t="shared" si="177"/>
        <v>42523.434236111112</v>
      </c>
      <c r="M2831" t="b">
        <v>0</v>
      </c>
      <c r="N2831">
        <v>76</v>
      </c>
      <c r="O2831" s="22">
        <f>E2831/D2831*100</f>
        <v>106.52</v>
      </c>
      <c r="P2831" s="4">
        <f>E2831/N2831</f>
        <v>35.039473684210527</v>
      </c>
      <c r="Q2831" t="b">
        <v>1</v>
      </c>
      <c r="R2831" t="s">
        <v>8271</v>
      </c>
      <c r="S2831" t="str">
        <f t="shared" si="178"/>
        <v>theater</v>
      </c>
      <c r="T2831" t="str">
        <f t="shared" si="179"/>
        <v>plays</v>
      </c>
    </row>
    <row r="2832" spans="1:20" ht="28.5" x14ac:dyDescent="0.45">
      <c r="A2832">
        <v>2830</v>
      </c>
      <c r="B2832" s="1" t="s">
        <v>2830</v>
      </c>
      <c r="C2832" s="1" t="s">
        <v>6940</v>
      </c>
      <c r="D2832" s="3">
        <v>3000</v>
      </c>
      <c r="E2832" s="3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s="7">
        <f t="shared" si="176"/>
        <v>41758.839675925927</v>
      </c>
      <c r="L2832" s="7">
        <f t="shared" si="177"/>
        <v>41771.165972222225</v>
      </c>
      <c r="M2832" t="b">
        <v>0</v>
      </c>
      <c r="N2832">
        <v>11</v>
      </c>
      <c r="O2832" s="22">
        <f>E2832/D2832*100</f>
        <v>100</v>
      </c>
      <c r="P2832" s="4">
        <f>E2832/N2832</f>
        <v>272.72727272727275</v>
      </c>
      <c r="Q2832" t="b">
        <v>1</v>
      </c>
      <c r="R2832" t="s">
        <v>8271</v>
      </c>
      <c r="S2832" t="str">
        <f t="shared" si="178"/>
        <v>theater</v>
      </c>
      <c r="T2832" t="str">
        <f t="shared" si="179"/>
        <v>plays</v>
      </c>
    </row>
    <row r="2833" spans="1:20" ht="28.5" x14ac:dyDescent="0.45">
      <c r="A2833">
        <v>2831</v>
      </c>
      <c r="B2833" s="1" t="s">
        <v>2831</v>
      </c>
      <c r="C2833" s="1" t="s">
        <v>6941</v>
      </c>
      <c r="D2833" s="3">
        <v>3000</v>
      </c>
      <c r="E2833" s="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s="7">
        <f t="shared" si="176"/>
        <v>42171.824884259258</v>
      </c>
      <c r="L2833" s="7">
        <f t="shared" si="177"/>
        <v>42201.824884259258</v>
      </c>
      <c r="M2833" t="b">
        <v>0</v>
      </c>
      <c r="N2833">
        <v>52</v>
      </c>
      <c r="O2833" s="22">
        <f>E2833/D2833*100</f>
        <v>110.66666666666667</v>
      </c>
      <c r="P2833" s="4">
        <f>E2833/N2833</f>
        <v>63.846153846153847</v>
      </c>
      <c r="Q2833" t="b">
        <v>1</v>
      </c>
      <c r="R2833" t="s">
        <v>8271</v>
      </c>
      <c r="S2833" t="str">
        <f t="shared" si="178"/>
        <v>theater</v>
      </c>
      <c r="T2833" t="str">
        <f t="shared" si="179"/>
        <v>plays</v>
      </c>
    </row>
    <row r="2834" spans="1:20" ht="42.75" x14ac:dyDescent="0.45">
      <c r="A2834">
        <v>2832</v>
      </c>
      <c r="B2834" s="1" t="s">
        <v>2832</v>
      </c>
      <c r="C2834" s="1" t="s">
        <v>6942</v>
      </c>
      <c r="D2834" s="3">
        <v>2500</v>
      </c>
      <c r="E2834" s="3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s="7">
        <f t="shared" si="176"/>
        <v>41938.709421296298</v>
      </c>
      <c r="L2834" s="7">
        <f t="shared" si="177"/>
        <v>41966.916666666672</v>
      </c>
      <c r="M2834" t="b">
        <v>0</v>
      </c>
      <c r="N2834">
        <v>95</v>
      </c>
      <c r="O2834" s="22">
        <f>E2834/D2834*100</f>
        <v>114.71959999999999</v>
      </c>
      <c r="P2834" s="4">
        <f>E2834/N2834</f>
        <v>30.189368421052631</v>
      </c>
      <c r="Q2834" t="b">
        <v>1</v>
      </c>
      <c r="R2834" t="s">
        <v>8271</v>
      </c>
      <c r="S2834" t="str">
        <f t="shared" si="178"/>
        <v>theater</v>
      </c>
      <c r="T2834" t="str">
        <f t="shared" si="179"/>
        <v>plays</v>
      </c>
    </row>
    <row r="2835" spans="1:20" x14ac:dyDescent="0.45">
      <c r="A2835">
        <v>2833</v>
      </c>
      <c r="B2835" s="1" t="s">
        <v>2833</v>
      </c>
      <c r="C2835" s="1" t="s">
        <v>6943</v>
      </c>
      <c r="D2835" s="3">
        <v>2700</v>
      </c>
      <c r="E2835" s="3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s="7">
        <f t="shared" si="176"/>
        <v>42268.127696759257</v>
      </c>
      <c r="L2835" s="7">
        <f t="shared" si="177"/>
        <v>42288.083333333328</v>
      </c>
      <c r="M2835" t="b">
        <v>0</v>
      </c>
      <c r="N2835">
        <v>35</v>
      </c>
      <c r="O2835" s="22">
        <f>E2835/D2835*100</f>
        <v>108.25925925925925</v>
      </c>
      <c r="P2835" s="4">
        <f>E2835/N2835</f>
        <v>83.51428571428572</v>
      </c>
      <c r="Q2835" t="b">
        <v>1</v>
      </c>
      <c r="R2835" t="s">
        <v>8271</v>
      </c>
      <c r="S2835" t="str">
        <f t="shared" si="178"/>
        <v>theater</v>
      </c>
      <c r="T2835" t="str">
        <f t="shared" si="179"/>
        <v>plays</v>
      </c>
    </row>
    <row r="2836" spans="1:20" ht="42.75" x14ac:dyDescent="0.45">
      <c r="A2836">
        <v>2834</v>
      </c>
      <c r="B2836" s="1" t="s">
        <v>2834</v>
      </c>
      <c r="C2836" s="1" t="s">
        <v>6944</v>
      </c>
      <c r="D2836" s="3">
        <v>800</v>
      </c>
      <c r="E2836" s="3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s="7">
        <f t="shared" si="176"/>
        <v>42019.959837962961</v>
      </c>
      <c r="L2836" s="7">
        <f t="shared" si="177"/>
        <v>42034.959837962961</v>
      </c>
      <c r="M2836" t="b">
        <v>0</v>
      </c>
      <c r="N2836">
        <v>21</v>
      </c>
      <c r="O2836" s="22">
        <f>E2836/D2836*100</f>
        <v>170</v>
      </c>
      <c r="P2836" s="4">
        <f>E2836/N2836</f>
        <v>64.761904761904759</v>
      </c>
      <c r="Q2836" t="b">
        <v>1</v>
      </c>
      <c r="R2836" t="s">
        <v>8271</v>
      </c>
      <c r="S2836" t="str">
        <f t="shared" si="178"/>
        <v>theater</v>
      </c>
      <c r="T2836" t="str">
        <f t="shared" si="179"/>
        <v>plays</v>
      </c>
    </row>
    <row r="2837" spans="1:20" ht="42.75" x14ac:dyDescent="0.45">
      <c r="A2837">
        <v>2835</v>
      </c>
      <c r="B2837" s="1" t="s">
        <v>2835</v>
      </c>
      <c r="C2837" s="1" t="s">
        <v>6945</v>
      </c>
      <c r="D2837" s="3">
        <v>1000</v>
      </c>
      <c r="E2837" s="3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s="7">
        <f t="shared" si="176"/>
        <v>42313.703900462962</v>
      </c>
      <c r="L2837" s="7">
        <f t="shared" si="177"/>
        <v>42343</v>
      </c>
      <c r="M2837" t="b">
        <v>0</v>
      </c>
      <c r="N2837">
        <v>93</v>
      </c>
      <c r="O2837" s="22">
        <f>E2837/D2837*100</f>
        <v>187.09899999999999</v>
      </c>
      <c r="P2837" s="4">
        <f>E2837/N2837</f>
        <v>20.118172043010752</v>
      </c>
      <c r="Q2837" t="b">
        <v>1</v>
      </c>
      <c r="R2837" t="s">
        <v>8271</v>
      </c>
      <c r="S2837" t="str">
        <f t="shared" si="178"/>
        <v>theater</v>
      </c>
      <c r="T2837" t="str">
        <f t="shared" si="179"/>
        <v>plays</v>
      </c>
    </row>
    <row r="2838" spans="1:20" ht="42.75" x14ac:dyDescent="0.45">
      <c r="A2838">
        <v>2836</v>
      </c>
      <c r="B2838" s="1" t="s">
        <v>2836</v>
      </c>
      <c r="C2838" s="1" t="s">
        <v>6946</v>
      </c>
      <c r="D2838" s="3">
        <v>450</v>
      </c>
      <c r="E2838" s="3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s="7">
        <f t="shared" si="176"/>
        <v>42746.261782407411</v>
      </c>
      <c r="L2838" s="7">
        <f t="shared" si="177"/>
        <v>42784.207638888889</v>
      </c>
      <c r="M2838" t="b">
        <v>0</v>
      </c>
      <c r="N2838">
        <v>11</v>
      </c>
      <c r="O2838" s="22">
        <f>E2838/D2838*100</f>
        <v>107.77777777777777</v>
      </c>
      <c r="P2838" s="4">
        <f>E2838/N2838</f>
        <v>44.090909090909093</v>
      </c>
      <c r="Q2838" t="b">
        <v>1</v>
      </c>
      <c r="R2838" t="s">
        <v>8271</v>
      </c>
      <c r="S2838" t="str">
        <f t="shared" si="178"/>
        <v>theater</v>
      </c>
      <c r="T2838" t="str">
        <f t="shared" si="179"/>
        <v>plays</v>
      </c>
    </row>
    <row r="2839" spans="1:20" ht="57" x14ac:dyDescent="0.45">
      <c r="A2839">
        <v>2837</v>
      </c>
      <c r="B2839" s="1" t="s">
        <v>2837</v>
      </c>
      <c r="C2839" s="1" t="s">
        <v>6947</v>
      </c>
      <c r="D2839" s="3">
        <v>850</v>
      </c>
      <c r="E2839" s="3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s="7">
        <f t="shared" si="176"/>
        <v>42307.908379629633</v>
      </c>
      <c r="L2839" s="7">
        <f t="shared" si="177"/>
        <v>42347.950046296297</v>
      </c>
      <c r="M2839" t="b">
        <v>0</v>
      </c>
      <c r="N2839">
        <v>21</v>
      </c>
      <c r="O2839" s="22">
        <f>E2839/D2839*100</f>
        <v>100</v>
      </c>
      <c r="P2839" s="4">
        <f>E2839/N2839</f>
        <v>40.476190476190474</v>
      </c>
      <c r="Q2839" t="b">
        <v>1</v>
      </c>
      <c r="R2839" t="s">
        <v>8271</v>
      </c>
      <c r="S2839" t="str">
        <f t="shared" si="178"/>
        <v>theater</v>
      </c>
      <c r="T2839" t="str">
        <f t="shared" si="179"/>
        <v>plays</v>
      </c>
    </row>
    <row r="2840" spans="1:20" ht="42.75" x14ac:dyDescent="0.45">
      <c r="A2840">
        <v>2838</v>
      </c>
      <c r="B2840" s="1" t="s">
        <v>2838</v>
      </c>
      <c r="C2840" s="1" t="s">
        <v>6948</v>
      </c>
      <c r="D2840" s="3">
        <v>2000</v>
      </c>
      <c r="E2840" s="3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s="7">
        <f t="shared" si="176"/>
        <v>41842.607592592591</v>
      </c>
      <c r="L2840" s="7">
        <f t="shared" si="177"/>
        <v>41864.916666666664</v>
      </c>
      <c r="M2840" t="b">
        <v>0</v>
      </c>
      <c r="N2840">
        <v>54</v>
      </c>
      <c r="O2840" s="22">
        <f>E2840/D2840*100</f>
        <v>120.24999999999999</v>
      </c>
      <c r="P2840" s="4">
        <f>E2840/N2840</f>
        <v>44.537037037037038</v>
      </c>
      <c r="Q2840" t="b">
        <v>1</v>
      </c>
      <c r="R2840" t="s">
        <v>8271</v>
      </c>
      <c r="S2840" t="str">
        <f t="shared" si="178"/>
        <v>theater</v>
      </c>
      <c r="T2840" t="str">
        <f t="shared" si="179"/>
        <v>plays</v>
      </c>
    </row>
    <row r="2841" spans="1:20" ht="42.75" x14ac:dyDescent="0.45">
      <c r="A2841">
        <v>2839</v>
      </c>
      <c r="B2841" s="1" t="s">
        <v>2839</v>
      </c>
      <c r="C2841" s="1" t="s">
        <v>6949</v>
      </c>
      <c r="D2841" s="3">
        <v>3500</v>
      </c>
      <c r="E2841" s="3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s="7">
        <f t="shared" si="176"/>
        <v>41853.240208333329</v>
      </c>
      <c r="L2841" s="7">
        <f t="shared" si="177"/>
        <v>41876.207638888889</v>
      </c>
      <c r="M2841" t="b">
        <v>0</v>
      </c>
      <c r="N2841">
        <v>31</v>
      </c>
      <c r="O2841" s="22">
        <f>E2841/D2841*100</f>
        <v>111.42857142857143</v>
      </c>
      <c r="P2841" s="4">
        <f>E2841/N2841</f>
        <v>125.80645161290323</v>
      </c>
      <c r="Q2841" t="b">
        <v>1</v>
      </c>
      <c r="R2841" t="s">
        <v>8271</v>
      </c>
      <c r="S2841" t="str">
        <f t="shared" si="178"/>
        <v>theater</v>
      </c>
      <c r="T2841" t="str">
        <f t="shared" si="179"/>
        <v>plays</v>
      </c>
    </row>
    <row r="2842" spans="1:20" ht="57" x14ac:dyDescent="0.45">
      <c r="A2842">
        <v>2840</v>
      </c>
      <c r="B2842" s="1" t="s">
        <v>2840</v>
      </c>
      <c r="C2842" s="1" t="s">
        <v>6950</v>
      </c>
      <c r="D2842" s="3">
        <v>2500</v>
      </c>
      <c r="E2842" s="3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s="7">
        <f t="shared" si="176"/>
        <v>42060.035636574074</v>
      </c>
      <c r="L2842" s="7">
        <f t="shared" si="177"/>
        <v>42081.708333333328</v>
      </c>
      <c r="M2842" t="b">
        <v>0</v>
      </c>
      <c r="N2842">
        <v>132</v>
      </c>
      <c r="O2842" s="22">
        <f>E2842/D2842*100</f>
        <v>104</v>
      </c>
      <c r="P2842" s="4">
        <f>E2842/N2842</f>
        <v>19.696969696969695</v>
      </c>
      <c r="Q2842" t="b">
        <v>1</v>
      </c>
      <c r="R2842" t="s">
        <v>8271</v>
      </c>
      <c r="S2842" t="str">
        <f t="shared" si="178"/>
        <v>theater</v>
      </c>
      <c r="T2842" t="str">
        <f t="shared" si="179"/>
        <v>plays</v>
      </c>
    </row>
    <row r="2843" spans="1:20" ht="42.75" x14ac:dyDescent="0.45">
      <c r="A2843">
        <v>2841</v>
      </c>
      <c r="B2843" s="1" t="s">
        <v>2841</v>
      </c>
      <c r="C2843" s="1" t="s">
        <v>6951</v>
      </c>
      <c r="D2843" s="3">
        <v>1000</v>
      </c>
      <c r="E2843" s="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s="7">
        <f t="shared" si="176"/>
        <v>42291.739548611105</v>
      </c>
      <c r="L2843" s="7">
        <f t="shared" si="177"/>
        <v>42351.781215277777</v>
      </c>
      <c r="M2843" t="b">
        <v>0</v>
      </c>
      <c r="N2843">
        <v>1</v>
      </c>
      <c r="O2843" s="22">
        <f>E2843/D2843*100</f>
        <v>1</v>
      </c>
      <c r="P2843" s="4">
        <f>E2843/N2843</f>
        <v>10</v>
      </c>
      <c r="Q2843" t="b">
        <v>0</v>
      </c>
      <c r="R2843" t="s">
        <v>8271</v>
      </c>
      <c r="S2843" t="str">
        <f t="shared" si="178"/>
        <v>theater</v>
      </c>
      <c r="T2843" t="str">
        <f t="shared" si="179"/>
        <v>plays</v>
      </c>
    </row>
    <row r="2844" spans="1:20" ht="42.75" x14ac:dyDescent="0.45">
      <c r="A2844">
        <v>2842</v>
      </c>
      <c r="B2844" s="1" t="s">
        <v>2842</v>
      </c>
      <c r="C2844" s="1" t="s">
        <v>6952</v>
      </c>
      <c r="D2844" s="3">
        <v>1500</v>
      </c>
      <c r="E2844" s="3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s="7">
        <f t="shared" si="176"/>
        <v>41784.952488425923</v>
      </c>
      <c r="L2844" s="7">
        <f t="shared" si="177"/>
        <v>41811.458333333336</v>
      </c>
      <c r="M2844" t="b">
        <v>0</v>
      </c>
      <c r="N2844">
        <v>0</v>
      </c>
      <c r="O2844" s="22">
        <f>E2844/D2844*100</f>
        <v>0</v>
      </c>
      <c r="P2844" s="4" t="e">
        <f>E2844/N2844</f>
        <v>#DIV/0!</v>
      </c>
      <c r="Q2844" t="b">
        <v>0</v>
      </c>
      <c r="R2844" t="s">
        <v>8271</v>
      </c>
      <c r="S2844" t="str">
        <f t="shared" si="178"/>
        <v>theater</v>
      </c>
      <c r="T2844" t="str">
        <f t="shared" si="179"/>
        <v>plays</v>
      </c>
    </row>
    <row r="2845" spans="1:20" ht="42.75" x14ac:dyDescent="0.45">
      <c r="A2845">
        <v>2843</v>
      </c>
      <c r="B2845" s="1" t="s">
        <v>2843</v>
      </c>
      <c r="C2845" s="1" t="s">
        <v>6953</v>
      </c>
      <c r="D2845" s="3">
        <v>1200</v>
      </c>
      <c r="E2845" s="3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s="7">
        <f t="shared" si="176"/>
        <v>42492.737847222219</v>
      </c>
      <c r="L2845" s="7">
        <f t="shared" si="177"/>
        <v>42534.166666666672</v>
      </c>
      <c r="M2845" t="b">
        <v>0</v>
      </c>
      <c r="N2845">
        <v>0</v>
      </c>
      <c r="O2845" s="22">
        <f>E2845/D2845*100</f>
        <v>0</v>
      </c>
      <c r="P2845" s="4" t="e">
        <f>E2845/N2845</f>
        <v>#DIV/0!</v>
      </c>
      <c r="Q2845" t="b">
        <v>0</v>
      </c>
      <c r="R2845" t="s">
        <v>8271</v>
      </c>
      <c r="S2845" t="str">
        <f t="shared" si="178"/>
        <v>theater</v>
      </c>
      <c r="T2845" t="str">
        <f t="shared" si="179"/>
        <v>plays</v>
      </c>
    </row>
    <row r="2846" spans="1:20" ht="42.75" x14ac:dyDescent="0.45">
      <c r="A2846">
        <v>2844</v>
      </c>
      <c r="B2846" s="1" t="s">
        <v>2844</v>
      </c>
      <c r="C2846" s="1" t="s">
        <v>6954</v>
      </c>
      <c r="D2846" s="3">
        <v>550</v>
      </c>
      <c r="E2846" s="3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s="7">
        <f t="shared" si="176"/>
        <v>42709.546064814815</v>
      </c>
      <c r="L2846" s="7">
        <f t="shared" si="177"/>
        <v>42739.546064814815</v>
      </c>
      <c r="M2846" t="b">
        <v>0</v>
      </c>
      <c r="N2846">
        <v>1</v>
      </c>
      <c r="O2846" s="22">
        <f>E2846/D2846*100</f>
        <v>5.4545454545454541</v>
      </c>
      <c r="P2846" s="4">
        <f>E2846/N2846</f>
        <v>30</v>
      </c>
      <c r="Q2846" t="b">
        <v>0</v>
      </c>
      <c r="R2846" t="s">
        <v>8271</v>
      </c>
      <c r="S2846" t="str">
        <f t="shared" si="178"/>
        <v>theater</v>
      </c>
      <c r="T2846" t="str">
        <f t="shared" si="179"/>
        <v>plays</v>
      </c>
    </row>
    <row r="2847" spans="1:20" ht="42.75" x14ac:dyDescent="0.45">
      <c r="A2847">
        <v>2845</v>
      </c>
      <c r="B2847" s="1" t="s">
        <v>2845</v>
      </c>
      <c r="C2847" s="1" t="s">
        <v>6955</v>
      </c>
      <c r="D2847" s="3">
        <v>7500</v>
      </c>
      <c r="E2847" s="3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s="7">
        <f t="shared" si="176"/>
        <v>42103.016585648147</v>
      </c>
      <c r="L2847" s="7">
        <f t="shared" si="177"/>
        <v>42163.016585648147</v>
      </c>
      <c r="M2847" t="b">
        <v>0</v>
      </c>
      <c r="N2847">
        <v>39</v>
      </c>
      <c r="O2847" s="22">
        <f>E2847/D2847*100</f>
        <v>31.546666666666667</v>
      </c>
      <c r="P2847" s="4">
        <f>E2847/N2847</f>
        <v>60.666666666666664</v>
      </c>
      <c r="Q2847" t="b">
        <v>0</v>
      </c>
      <c r="R2847" t="s">
        <v>8271</v>
      </c>
      <c r="S2847" t="str">
        <f t="shared" si="178"/>
        <v>theater</v>
      </c>
      <c r="T2847" t="str">
        <f t="shared" si="179"/>
        <v>plays</v>
      </c>
    </row>
    <row r="2848" spans="1:20" ht="42.75" x14ac:dyDescent="0.45">
      <c r="A2848">
        <v>2846</v>
      </c>
      <c r="B2848" s="1" t="s">
        <v>2846</v>
      </c>
      <c r="C2848" s="1" t="s">
        <v>6956</v>
      </c>
      <c r="D2848" s="3">
        <v>8000</v>
      </c>
      <c r="E2848" s="3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s="7">
        <f t="shared" si="176"/>
        <v>42108.692060185189</v>
      </c>
      <c r="L2848" s="7">
        <f t="shared" si="177"/>
        <v>42153.692060185189</v>
      </c>
      <c r="M2848" t="b">
        <v>0</v>
      </c>
      <c r="N2848">
        <v>0</v>
      </c>
      <c r="O2848" s="22">
        <f>E2848/D2848*100</f>
        <v>0</v>
      </c>
      <c r="P2848" s="4" t="e">
        <f>E2848/N2848</f>
        <v>#DIV/0!</v>
      </c>
      <c r="Q2848" t="b">
        <v>0</v>
      </c>
      <c r="R2848" t="s">
        <v>8271</v>
      </c>
      <c r="S2848" t="str">
        <f t="shared" si="178"/>
        <v>theater</v>
      </c>
      <c r="T2848" t="str">
        <f t="shared" si="179"/>
        <v>plays</v>
      </c>
    </row>
    <row r="2849" spans="1:20" ht="42.75" x14ac:dyDescent="0.45">
      <c r="A2849">
        <v>2847</v>
      </c>
      <c r="B2849" s="1" t="s">
        <v>2847</v>
      </c>
      <c r="C2849" s="1" t="s">
        <v>6957</v>
      </c>
      <c r="D2849" s="3">
        <v>2000</v>
      </c>
      <c r="E2849" s="3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s="7">
        <f t="shared" si="176"/>
        <v>42453.806307870371</v>
      </c>
      <c r="L2849" s="7">
        <f t="shared" si="177"/>
        <v>42513.806307870371</v>
      </c>
      <c r="M2849" t="b">
        <v>0</v>
      </c>
      <c r="N2849">
        <v>0</v>
      </c>
      <c r="O2849" s="22">
        <f>E2849/D2849*100</f>
        <v>0</v>
      </c>
      <c r="P2849" s="4" t="e">
        <f>E2849/N2849</f>
        <v>#DIV/0!</v>
      </c>
      <c r="Q2849" t="b">
        <v>0</v>
      </c>
      <c r="R2849" t="s">
        <v>8271</v>
      </c>
      <c r="S2849" t="str">
        <f t="shared" si="178"/>
        <v>theater</v>
      </c>
      <c r="T2849" t="str">
        <f t="shared" si="179"/>
        <v>plays</v>
      </c>
    </row>
    <row r="2850" spans="1:20" ht="57" x14ac:dyDescent="0.45">
      <c r="A2850">
        <v>2848</v>
      </c>
      <c r="B2850" s="1" t="s">
        <v>2848</v>
      </c>
      <c r="C2850" s="1" t="s">
        <v>6958</v>
      </c>
      <c r="D2850" s="3">
        <v>35000</v>
      </c>
      <c r="E2850" s="3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s="7">
        <f t="shared" si="176"/>
        <v>42123.648831018523</v>
      </c>
      <c r="L2850" s="7">
        <f t="shared" si="177"/>
        <v>42153.648831018523</v>
      </c>
      <c r="M2850" t="b">
        <v>0</v>
      </c>
      <c r="N2850">
        <v>3</v>
      </c>
      <c r="O2850" s="22">
        <f>E2850/D2850*100</f>
        <v>0.2</v>
      </c>
      <c r="P2850" s="4">
        <f>E2850/N2850</f>
        <v>23.333333333333332</v>
      </c>
      <c r="Q2850" t="b">
        <v>0</v>
      </c>
      <c r="R2850" t="s">
        <v>8271</v>
      </c>
      <c r="S2850" t="str">
        <f t="shared" si="178"/>
        <v>theater</v>
      </c>
      <c r="T2850" t="str">
        <f t="shared" si="179"/>
        <v>plays</v>
      </c>
    </row>
    <row r="2851" spans="1:20" ht="42.75" x14ac:dyDescent="0.45">
      <c r="A2851">
        <v>2849</v>
      </c>
      <c r="B2851" s="1" t="s">
        <v>2849</v>
      </c>
      <c r="C2851" s="1" t="s">
        <v>6959</v>
      </c>
      <c r="D2851" s="3">
        <v>500</v>
      </c>
      <c r="E2851" s="3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s="7">
        <f t="shared" si="176"/>
        <v>42453.428240740745</v>
      </c>
      <c r="L2851" s="7">
        <f t="shared" si="177"/>
        <v>42483.428240740745</v>
      </c>
      <c r="M2851" t="b">
        <v>0</v>
      </c>
      <c r="N2851">
        <v>1</v>
      </c>
      <c r="O2851" s="22">
        <f>E2851/D2851*100</f>
        <v>1</v>
      </c>
      <c r="P2851" s="4">
        <f>E2851/N2851</f>
        <v>5</v>
      </c>
      <c r="Q2851" t="b">
        <v>0</v>
      </c>
      <c r="R2851" t="s">
        <v>8271</v>
      </c>
      <c r="S2851" t="str">
        <f t="shared" si="178"/>
        <v>theater</v>
      </c>
      <c r="T2851" t="str">
        <f t="shared" si="179"/>
        <v>plays</v>
      </c>
    </row>
    <row r="2852" spans="1:20" ht="42.75" x14ac:dyDescent="0.45">
      <c r="A2852">
        <v>2850</v>
      </c>
      <c r="B2852" s="1" t="s">
        <v>2850</v>
      </c>
      <c r="C2852" s="1" t="s">
        <v>6960</v>
      </c>
      <c r="D2852" s="3">
        <v>8000</v>
      </c>
      <c r="E2852" s="3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s="7">
        <f t="shared" si="176"/>
        <v>41858.007071759261</v>
      </c>
      <c r="L2852" s="7">
        <f t="shared" si="177"/>
        <v>41888.007071759261</v>
      </c>
      <c r="M2852" t="b">
        <v>0</v>
      </c>
      <c r="N2852">
        <v>13</v>
      </c>
      <c r="O2852" s="22">
        <f>E2852/D2852*100</f>
        <v>3.8875000000000002</v>
      </c>
      <c r="P2852" s="4">
        <f>E2852/N2852</f>
        <v>23.923076923076923</v>
      </c>
      <c r="Q2852" t="b">
        <v>0</v>
      </c>
      <c r="R2852" t="s">
        <v>8271</v>
      </c>
      <c r="S2852" t="str">
        <f t="shared" si="178"/>
        <v>theater</v>
      </c>
      <c r="T2852" t="str">
        <f t="shared" si="179"/>
        <v>plays</v>
      </c>
    </row>
    <row r="2853" spans="1:20" ht="42.75" x14ac:dyDescent="0.45">
      <c r="A2853">
        <v>2851</v>
      </c>
      <c r="B2853" s="1" t="s">
        <v>2851</v>
      </c>
      <c r="C2853" s="1" t="s">
        <v>6961</v>
      </c>
      <c r="D2853" s="3">
        <v>4500</v>
      </c>
      <c r="E2853" s="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s="7">
        <f t="shared" si="176"/>
        <v>42390.002650462964</v>
      </c>
      <c r="L2853" s="7">
        <f t="shared" si="177"/>
        <v>42398.970138888893</v>
      </c>
      <c r="M2853" t="b">
        <v>0</v>
      </c>
      <c r="N2853">
        <v>0</v>
      </c>
      <c r="O2853" s="22">
        <f>E2853/D2853*100</f>
        <v>0</v>
      </c>
      <c r="P2853" s="4" t="e">
        <f>E2853/N2853</f>
        <v>#DIV/0!</v>
      </c>
      <c r="Q2853" t="b">
        <v>0</v>
      </c>
      <c r="R2853" t="s">
        <v>8271</v>
      </c>
      <c r="S2853" t="str">
        <f t="shared" si="178"/>
        <v>theater</v>
      </c>
      <c r="T2853" t="str">
        <f t="shared" si="179"/>
        <v>plays</v>
      </c>
    </row>
    <row r="2854" spans="1:20" ht="42.75" x14ac:dyDescent="0.45">
      <c r="A2854">
        <v>2852</v>
      </c>
      <c r="B2854" s="1" t="s">
        <v>2852</v>
      </c>
      <c r="C2854" s="1" t="s">
        <v>6962</v>
      </c>
      <c r="D2854" s="3">
        <v>5000</v>
      </c>
      <c r="E2854" s="3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s="7">
        <f t="shared" si="176"/>
        <v>41781.045173611114</v>
      </c>
      <c r="L2854" s="7">
        <f t="shared" si="177"/>
        <v>41811.045173611114</v>
      </c>
      <c r="M2854" t="b">
        <v>0</v>
      </c>
      <c r="N2854">
        <v>6</v>
      </c>
      <c r="O2854" s="22">
        <f>E2854/D2854*100</f>
        <v>1.9</v>
      </c>
      <c r="P2854" s="4">
        <f>E2854/N2854</f>
        <v>15.833333333333334</v>
      </c>
      <c r="Q2854" t="b">
        <v>0</v>
      </c>
      <c r="R2854" t="s">
        <v>8271</v>
      </c>
      <c r="S2854" t="str">
        <f t="shared" si="178"/>
        <v>theater</v>
      </c>
      <c r="T2854" t="str">
        <f t="shared" si="179"/>
        <v>plays</v>
      </c>
    </row>
    <row r="2855" spans="1:20" ht="42.75" x14ac:dyDescent="0.45">
      <c r="A2855">
        <v>2853</v>
      </c>
      <c r="B2855" s="1" t="s">
        <v>2853</v>
      </c>
      <c r="C2855" s="1" t="s">
        <v>6963</v>
      </c>
      <c r="D2855" s="3">
        <v>9500</v>
      </c>
      <c r="E2855" s="3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s="7">
        <f t="shared" si="176"/>
        <v>41836.190937499996</v>
      </c>
      <c r="L2855" s="7">
        <f t="shared" si="177"/>
        <v>41896.190937499996</v>
      </c>
      <c r="M2855" t="b">
        <v>0</v>
      </c>
      <c r="N2855">
        <v>0</v>
      </c>
      <c r="O2855" s="22">
        <f>E2855/D2855*100</f>
        <v>0</v>
      </c>
      <c r="P2855" s="4" t="e">
        <f>E2855/N2855</f>
        <v>#DIV/0!</v>
      </c>
      <c r="Q2855" t="b">
        <v>0</v>
      </c>
      <c r="R2855" t="s">
        <v>8271</v>
      </c>
      <c r="S2855" t="str">
        <f t="shared" si="178"/>
        <v>theater</v>
      </c>
      <c r="T2855" t="str">
        <f t="shared" si="179"/>
        <v>plays</v>
      </c>
    </row>
    <row r="2856" spans="1:20" ht="42.75" x14ac:dyDescent="0.45">
      <c r="A2856">
        <v>2854</v>
      </c>
      <c r="B2856" s="1" t="s">
        <v>2854</v>
      </c>
      <c r="C2856" s="1" t="s">
        <v>6964</v>
      </c>
      <c r="D2856" s="3">
        <v>1000</v>
      </c>
      <c r="E2856" s="3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s="7">
        <f t="shared" si="176"/>
        <v>42111.71665509259</v>
      </c>
      <c r="L2856" s="7">
        <f t="shared" si="177"/>
        <v>42131.71665509259</v>
      </c>
      <c r="M2856" t="b">
        <v>0</v>
      </c>
      <c r="N2856">
        <v>14</v>
      </c>
      <c r="O2856" s="22">
        <f>E2856/D2856*100</f>
        <v>41.699999999999996</v>
      </c>
      <c r="P2856" s="4">
        <f>E2856/N2856</f>
        <v>29.785714285714285</v>
      </c>
      <c r="Q2856" t="b">
        <v>0</v>
      </c>
      <c r="R2856" t="s">
        <v>8271</v>
      </c>
      <c r="S2856" t="str">
        <f t="shared" si="178"/>
        <v>theater</v>
      </c>
      <c r="T2856" t="str">
        <f t="shared" si="179"/>
        <v>plays</v>
      </c>
    </row>
    <row r="2857" spans="1:20" ht="42.75" x14ac:dyDescent="0.45">
      <c r="A2857">
        <v>2855</v>
      </c>
      <c r="B2857" s="1" t="s">
        <v>2855</v>
      </c>
      <c r="C2857" s="1" t="s">
        <v>6965</v>
      </c>
      <c r="D2857" s="3">
        <v>600</v>
      </c>
      <c r="E2857" s="3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s="7">
        <f t="shared" si="176"/>
        <v>42370.007766203707</v>
      </c>
      <c r="L2857" s="7">
        <f t="shared" si="177"/>
        <v>42398.981944444444</v>
      </c>
      <c r="M2857" t="b">
        <v>0</v>
      </c>
      <c r="N2857">
        <v>5</v>
      </c>
      <c r="O2857" s="22">
        <f>E2857/D2857*100</f>
        <v>50</v>
      </c>
      <c r="P2857" s="4">
        <f>E2857/N2857</f>
        <v>60</v>
      </c>
      <c r="Q2857" t="b">
        <v>0</v>
      </c>
      <c r="R2857" t="s">
        <v>8271</v>
      </c>
      <c r="S2857" t="str">
        <f t="shared" si="178"/>
        <v>theater</v>
      </c>
      <c r="T2857" t="str">
        <f t="shared" si="179"/>
        <v>plays</v>
      </c>
    </row>
    <row r="2858" spans="1:20" ht="42.75" x14ac:dyDescent="0.45">
      <c r="A2858">
        <v>2856</v>
      </c>
      <c r="B2858" s="1" t="s">
        <v>2856</v>
      </c>
      <c r="C2858" s="1" t="s">
        <v>6966</v>
      </c>
      <c r="D2858" s="3">
        <v>3000</v>
      </c>
      <c r="E2858" s="3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s="7">
        <f t="shared" si="176"/>
        <v>42165.037581018521</v>
      </c>
      <c r="L2858" s="7">
        <f t="shared" si="177"/>
        <v>42224.898611111115</v>
      </c>
      <c r="M2858" t="b">
        <v>0</v>
      </c>
      <c r="N2858">
        <v>6</v>
      </c>
      <c r="O2858" s="22">
        <f>E2858/D2858*100</f>
        <v>4.8666666666666663</v>
      </c>
      <c r="P2858" s="4">
        <f>E2858/N2858</f>
        <v>24.333333333333332</v>
      </c>
      <c r="Q2858" t="b">
        <v>0</v>
      </c>
      <c r="R2858" t="s">
        <v>8271</v>
      </c>
      <c r="S2858" t="str">
        <f t="shared" si="178"/>
        <v>theater</v>
      </c>
      <c r="T2858" t="str">
        <f t="shared" si="179"/>
        <v>plays</v>
      </c>
    </row>
    <row r="2859" spans="1:20" ht="57" x14ac:dyDescent="0.45">
      <c r="A2859">
        <v>2857</v>
      </c>
      <c r="B2859" s="1" t="s">
        <v>2857</v>
      </c>
      <c r="C2859" s="1" t="s">
        <v>6967</v>
      </c>
      <c r="D2859" s="3">
        <v>38000</v>
      </c>
      <c r="E2859" s="3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s="7">
        <f t="shared" si="176"/>
        <v>42726.920081018514</v>
      </c>
      <c r="L2859" s="7">
        <f t="shared" si="177"/>
        <v>42786.75</v>
      </c>
      <c r="M2859" t="b">
        <v>0</v>
      </c>
      <c r="N2859">
        <v>15</v>
      </c>
      <c r="O2859" s="22">
        <f>E2859/D2859*100</f>
        <v>19.736842105263158</v>
      </c>
      <c r="P2859" s="4">
        <f>E2859/N2859</f>
        <v>500</v>
      </c>
      <c r="Q2859" t="b">
        <v>0</v>
      </c>
      <c r="R2859" t="s">
        <v>8271</v>
      </c>
      <c r="S2859" t="str">
        <f t="shared" si="178"/>
        <v>theater</v>
      </c>
      <c r="T2859" t="str">
        <f t="shared" si="179"/>
        <v>plays</v>
      </c>
    </row>
    <row r="2860" spans="1:20" ht="42.75" x14ac:dyDescent="0.45">
      <c r="A2860">
        <v>2858</v>
      </c>
      <c r="B2860" s="1" t="s">
        <v>2858</v>
      </c>
      <c r="C2860" s="1" t="s">
        <v>6968</v>
      </c>
      <c r="D2860" s="3">
        <v>1000</v>
      </c>
      <c r="E2860" s="3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s="7">
        <f t="shared" si="176"/>
        <v>41954.545081018514</v>
      </c>
      <c r="L2860" s="7">
        <f t="shared" si="177"/>
        <v>41978.477777777778</v>
      </c>
      <c r="M2860" t="b">
        <v>0</v>
      </c>
      <c r="N2860">
        <v>0</v>
      </c>
      <c r="O2860" s="22">
        <f>E2860/D2860*100</f>
        <v>0</v>
      </c>
      <c r="P2860" s="4" t="e">
        <f>E2860/N2860</f>
        <v>#DIV/0!</v>
      </c>
      <c r="Q2860" t="b">
        <v>0</v>
      </c>
      <c r="R2860" t="s">
        <v>8271</v>
      </c>
      <c r="S2860" t="str">
        <f t="shared" si="178"/>
        <v>theater</v>
      </c>
      <c r="T2860" t="str">
        <f t="shared" si="179"/>
        <v>plays</v>
      </c>
    </row>
    <row r="2861" spans="1:20" ht="28.5" x14ac:dyDescent="0.45">
      <c r="A2861">
        <v>2859</v>
      </c>
      <c r="B2861" s="1" t="s">
        <v>2859</v>
      </c>
      <c r="C2861" s="1" t="s">
        <v>6969</v>
      </c>
      <c r="D2861" s="3">
        <v>2000</v>
      </c>
      <c r="E2861" s="3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s="7">
        <f t="shared" si="176"/>
        <v>42233.362314814818</v>
      </c>
      <c r="L2861" s="7">
        <f t="shared" si="177"/>
        <v>42293.362314814818</v>
      </c>
      <c r="M2861" t="b">
        <v>0</v>
      </c>
      <c r="N2861">
        <v>1</v>
      </c>
      <c r="O2861" s="22">
        <f>E2861/D2861*100</f>
        <v>1.7500000000000002</v>
      </c>
      <c r="P2861" s="4">
        <f>E2861/N2861</f>
        <v>35</v>
      </c>
      <c r="Q2861" t="b">
        <v>0</v>
      </c>
      <c r="R2861" t="s">
        <v>8271</v>
      </c>
      <c r="S2861" t="str">
        <f t="shared" si="178"/>
        <v>theater</v>
      </c>
      <c r="T2861" t="str">
        <f t="shared" si="179"/>
        <v>plays</v>
      </c>
    </row>
    <row r="2862" spans="1:20" ht="42.75" x14ac:dyDescent="0.45">
      <c r="A2862">
        <v>2860</v>
      </c>
      <c r="B2862" s="1" t="s">
        <v>2860</v>
      </c>
      <c r="C2862" s="1" t="s">
        <v>6970</v>
      </c>
      <c r="D2862" s="3">
        <v>4000</v>
      </c>
      <c r="E2862" s="3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s="7">
        <f t="shared" si="176"/>
        <v>42480.800648148142</v>
      </c>
      <c r="L2862" s="7">
        <f t="shared" si="177"/>
        <v>42540.800648148142</v>
      </c>
      <c r="M2862" t="b">
        <v>0</v>
      </c>
      <c r="N2862">
        <v>9</v>
      </c>
      <c r="O2862" s="22">
        <f>E2862/D2862*100</f>
        <v>6.65</v>
      </c>
      <c r="P2862" s="4">
        <f>E2862/N2862</f>
        <v>29.555555555555557</v>
      </c>
      <c r="Q2862" t="b">
        <v>0</v>
      </c>
      <c r="R2862" t="s">
        <v>8271</v>
      </c>
      <c r="S2862" t="str">
        <f t="shared" si="178"/>
        <v>theater</v>
      </c>
      <c r="T2862" t="str">
        <f t="shared" si="179"/>
        <v>plays</v>
      </c>
    </row>
    <row r="2863" spans="1:20" ht="42.75" x14ac:dyDescent="0.45">
      <c r="A2863">
        <v>2861</v>
      </c>
      <c r="B2863" s="1" t="s">
        <v>2861</v>
      </c>
      <c r="C2863" s="1" t="s">
        <v>6971</v>
      </c>
      <c r="D2863" s="3">
        <v>250</v>
      </c>
      <c r="E2863" s="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s="7">
        <f t="shared" si="176"/>
        <v>42257.590833333335</v>
      </c>
      <c r="L2863" s="7">
        <f t="shared" si="177"/>
        <v>42271.590833333335</v>
      </c>
      <c r="M2863" t="b">
        <v>0</v>
      </c>
      <c r="N2863">
        <v>3</v>
      </c>
      <c r="O2863" s="22">
        <f>E2863/D2863*100</f>
        <v>32</v>
      </c>
      <c r="P2863" s="4">
        <f>E2863/N2863</f>
        <v>26.666666666666668</v>
      </c>
      <c r="Q2863" t="b">
        <v>0</v>
      </c>
      <c r="R2863" t="s">
        <v>8271</v>
      </c>
      <c r="S2863" t="str">
        <f t="shared" si="178"/>
        <v>theater</v>
      </c>
      <c r="T2863" t="str">
        <f t="shared" si="179"/>
        <v>plays</v>
      </c>
    </row>
    <row r="2864" spans="1:20" ht="42.75" x14ac:dyDescent="0.45">
      <c r="A2864">
        <v>2862</v>
      </c>
      <c r="B2864" s="1" t="s">
        <v>2862</v>
      </c>
      <c r="C2864" s="1" t="s">
        <v>6972</v>
      </c>
      <c r="D2864" s="3">
        <v>12700</v>
      </c>
      <c r="E2864" s="3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s="7">
        <f t="shared" si="176"/>
        <v>41784.789687500001</v>
      </c>
      <c r="L2864" s="7">
        <f t="shared" si="177"/>
        <v>41814.789687500001</v>
      </c>
      <c r="M2864" t="b">
        <v>0</v>
      </c>
      <c r="N2864">
        <v>3</v>
      </c>
      <c r="O2864" s="22">
        <f>E2864/D2864*100</f>
        <v>0.43307086614173229</v>
      </c>
      <c r="P2864" s="4">
        <f>E2864/N2864</f>
        <v>18.333333333333332</v>
      </c>
      <c r="Q2864" t="b">
        <v>0</v>
      </c>
      <c r="R2864" t="s">
        <v>8271</v>
      </c>
      <c r="S2864" t="str">
        <f t="shared" si="178"/>
        <v>theater</v>
      </c>
      <c r="T2864" t="str">
        <f t="shared" si="179"/>
        <v>plays</v>
      </c>
    </row>
    <row r="2865" spans="1:20" ht="42.75" x14ac:dyDescent="0.45">
      <c r="A2865">
        <v>2863</v>
      </c>
      <c r="B2865" s="1" t="s">
        <v>2863</v>
      </c>
      <c r="C2865" s="1" t="s">
        <v>6973</v>
      </c>
      <c r="D2865" s="3">
        <v>50000</v>
      </c>
      <c r="E2865" s="3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s="7">
        <f t="shared" si="176"/>
        <v>41831.675034722226</v>
      </c>
      <c r="L2865" s="7">
        <f t="shared" si="177"/>
        <v>41891.675034722226</v>
      </c>
      <c r="M2865" t="b">
        <v>0</v>
      </c>
      <c r="N2865">
        <v>1</v>
      </c>
      <c r="O2865" s="22">
        <f>E2865/D2865*100</f>
        <v>0.04</v>
      </c>
      <c r="P2865" s="4">
        <f>E2865/N2865</f>
        <v>20</v>
      </c>
      <c r="Q2865" t="b">
        <v>0</v>
      </c>
      <c r="R2865" t="s">
        <v>8271</v>
      </c>
      <c r="S2865" t="str">
        <f t="shared" si="178"/>
        <v>theater</v>
      </c>
      <c r="T2865" t="str">
        <f t="shared" si="179"/>
        <v>plays</v>
      </c>
    </row>
    <row r="2866" spans="1:20" x14ac:dyDescent="0.45">
      <c r="A2866">
        <v>2864</v>
      </c>
      <c r="B2866" s="1" t="s">
        <v>2864</v>
      </c>
      <c r="C2866" s="1" t="s">
        <v>6974</v>
      </c>
      <c r="D2866" s="3">
        <v>2500</v>
      </c>
      <c r="E2866" s="3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s="7">
        <f t="shared" si="176"/>
        <v>42172.613506944443</v>
      </c>
      <c r="L2866" s="7">
        <f t="shared" si="177"/>
        <v>42202.554166666669</v>
      </c>
      <c r="M2866" t="b">
        <v>0</v>
      </c>
      <c r="N2866">
        <v>3</v>
      </c>
      <c r="O2866" s="22">
        <f>E2866/D2866*100</f>
        <v>1.6</v>
      </c>
      <c r="P2866" s="4">
        <f>E2866/N2866</f>
        <v>13.333333333333334</v>
      </c>
      <c r="Q2866" t="b">
        <v>0</v>
      </c>
      <c r="R2866" t="s">
        <v>8271</v>
      </c>
      <c r="S2866" t="str">
        <f t="shared" si="178"/>
        <v>theater</v>
      </c>
      <c r="T2866" t="str">
        <f t="shared" si="179"/>
        <v>plays</v>
      </c>
    </row>
    <row r="2867" spans="1:20" ht="42.75" x14ac:dyDescent="0.45">
      <c r="A2867">
        <v>2865</v>
      </c>
      <c r="B2867" s="1" t="s">
        <v>2865</v>
      </c>
      <c r="C2867" s="1" t="s">
        <v>6975</v>
      </c>
      <c r="D2867" s="3">
        <v>2888</v>
      </c>
      <c r="E2867" s="3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s="7">
        <f t="shared" si="176"/>
        <v>41950.114108796297</v>
      </c>
      <c r="L2867" s="7">
        <f t="shared" si="177"/>
        <v>42010.114108796297</v>
      </c>
      <c r="M2867" t="b">
        <v>0</v>
      </c>
      <c r="N2867">
        <v>0</v>
      </c>
      <c r="O2867" s="22">
        <f>E2867/D2867*100</f>
        <v>0</v>
      </c>
      <c r="P2867" s="4" t="e">
        <f>E2867/N2867</f>
        <v>#DIV/0!</v>
      </c>
      <c r="Q2867" t="b">
        <v>0</v>
      </c>
      <c r="R2867" t="s">
        <v>8271</v>
      </c>
      <c r="S2867" t="str">
        <f t="shared" si="178"/>
        <v>theater</v>
      </c>
      <c r="T2867" t="str">
        <f t="shared" si="179"/>
        <v>plays</v>
      </c>
    </row>
    <row r="2868" spans="1:20" ht="42.75" x14ac:dyDescent="0.45">
      <c r="A2868">
        <v>2866</v>
      </c>
      <c r="B2868" s="1" t="s">
        <v>2866</v>
      </c>
      <c r="C2868" s="1" t="s">
        <v>6976</v>
      </c>
      <c r="D2868" s="3">
        <v>5000</v>
      </c>
      <c r="E2868" s="3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s="7">
        <f t="shared" si="176"/>
        <v>42627.955104166671</v>
      </c>
      <c r="L2868" s="7">
        <f t="shared" si="177"/>
        <v>42657.916666666672</v>
      </c>
      <c r="M2868" t="b">
        <v>0</v>
      </c>
      <c r="N2868">
        <v>2</v>
      </c>
      <c r="O2868" s="22">
        <f>E2868/D2868*100</f>
        <v>0.89999999999999991</v>
      </c>
      <c r="P2868" s="4">
        <f>E2868/N2868</f>
        <v>22.5</v>
      </c>
      <c r="Q2868" t="b">
        <v>0</v>
      </c>
      <c r="R2868" t="s">
        <v>8271</v>
      </c>
      <c r="S2868" t="str">
        <f t="shared" si="178"/>
        <v>theater</v>
      </c>
      <c r="T2868" t="str">
        <f t="shared" si="179"/>
        <v>plays</v>
      </c>
    </row>
    <row r="2869" spans="1:20" ht="42.75" x14ac:dyDescent="0.45">
      <c r="A2869">
        <v>2867</v>
      </c>
      <c r="B2869" s="1" t="s">
        <v>2867</v>
      </c>
      <c r="C2869" s="1" t="s">
        <v>6977</v>
      </c>
      <c r="D2869" s="3">
        <v>2500</v>
      </c>
      <c r="E2869" s="3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s="7">
        <f t="shared" si="176"/>
        <v>42531.195277777777</v>
      </c>
      <c r="L2869" s="7">
        <f t="shared" si="177"/>
        <v>42555.166666666672</v>
      </c>
      <c r="M2869" t="b">
        <v>0</v>
      </c>
      <c r="N2869">
        <v>10</v>
      </c>
      <c r="O2869" s="22">
        <f>E2869/D2869*100</f>
        <v>20.16</v>
      </c>
      <c r="P2869" s="4">
        <f>E2869/N2869</f>
        <v>50.4</v>
      </c>
      <c r="Q2869" t="b">
        <v>0</v>
      </c>
      <c r="R2869" t="s">
        <v>8271</v>
      </c>
      <c r="S2869" t="str">
        <f t="shared" si="178"/>
        <v>theater</v>
      </c>
      <c r="T2869" t="str">
        <f t="shared" si="179"/>
        <v>plays</v>
      </c>
    </row>
    <row r="2870" spans="1:20" ht="42.75" x14ac:dyDescent="0.45">
      <c r="A2870">
        <v>2868</v>
      </c>
      <c r="B2870" s="1" t="s">
        <v>2868</v>
      </c>
      <c r="C2870" s="1" t="s">
        <v>6978</v>
      </c>
      <c r="D2870" s="3">
        <v>15000</v>
      </c>
      <c r="E2870" s="3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s="7">
        <f t="shared" si="176"/>
        <v>42618.827013888891</v>
      </c>
      <c r="L2870" s="7">
        <f t="shared" si="177"/>
        <v>42648.827013888891</v>
      </c>
      <c r="M2870" t="b">
        <v>0</v>
      </c>
      <c r="N2870">
        <v>60</v>
      </c>
      <c r="O2870" s="22">
        <f>E2870/D2870*100</f>
        <v>42.011733333333332</v>
      </c>
      <c r="P2870" s="4">
        <f>E2870/N2870</f>
        <v>105.02933333333334</v>
      </c>
      <c r="Q2870" t="b">
        <v>0</v>
      </c>
      <c r="R2870" t="s">
        <v>8271</v>
      </c>
      <c r="S2870" t="str">
        <f t="shared" si="178"/>
        <v>theater</v>
      </c>
      <c r="T2870" t="str">
        <f t="shared" si="179"/>
        <v>plays</v>
      </c>
    </row>
    <row r="2871" spans="1:20" ht="57" x14ac:dyDescent="0.45">
      <c r="A2871">
        <v>2869</v>
      </c>
      <c r="B2871" s="1" t="s">
        <v>2869</v>
      </c>
      <c r="C2871" s="1" t="s">
        <v>6979</v>
      </c>
      <c r="D2871" s="3">
        <v>20000</v>
      </c>
      <c r="E2871" s="3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s="7">
        <f t="shared" si="176"/>
        <v>42540.593530092592</v>
      </c>
      <c r="L2871" s="7">
        <f t="shared" si="177"/>
        <v>42570.593530092592</v>
      </c>
      <c r="M2871" t="b">
        <v>0</v>
      </c>
      <c r="N2871">
        <v>5</v>
      </c>
      <c r="O2871" s="22">
        <f>E2871/D2871*100</f>
        <v>0.88500000000000001</v>
      </c>
      <c r="P2871" s="4">
        <f>E2871/N2871</f>
        <v>35.4</v>
      </c>
      <c r="Q2871" t="b">
        <v>0</v>
      </c>
      <c r="R2871" t="s">
        <v>8271</v>
      </c>
      <c r="S2871" t="str">
        <f t="shared" si="178"/>
        <v>theater</v>
      </c>
      <c r="T2871" t="str">
        <f t="shared" si="179"/>
        <v>plays</v>
      </c>
    </row>
    <row r="2872" spans="1:20" ht="42.75" x14ac:dyDescent="0.45">
      <c r="A2872">
        <v>2870</v>
      </c>
      <c r="B2872" s="1" t="s">
        <v>2870</v>
      </c>
      <c r="C2872" s="1" t="s">
        <v>6980</v>
      </c>
      <c r="D2872" s="3">
        <v>5000</v>
      </c>
      <c r="E2872" s="3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s="7">
        <f t="shared" si="176"/>
        <v>41746.189409722225</v>
      </c>
      <c r="L2872" s="7">
        <f t="shared" si="177"/>
        <v>41776.189409722225</v>
      </c>
      <c r="M2872" t="b">
        <v>0</v>
      </c>
      <c r="N2872">
        <v>9</v>
      </c>
      <c r="O2872" s="22">
        <f>E2872/D2872*100</f>
        <v>15</v>
      </c>
      <c r="P2872" s="4">
        <f>E2872/N2872</f>
        <v>83.333333333333329</v>
      </c>
      <c r="Q2872" t="b">
        <v>0</v>
      </c>
      <c r="R2872" t="s">
        <v>8271</v>
      </c>
      <c r="S2872" t="str">
        <f t="shared" si="178"/>
        <v>theater</v>
      </c>
      <c r="T2872" t="str">
        <f t="shared" si="179"/>
        <v>plays</v>
      </c>
    </row>
    <row r="2873" spans="1:20" ht="42.75" x14ac:dyDescent="0.45">
      <c r="A2873">
        <v>2871</v>
      </c>
      <c r="B2873" s="1" t="s">
        <v>2871</v>
      </c>
      <c r="C2873" s="1" t="s">
        <v>6981</v>
      </c>
      <c r="D2873" s="3">
        <v>10000</v>
      </c>
      <c r="E2873" s="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s="7">
        <f t="shared" si="176"/>
        <v>41974.738576388889</v>
      </c>
      <c r="L2873" s="7">
        <f t="shared" si="177"/>
        <v>41994.738576388889</v>
      </c>
      <c r="M2873" t="b">
        <v>0</v>
      </c>
      <c r="N2873">
        <v>13</v>
      </c>
      <c r="O2873" s="22">
        <f>E2873/D2873*100</f>
        <v>4.67</v>
      </c>
      <c r="P2873" s="4">
        <f>E2873/N2873</f>
        <v>35.92307692307692</v>
      </c>
      <c r="Q2873" t="b">
        <v>0</v>
      </c>
      <c r="R2873" t="s">
        <v>8271</v>
      </c>
      <c r="S2873" t="str">
        <f t="shared" si="178"/>
        <v>theater</v>
      </c>
      <c r="T2873" t="str">
        <f t="shared" si="179"/>
        <v>plays</v>
      </c>
    </row>
    <row r="2874" spans="1:20" ht="28.5" x14ac:dyDescent="0.45">
      <c r="A2874">
        <v>2872</v>
      </c>
      <c r="B2874" s="1" t="s">
        <v>2872</v>
      </c>
      <c r="C2874" s="1" t="s">
        <v>6982</v>
      </c>
      <c r="D2874" s="3">
        <v>3000</v>
      </c>
      <c r="E2874" s="3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s="7">
        <f t="shared" si="176"/>
        <v>42115.11618055556</v>
      </c>
      <c r="L2874" s="7">
        <f t="shared" si="177"/>
        <v>42175.11618055556</v>
      </c>
      <c r="M2874" t="b">
        <v>0</v>
      </c>
      <c r="N2874">
        <v>0</v>
      </c>
      <c r="O2874" s="22">
        <f>E2874/D2874*100</f>
        <v>0</v>
      </c>
      <c r="P2874" s="4" t="e">
        <f>E2874/N2874</f>
        <v>#DIV/0!</v>
      </c>
      <c r="Q2874" t="b">
        <v>0</v>
      </c>
      <c r="R2874" t="s">
        <v>8271</v>
      </c>
      <c r="S2874" t="str">
        <f t="shared" si="178"/>
        <v>theater</v>
      </c>
      <c r="T2874" t="str">
        <f t="shared" si="179"/>
        <v>plays</v>
      </c>
    </row>
    <row r="2875" spans="1:20" ht="42.75" x14ac:dyDescent="0.45">
      <c r="A2875">
        <v>2873</v>
      </c>
      <c r="B2875" s="1" t="s">
        <v>2873</v>
      </c>
      <c r="C2875" s="1" t="s">
        <v>6983</v>
      </c>
      <c r="D2875" s="3">
        <v>2500</v>
      </c>
      <c r="E2875" s="3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s="7">
        <f t="shared" si="176"/>
        <v>42002.817488425921</v>
      </c>
      <c r="L2875" s="7">
        <f t="shared" si="177"/>
        <v>42032.817488425921</v>
      </c>
      <c r="M2875" t="b">
        <v>0</v>
      </c>
      <c r="N2875">
        <v>8</v>
      </c>
      <c r="O2875" s="22">
        <f>E2875/D2875*100</f>
        <v>38.119999999999997</v>
      </c>
      <c r="P2875" s="4">
        <f>E2875/N2875</f>
        <v>119.125</v>
      </c>
      <c r="Q2875" t="b">
        <v>0</v>
      </c>
      <c r="R2875" t="s">
        <v>8271</v>
      </c>
      <c r="S2875" t="str">
        <f t="shared" si="178"/>
        <v>theater</v>
      </c>
      <c r="T2875" t="str">
        <f t="shared" si="179"/>
        <v>plays</v>
      </c>
    </row>
    <row r="2876" spans="1:20" ht="42.75" x14ac:dyDescent="0.45">
      <c r="A2876">
        <v>2874</v>
      </c>
      <c r="B2876" s="1" t="s">
        <v>2874</v>
      </c>
      <c r="C2876" s="1" t="s">
        <v>6984</v>
      </c>
      <c r="D2876" s="3">
        <v>5000</v>
      </c>
      <c r="E2876" s="3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s="7">
        <f t="shared" si="176"/>
        <v>42722.84474537037</v>
      </c>
      <c r="L2876" s="7">
        <f t="shared" si="177"/>
        <v>42752.84474537037</v>
      </c>
      <c r="M2876" t="b">
        <v>0</v>
      </c>
      <c r="N2876">
        <v>3</v>
      </c>
      <c r="O2876" s="22">
        <f>E2876/D2876*100</f>
        <v>5.42</v>
      </c>
      <c r="P2876" s="4">
        <f>E2876/N2876</f>
        <v>90.333333333333329</v>
      </c>
      <c r="Q2876" t="b">
        <v>0</v>
      </c>
      <c r="R2876" t="s">
        <v>8271</v>
      </c>
      <c r="S2876" t="str">
        <f t="shared" si="178"/>
        <v>theater</v>
      </c>
      <c r="T2876" t="str">
        <f t="shared" si="179"/>
        <v>plays</v>
      </c>
    </row>
    <row r="2877" spans="1:20" ht="42.75" x14ac:dyDescent="0.45">
      <c r="A2877">
        <v>2875</v>
      </c>
      <c r="B2877" s="1" t="s">
        <v>2875</v>
      </c>
      <c r="C2877" s="1" t="s">
        <v>6985</v>
      </c>
      <c r="D2877" s="3">
        <v>20000</v>
      </c>
      <c r="E2877" s="3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s="7">
        <f t="shared" si="176"/>
        <v>42465.128391203703</v>
      </c>
      <c r="L2877" s="7">
        <f t="shared" si="177"/>
        <v>42495.128391203703</v>
      </c>
      <c r="M2877" t="b">
        <v>0</v>
      </c>
      <c r="N2877">
        <v>3</v>
      </c>
      <c r="O2877" s="22">
        <f>E2877/D2877*100</f>
        <v>3.4999999999999996E-2</v>
      </c>
      <c r="P2877" s="4">
        <f>E2877/N2877</f>
        <v>2.3333333333333335</v>
      </c>
      <c r="Q2877" t="b">
        <v>0</v>
      </c>
      <c r="R2877" t="s">
        <v>8271</v>
      </c>
      <c r="S2877" t="str">
        <f t="shared" si="178"/>
        <v>theater</v>
      </c>
      <c r="T2877" t="str">
        <f t="shared" si="179"/>
        <v>plays</v>
      </c>
    </row>
    <row r="2878" spans="1:20" ht="42.75" x14ac:dyDescent="0.45">
      <c r="A2878">
        <v>2876</v>
      </c>
      <c r="B2878" s="1" t="s">
        <v>2876</v>
      </c>
      <c r="C2878" s="1" t="s">
        <v>6986</v>
      </c>
      <c r="D2878" s="3">
        <v>150000</v>
      </c>
      <c r="E2878" s="3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s="7">
        <f t="shared" si="176"/>
        <v>42171.743969907402</v>
      </c>
      <c r="L2878" s="7">
        <f t="shared" si="177"/>
        <v>42201.743969907402</v>
      </c>
      <c r="M2878" t="b">
        <v>0</v>
      </c>
      <c r="N2878">
        <v>0</v>
      </c>
      <c r="O2878" s="22">
        <f>E2878/D2878*100</f>
        <v>0</v>
      </c>
      <c r="P2878" s="4" t="e">
        <f>E2878/N2878</f>
        <v>#DIV/0!</v>
      </c>
      <c r="Q2878" t="b">
        <v>0</v>
      </c>
      <c r="R2878" t="s">
        <v>8271</v>
      </c>
      <c r="S2878" t="str">
        <f t="shared" si="178"/>
        <v>theater</v>
      </c>
      <c r="T2878" t="str">
        <f t="shared" si="179"/>
        <v>plays</v>
      </c>
    </row>
    <row r="2879" spans="1:20" ht="42.75" x14ac:dyDescent="0.45">
      <c r="A2879">
        <v>2877</v>
      </c>
      <c r="B2879" s="1" t="s">
        <v>2877</v>
      </c>
      <c r="C2879" s="1" t="s">
        <v>6987</v>
      </c>
      <c r="D2879" s="3">
        <v>6000</v>
      </c>
      <c r="E2879" s="3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s="7">
        <f t="shared" si="176"/>
        <v>42672.955138888887</v>
      </c>
      <c r="L2879" s="7">
        <f t="shared" si="177"/>
        <v>42704.708333333328</v>
      </c>
      <c r="M2879" t="b">
        <v>0</v>
      </c>
      <c r="N2879">
        <v>6</v>
      </c>
      <c r="O2879" s="22">
        <f>E2879/D2879*100</f>
        <v>10.833333333333334</v>
      </c>
      <c r="P2879" s="4">
        <f>E2879/N2879</f>
        <v>108.33333333333333</v>
      </c>
      <c r="Q2879" t="b">
        <v>0</v>
      </c>
      <c r="R2879" t="s">
        <v>8271</v>
      </c>
      <c r="S2879" t="str">
        <f t="shared" si="178"/>
        <v>theater</v>
      </c>
      <c r="T2879" t="str">
        <f t="shared" si="179"/>
        <v>plays</v>
      </c>
    </row>
    <row r="2880" spans="1:20" ht="42.75" x14ac:dyDescent="0.45">
      <c r="A2880">
        <v>2878</v>
      </c>
      <c r="B2880" s="1" t="s">
        <v>2878</v>
      </c>
      <c r="C2880" s="1" t="s">
        <v>6988</v>
      </c>
      <c r="D2880" s="3">
        <v>3000</v>
      </c>
      <c r="E2880" s="3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s="7">
        <f t="shared" si="176"/>
        <v>42128.615682870368</v>
      </c>
      <c r="L2880" s="7">
        <f t="shared" si="177"/>
        <v>42188.615682870368</v>
      </c>
      <c r="M2880" t="b">
        <v>0</v>
      </c>
      <c r="N2880">
        <v>4</v>
      </c>
      <c r="O2880" s="22">
        <f>E2880/D2880*100</f>
        <v>2.1</v>
      </c>
      <c r="P2880" s="4">
        <f>E2880/N2880</f>
        <v>15.75</v>
      </c>
      <c r="Q2880" t="b">
        <v>0</v>
      </c>
      <c r="R2880" t="s">
        <v>8271</v>
      </c>
      <c r="S2880" t="str">
        <f t="shared" si="178"/>
        <v>theater</v>
      </c>
      <c r="T2880" t="str">
        <f t="shared" si="179"/>
        <v>plays</v>
      </c>
    </row>
    <row r="2881" spans="1:20" ht="42.75" x14ac:dyDescent="0.45">
      <c r="A2881">
        <v>2879</v>
      </c>
      <c r="B2881" s="1" t="s">
        <v>2879</v>
      </c>
      <c r="C2881" s="1" t="s">
        <v>6989</v>
      </c>
      <c r="D2881" s="3">
        <v>11200</v>
      </c>
      <c r="E2881" s="3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s="7">
        <f t="shared" si="176"/>
        <v>42359.725243055553</v>
      </c>
      <c r="L2881" s="7">
        <f t="shared" si="177"/>
        <v>42389.725243055553</v>
      </c>
      <c r="M2881" t="b">
        <v>0</v>
      </c>
      <c r="N2881">
        <v>1</v>
      </c>
      <c r="O2881" s="22">
        <f>E2881/D2881*100</f>
        <v>0.2589285714285714</v>
      </c>
      <c r="P2881" s="4">
        <f>E2881/N2881</f>
        <v>29</v>
      </c>
      <c r="Q2881" t="b">
        <v>0</v>
      </c>
      <c r="R2881" t="s">
        <v>8271</v>
      </c>
      <c r="S2881" t="str">
        <f t="shared" si="178"/>
        <v>theater</v>
      </c>
      <c r="T2881" t="str">
        <f t="shared" si="179"/>
        <v>plays</v>
      </c>
    </row>
    <row r="2882" spans="1:20" ht="42.75" x14ac:dyDescent="0.45">
      <c r="A2882">
        <v>2880</v>
      </c>
      <c r="B2882" s="1" t="s">
        <v>2880</v>
      </c>
      <c r="C2882" s="1" t="s">
        <v>6990</v>
      </c>
      <c r="D2882" s="3">
        <v>12000</v>
      </c>
      <c r="E2882" s="3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s="7">
        <f t="shared" si="176"/>
        <v>42192.905694444446</v>
      </c>
      <c r="L2882" s="7">
        <f t="shared" si="177"/>
        <v>42236.711805555555</v>
      </c>
      <c r="M2882" t="b">
        <v>0</v>
      </c>
      <c r="N2882">
        <v>29</v>
      </c>
      <c r="O2882" s="22">
        <f>E2882/D2882*100</f>
        <v>23.333333333333332</v>
      </c>
      <c r="P2882" s="4">
        <f>E2882/N2882</f>
        <v>96.551724137931032</v>
      </c>
      <c r="Q2882" t="b">
        <v>0</v>
      </c>
      <c r="R2882" t="s">
        <v>8271</v>
      </c>
      <c r="S2882" t="str">
        <f t="shared" si="178"/>
        <v>theater</v>
      </c>
      <c r="T2882" t="str">
        <f t="shared" si="179"/>
        <v>plays</v>
      </c>
    </row>
    <row r="2883" spans="1:20" ht="42.75" x14ac:dyDescent="0.45">
      <c r="A2883">
        <v>2881</v>
      </c>
      <c r="B2883" s="1" t="s">
        <v>2881</v>
      </c>
      <c r="C2883" s="1" t="s">
        <v>6991</v>
      </c>
      <c r="D2883" s="3">
        <v>5500</v>
      </c>
      <c r="E2883" s="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s="7">
        <f t="shared" ref="K2883:K2946" si="180">(((J2883/60)/60)/24)+DATE(1970,1,1)</f>
        <v>41916.597638888888</v>
      </c>
      <c r="L2883" s="7">
        <f t="shared" ref="L2883:L2946" si="181">(((I2883/60)/60)/24)+DATE(1970,1,1)</f>
        <v>41976.639305555553</v>
      </c>
      <c r="M2883" t="b">
        <v>0</v>
      </c>
      <c r="N2883">
        <v>0</v>
      </c>
      <c r="O2883" s="22">
        <f>E2883/D2883*100</f>
        <v>0</v>
      </c>
      <c r="P2883" s="4" t="e">
        <f>E2883/N2883</f>
        <v>#DIV/0!</v>
      </c>
      <c r="Q2883" t="b">
        <v>0</v>
      </c>
      <c r="R2883" t="s">
        <v>8271</v>
      </c>
      <c r="S2883" t="str">
        <f t="shared" ref="S2883:S2946" si="182">LEFT(R2883,SEARCH("/",R2883,1)-1)</f>
        <v>theater</v>
      </c>
      <c r="T2883" t="str">
        <f t="shared" ref="T2883:T2946" si="183">RIGHT(R2883,LEN(R2883) - FIND("/",R2883))</f>
        <v>plays</v>
      </c>
    </row>
    <row r="2884" spans="1:20" ht="42.75" x14ac:dyDescent="0.45">
      <c r="A2884">
        <v>2882</v>
      </c>
      <c r="B2884" s="1" t="s">
        <v>2882</v>
      </c>
      <c r="C2884" s="1" t="s">
        <v>6992</v>
      </c>
      <c r="D2884" s="3">
        <v>750</v>
      </c>
      <c r="E2884" s="3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s="7">
        <f t="shared" si="180"/>
        <v>42461.596273148149</v>
      </c>
      <c r="L2884" s="7">
        <f t="shared" si="181"/>
        <v>42491.596273148149</v>
      </c>
      <c r="M2884" t="b">
        <v>0</v>
      </c>
      <c r="N2884">
        <v>4</v>
      </c>
      <c r="O2884" s="22">
        <f>E2884/D2884*100</f>
        <v>33.6</v>
      </c>
      <c r="P2884" s="4">
        <f>E2884/N2884</f>
        <v>63</v>
      </c>
      <c r="Q2884" t="b">
        <v>0</v>
      </c>
      <c r="R2884" t="s">
        <v>8271</v>
      </c>
      <c r="S2884" t="str">
        <f t="shared" si="182"/>
        <v>theater</v>
      </c>
      <c r="T2884" t="str">
        <f t="shared" si="183"/>
        <v>plays</v>
      </c>
    </row>
    <row r="2885" spans="1:20" ht="42.75" x14ac:dyDescent="0.45">
      <c r="A2885">
        <v>2883</v>
      </c>
      <c r="B2885" s="1" t="s">
        <v>2883</v>
      </c>
      <c r="C2885" s="1" t="s">
        <v>6993</v>
      </c>
      <c r="D2885" s="3">
        <v>10000</v>
      </c>
      <c r="E2885" s="3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s="7">
        <f t="shared" si="180"/>
        <v>42370.90320601852</v>
      </c>
      <c r="L2885" s="7">
        <f t="shared" si="181"/>
        <v>42406.207638888889</v>
      </c>
      <c r="M2885" t="b">
        <v>0</v>
      </c>
      <c r="N2885">
        <v>5</v>
      </c>
      <c r="O2885" s="22">
        <f>E2885/D2885*100</f>
        <v>19.079999999999998</v>
      </c>
      <c r="P2885" s="4">
        <f>E2885/N2885</f>
        <v>381.6</v>
      </c>
      <c r="Q2885" t="b">
        <v>0</v>
      </c>
      <c r="R2885" t="s">
        <v>8271</v>
      </c>
      <c r="S2885" t="str">
        <f t="shared" si="182"/>
        <v>theater</v>
      </c>
      <c r="T2885" t="str">
        <f t="shared" si="183"/>
        <v>plays</v>
      </c>
    </row>
    <row r="2886" spans="1:20" ht="28.5" x14ac:dyDescent="0.45">
      <c r="A2886">
        <v>2884</v>
      </c>
      <c r="B2886" s="1" t="s">
        <v>2884</v>
      </c>
      <c r="C2886" s="1" t="s">
        <v>6994</v>
      </c>
      <c r="D2886" s="3">
        <v>45000</v>
      </c>
      <c r="E2886" s="3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s="7">
        <f t="shared" si="180"/>
        <v>41948.727256944447</v>
      </c>
      <c r="L2886" s="7">
        <f t="shared" si="181"/>
        <v>41978.727256944447</v>
      </c>
      <c r="M2886" t="b">
        <v>0</v>
      </c>
      <c r="N2886">
        <v>4</v>
      </c>
      <c r="O2886" s="22">
        <f>E2886/D2886*100</f>
        <v>0.41111111111111115</v>
      </c>
      <c r="P2886" s="4">
        <f>E2886/N2886</f>
        <v>46.25</v>
      </c>
      <c r="Q2886" t="b">
        <v>0</v>
      </c>
      <c r="R2886" t="s">
        <v>8271</v>
      </c>
      <c r="S2886" t="str">
        <f t="shared" si="182"/>
        <v>theater</v>
      </c>
      <c r="T2886" t="str">
        <f t="shared" si="183"/>
        <v>plays</v>
      </c>
    </row>
    <row r="2887" spans="1:20" ht="28.5" x14ac:dyDescent="0.45">
      <c r="A2887">
        <v>2885</v>
      </c>
      <c r="B2887" s="1" t="s">
        <v>2885</v>
      </c>
      <c r="C2887" s="1" t="s">
        <v>6995</v>
      </c>
      <c r="D2887" s="3">
        <v>400</v>
      </c>
      <c r="E2887" s="3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s="7">
        <f t="shared" si="180"/>
        <v>42047.07640046296</v>
      </c>
      <c r="L2887" s="7">
        <f t="shared" si="181"/>
        <v>42077.034733796296</v>
      </c>
      <c r="M2887" t="b">
        <v>0</v>
      </c>
      <c r="N2887">
        <v>5</v>
      </c>
      <c r="O2887" s="22">
        <f>E2887/D2887*100</f>
        <v>32.5</v>
      </c>
      <c r="P2887" s="4">
        <f>E2887/N2887</f>
        <v>26</v>
      </c>
      <c r="Q2887" t="b">
        <v>0</v>
      </c>
      <c r="R2887" t="s">
        <v>8271</v>
      </c>
      <c r="S2887" t="str">
        <f t="shared" si="182"/>
        <v>theater</v>
      </c>
      <c r="T2887" t="str">
        <f t="shared" si="183"/>
        <v>plays</v>
      </c>
    </row>
    <row r="2888" spans="1:20" ht="42.75" x14ac:dyDescent="0.45">
      <c r="A2888">
        <v>2886</v>
      </c>
      <c r="B2888" s="1" t="s">
        <v>2886</v>
      </c>
      <c r="C2888" s="1" t="s">
        <v>6996</v>
      </c>
      <c r="D2888" s="3">
        <v>200</v>
      </c>
      <c r="E2888" s="3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s="7">
        <f t="shared" si="180"/>
        <v>42261.632916666669</v>
      </c>
      <c r="L2888" s="7">
        <f t="shared" si="181"/>
        <v>42266.165972222225</v>
      </c>
      <c r="M2888" t="b">
        <v>0</v>
      </c>
      <c r="N2888">
        <v>1</v>
      </c>
      <c r="O2888" s="22">
        <f>E2888/D2888*100</f>
        <v>5</v>
      </c>
      <c r="P2888" s="4">
        <f>E2888/N2888</f>
        <v>10</v>
      </c>
      <c r="Q2888" t="b">
        <v>0</v>
      </c>
      <c r="R2888" t="s">
        <v>8271</v>
      </c>
      <c r="S2888" t="str">
        <f t="shared" si="182"/>
        <v>theater</v>
      </c>
      <c r="T2888" t="str">
        <f t="shared" si="183"/>
        <v>plays</v>
      </c>
    </row>
    <row r="2889" spans="1:20" ht="42.75" x14ac:dyDescent="0.45">
      <c r="A2889">
        <v>2887</v>
      </c>
      <c r="B2889" s="1" t="s">
        <v>2887</v>
      </c>
      <c r="C2889" s="1" t="s">
        <v>6997</v>
      </c>
      <c r="D2889" s="3">
        <v>3000</v>
      </c>
      <c r="E2889" s="3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s="7">
        <f t="shared" si="180"/>
        <v>41985.427361111113</v>
      </c>
      <c r="L2889" s="7">
        <f t="shared" si="181"/>
        <v>42015.427361111113</v>
      </c>
      <c r="M2889" t="b">
        <v>0</v>
      </c>
      <c r="N2889">
        <v>1</v>
      </c>
      <c r="O2889" s="22">
        <f>E2889/D2889*100</f>
        <v>0.16666666666666669</v>
      </c>
      <c r="P2889" s="4">
        <f>E2889/N2889</f>
        <v>5</v>
      </c>
      <c r="Q2889" t="b">
        <v>0</v>
      </c>
      <c r="R2889" t="s">
        <v>8271</v>
      </c>
      <c r="S2889" t="str">
        <f t="shared" si="182"/>
        <v>theater</v>
      </c>
      <c r="T2889" t="str">
        <f t="shared" si="183"/>
        <v>plays</v>
      </c>
    </row>
    <row r="2890" spans="1:20" ht="42.75" x14ac:dyDescent="0.45">
      <c r="A2890">
        <v>2888</v>
      </c>
      <c r="B2890" s="1" t="s">
        <v>2888</v>
      </c>
      <c r="C2890" s="1" t="s">
        <v>6998</v>
      </c>
      <c r="D2890" s="3">
        <v>30000</v>
      </c>
      <c r="E2890" s="3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s="7">
        <f t="shared" si="180"/>
        <v>41922.535185185188</v>
      </c>
      <c r="L2890" s="7">
        <f t="shared" si="181"/>
        <v>41930.207638888889</v>
      </c>
      <c r="M2890" t="b">
        <v>0</v>
      </c>
      <c r="N2890">
        <v>0</v>
      </c>
      <c r="O2890" s="22">
        <f>E2890/D2890*100</f>
        <v>0</v>
      </c>
      <c r="P2890" s="4" t="e">
        <f>E2890/N2890</f>
        <v>#DIV/0!</v>
      </c>
      <c r="Q2890" t="b">
        <v>0</v>
      </c>
      <c r="R2890" t="s">
        <v>8271</v>
      </c>
      <c r="S2890" t="str">
        <f t="shared" si="182"/>
        <v>theater</v>
      </c>
      <c r="T2890" t="str">
        <f t="shared" si="183"/>
        <v>plays</v>
      </c>
    </row>
    <row r="2891" spans="1:20" ht="42.75" x14ac:dyDescent="0.45">
      <c r="A2891">
        <v>2889</v>
      </c>
      <c r="B2891" s="1" t="s">
        <v>2889</v>
      </c>
      <c r="C2891" s="1" t="s">
        <v>6999</v>
      </c>
      <c r="D2891" s="3">
        <v>3000</v>
      </c>
      <c r="E2891" s="3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s="7">
        <f t="shared" si="180"/>
        <v>41850.863252314812</v>
      </c>
      <c r="L2891" s="7">
        <f t="shared" si="181"/>
        <v>41880.863252314812</v>
      </c>
      <c r="M2891" t="b">
        <v>0</v>
      </c>
      <c r="N2891">
        <v>14</v>
      </c>
      <c r="O2891" s="22">
        <f>E2891/D2891*100</f>
        <v>38.066666666666663</v>
      </c>
      <c r="P2891" s="4">
        <f>E2891/N2891</f>
        <v>81.571428571428569</v>
      </c>
      <c r="Q2891" t="b">
        <v>0</v>
      </c>
      <c r="R2891" t="s">
        <v>8271</v>
      </c>
      <c r="S2891" t="str">
        <f t="shared" si="182"/>
        <v>theater</v>
      </c>
      <c r="T2891" t="str">
        <f t="shared" si="183"/>
        <v>plays</v>
      </c>
    </row>
    <row r="2892" spans="1:20" ht="42.75" x14ac:dyDescent="0.45">
      <c r="A2892">
        <v>2890</v>
      </c>
      <c r="B2892" s="1" t="s">
        <v>2890</v>
      </c>
      <c r="C2892" s="1" t="s">
        <v>7000</v>
      </c>
      <c r="D2892" s="3">
        <v>2000</v>
      </c>
      <c r="E2892" s="3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s="7">
        <f t="shared" si="180"/>
        <v>41831.742962962962</v>
      </c>
      <c r="L2892" s="7">
        <f t="shared" si="181"/>
        <v>41860.125</v>
      </c>
      <c r="M2892" t="b">
        <v>0</v>
      </c>
      <c r="N2892">
        <v>3</v>
      </c>
      <c r="O2892" s="22">
        <f>E2892/D2892*100</f>
        <v>1.05</v>
      </c>
      <c r="P2892" s="4">
        <f>E2892/N2892</f>
        <v>7</v>
      </c>
      <c r="Q2892" t="b">
        <v>0</v>
      </c>
      <c r="R2892" t="s">
        <v>8271</v>
      </c>
      <c r="S2892" t="str">
        <f t="shared" si="182"/>
        <v>theater</v>
      </c>
      <c r="T2892" t="str">
        <f t="shared" si="183"/>
        <v>plays</v>
      </c>
    </row>
    <row r="2893" spans="1:20" ht="42.75" x14ac:dyDescent="0.45">
      <c r="A2893">
        <v>2891</v>
      </c>
      <c r="B2893" s="1" t="s">
        <v>2891</v>
      </c>
      <c r="C2893" s="1" t="s">
        <v>7001</v>
      </c>
      <c r="D2893" s="3">
        <v>10000</v>
      </c>
      <c r="E2893" s="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s="7">
        <f t="shared" si="180"/>
        <v>42415.883425925931</v>
      </c>
      <c r="L2893" s="7">
        <f t="shared" si="181"/>
        <v>42475.84175925926</v>
      </c>
      <c r="M2893" t="b">
        <v>0</v>
      </c>
      <c r="N2893">
        <v>10</v>
      </c>
      <c r="O2893" s="22">
        <f>E2893/D2893*100</f>
        <v>2.73</v>
      </c>
      <c r="P2893" s="4">
        <f>E2893/N2893</f>
        <v>27.3</v>
      </c>
      <c r="Q2893" t="b">
        <v>0</v>
      </c>
      <c r="R2893" t="s">
        <v>8271</v>
      </c>
      <c r="S2893" t="str">
        <f t="shared" si="182"/>
        <v>theater</v>
      </c>
      <c r="T2893" t="str">
        <f t="shared" si="183"/>
        <v>plays</v>
      </c>
    </row>
    <row r="2894" spans="1:20" ht="42.75" x14ac:dyDescent="0.45">
      <c r="A2894">
        <v>2892</v>
      </c>
      <c r="B2894" s="1" t="s">
        <v>2892</v>
      </c>
      <c r="C2894" s="1" t="s">
        <v>7002</v>
      </c>
      <c r="D2894" s="3">
        <v>5500</v>
      </c>
      <c r="E2894" s="3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s="7">
        <f t="shared" si="180"/>
        <v>41869.714166666665</v>
      </c>
      <c r="L2894" s="7">
        <f t="shared" si="181"/>
        <v>41876.875</v>
      </c>
      <c r="M2894" t="b">
        <v>0</v>
      </c>
      <c r="N2894">
        <v>17</v>
      </c>
      <c r="O2894" s="22">
        <f>E2894/D2894*100</f>
        <v>9.0909090909090917</v>
      </c>
      <c r="P2894" s="4">
        <f>E2894/N2894</f>
        <v>29.411764705882351</v>
      </c>
      <c r="Q2894" t="b">
        <v>0</v>
      </c>
      <c r="R2894" t="s">
        <v>8271</v>
      </c>
      <c r="S2894" t="str">
        <f t="shared" si="182"/>
        <v>theater</v>
      </c>
      <c r="T2894" t="str">
        <f t="shared" si="183"/>
        <v>plays</v>
      </c>
    </row>
    <row r="2895" spans="1:20" x14ac:dyDescent="0.45">
      <c r="A2895">
        <v>2893</v>
      </c>
      <c r="B2895" s="1" t="s">
        <v>2893</v>
      </c>
      <c r="C2895" s="1" t="s">
        <v>7003</v>
      </c>
      <c r="D2895" s="3">
        <v>5000</v>
      </c>
      <c r="E2895" s="3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s="7">
        <f t="shared" si="180"/>
        <v>41953.773090277777</v>
      </c>
      <c r="L2895" s="7">
        <f t="shared" si="181"/>
        <v>42013.083333333328</v>
      </c>
      <c r="M2895" t="b">
        <v>0</v>
      </c>
      <c r="N2895">
        <v>2</v>
      </c>
      <c r="O2895" s="22">
        <f>E2895/D2895*100</f>
        <v>0.5</v>
      </c>
      <c r="P2895" s="4">
        <f>E2895/N2895</f>
        <v>12.5</v>
      </c>
      <c r="Q2895" t="b">
        <v>0</v>
      </c>
      <c r="R2895" t="s">
        <v>8271</v>
      </c>
      <c r="S2895" t="str">
        <f t="shared" si="182"/>
        <v>theater</v>
      </c>
      <c r="T2895" t="str">
        <f t="shared" si="183"/>
        <v>plays</v>
      </c>
    </row>
    <row r="2896" spans="1:20" ht="28.5" x14ac:dyDescent="0.45">
      <c r="A2896">
        <v>2894</v>
      </c>
      <c r="B2896" s="1" t="s">
        <v>2894</v>
      </c>
      <c r="C2896" s="1" t="s">
        <v>7004</v>
      </c>
      <c r="D2896" s="3">
        <v>50000</v>
      </c>
      <c r="E2896" s="3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s="7">
        <f t="shared" si="180"/>
        <v>42037.986284722225</v>
      </c>
      <c r="L2896" s="7">
        <f t="shared" si="181"/>
        <v>42097.944618055553</v>
      </c>
      <c r="M2896" t="b">
        <v>0</v>
      </c>
      <c r="N2896">
        <v>0</v>
      </c>
      <c r="O2896" s="22">
        <f>E2896/D2896*100</f>
        <v>0</v>
      </c>
      <c r="P2896" s="4" t="e">
        <f>E2896/N2896</f>
        <v>#DIV/0!</v>
      </c>
      <c r="Q2896" t="b">
        <v>0</v>
      </c>
      <c r="R2896" t="s">
        <v>8271</v>
      </c>
      <c r="S2896" t="str">
        <f t="shared" si="182"/>
        <v>theater</v>
      </c>
      <c r="T2896" t="str">
        <f t="shared" si="183"/>
        <v>plays</v>
      </c>
    </row>
    <row r="2897" spans="1:20" ht="42.75" x14ac:dyDescent="0.45">
      <c r="A2897">
        <v>2895</v>
      </c>
      <c r="B2897" s="1" t="s">
        <v>2895</v>
      </c>
      <c r="C2897" s="1" t="s">
        <v>7005</v>
      </c>
      <c r="D2897" s="3">
        <v>500</v>
      </c>
      <c r="E2897" s="3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s="7">
        <f t="shared" si="180"/>
        <v>41811.555462962962</v>
      </c>
      <c r="L2897" s="7">
        <f t="shared" si="181"/>
        <v>41812.875</v>
      </c>
      <c r="M2897" t="b">
        <v>0</v>
      </c>
      <c r="N2897">
        <v>4</v>
      </c>
      <c r="O2897" s="22">
        <f>E2897/D2897*100</f>
        <v>4.5999999999999996</v>
      </c>
      <c r="P2897" s="4">
        <f>E2897/N2897</f>
        <v>5.75</v>
      </c>
      <c r="Q2897" t="b">
        <v>0</v>
      </c>
      <c r="R2897" t="s">
        <v>8271</v>
      </c>
      <c r="S2897" t="str">
        <f t="shared" si="182"/>
        <v>theater</v>
      </c>
      <c r="T2897" t="str">
        <f t="shared" si="183"/>
        <v>plays</v>
      </c>
    </row>
    <row r="2898" spans="1:20" ht="42.75" x14ac:dyDescent="0.45">
      <c r="A2898">
        <v>2896</v>
      </c>
      <c r="B2898" s="1" t="s">
        <v>2896</v>
      </c>
      <c r="C2898" s="1" t="s">
        <v>7006</v>
      </c>
      <c r="D2898" s="3">
        <v>3000</v>
      </c>
      <c r="E2898" s="3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s="7">
        <f t="shared" si="180"/>
        <v>42701.908807870372</v>
      </c>
      <c r="L2898" s="7">
        <f t="shared" si="181"/>
        <v>42716.25</v>
      </c>
      <c r="M2898" t="b">
        <v>0</v>
      </c>
      <c r="N2898">
        <v>12</v>
      </c>
      <c r="O2898" s="22">
        <f>E2898/D2898*100</f>
        <v>20.833333333333336</v>
      </c>
      <c r="P2898" s="4">
        <f>E2898/N2898</f>
        <v>52.083333333333336</v>
      </c>
      <c r="Q2898" t="b">
        <v>0</v>
      </c>
      <c r="R2898" t="s">
        <v>8271</v>
      </c>
      <c r="S2898" t="str">
        <f t="shared" si="182"/>
        <v>theater</v>
      </c>
      <c r="T2898" t="str">
        <f t="shared" si="183"/>
        <v>plays</v>
      </c>
    </row>
    <row r="2899" spans="1:20" ht="42.75" x14ac:dyDescent="0.45">
      <c r="A2899">
        <v>2897</v>
      </c>
      <c r="B2899" s="1" t="s">
        <v>2897</v>
      </c>
      <c r="C2899" s="1" t="s">
        <v>7007</v>
      </c>
      <c r="D2899" s="3">
        <v>12000</v>
      </c>
      <c r="E2899" s="3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s="7">
        <f t="shared" si="180"/>
        <v>42258.646504629629</v>
      </c>
      <c r="L2899" s="7">
        <f t="shared" si="181"/>
        <v>42288.645196759258</v>
      </c>
      <c r="M2899" t="b">
        <v>0</v>
      </c>
      <c r="N2899">
        <v>3</v>
      </c>
      <c r="O2899" s="22">
        <f>E2899/D2899*100</f>
        <v>4.583333333333333</v>
      </c>
      <c r="P2899" s="4">
        <f>E2899/N2899</f>
        <v>183.33333333333334</v>
      </c>
      <c r="Q2899" t="b">
        <v>0</v>
      </c>
      <c r="R2899" t="s">
        <v>8271</v>
      </c>
      <c r="S2899" t="str">
        <f t="shared" si="182"/>
        <v>theater</v>
      </c>
      <c r="T2899" t="str">
        <f t="shared" si="183"/>
        <v>plays</v>
      </c>
    </row>
    <row r="2900" spans="1:20" ht="42.75" x14ac:dyDescent="0.45">
      <c r="A2900">
        <v>2898</v>
      </c>
      <c r="B2900" s="1" t="s">
        <v>2898</v>
      </c>
      <c r="C2900" s="1" t="s">
        <v>7008</v>
      </c>
      <c r="D2900" s="3">
        <v>7500</v>
      </c>
      <c r="E2900" s="3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s="7">
        <f t="shared" si="180"/>
        <v>42278.664965277778</v>
      </c>
      <c r="L2900" s="7">
        <f t="shared" si="181"/>
        <v>42308.664965277778</v>
      </c>
      <c r="M2900" t="b">
        <v>0</v>
      </c>
      <c r="N2900">
        <v>12</v>
      </c>
      <c r="O2900" s="22">
        <f>E2900/D2900*100</f>
        <v>4.2133333333333338</v>
      </c>
      <c r="P2900" s="4">
        <f>E2900/N2900</f>
        <v>26.333333333333332</v>
      </c>
      <c r="Q2900" t="b">
        <v>0</v>
      </c>
      <c r="R2900" t="s">
        <v>8271</v>
      </c>
      <c r="S2900" t="str">
        <f t="shared" si="182"/>
        <v>theater</v>
      </c>
      <c r="T2900" t="str">
        <f t="shared" si="183"/>
        <v>plays</v>
      </c>
    </row>
    <row r="2901" spans="1:20" ht="42.75" x14ac:dyDescent="0.45">
      <c r="A2901">
        <v>2899</v>
      </c>
      <c r="B2901" s="1" t="s">
        <v>2899</v>
      </c>
      <c r="C2901" s="1" t="s">
        <v>7009</v>
      </c>
      <c r="D2901" s="3">
        <v>10000</v>
      </c>
      <c r="E2901" s="3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s="7">
        <f t="shared" si="180"/>
        <v>42515.078217592592</v>
      </c>
      <c r="L2901" s="7">
        <f t="shared" si="181"/>
        <v>42575.078217592592</v>
      </c>
      <c r="M2901" t="b">
        <v>0</v>
      </c>
      <c r="N2901">
        <v>0</v>
      </c>
      <c r="O2901" s="22">
        <f>E2901/D2901*100</f>
        <v>0</v>
      </c>
      <c r="P2901" s="4" t="e">
        <f>E2901/N2901</f>
        <v>#DIV/0!</v>
      </c>
      <c r="Q2901" t="b">
        <v>0</v>
      </c>
      <c r="R2901" t="s">
        <v>8271</v>
      </c>
      <c r="S2901" t="str">
        <f t="shared" si="182"/>
        <v>theater</v>
      </c>
      <c r="T2901" t="str">
        <f t="shared" si="183"/>
        <v>plays</v>
      </c>
    </row>
    <row r="2902" spans="1:20" ht="57" x14ac:dyDescent="0.45">
      <c r="A2902">
        <v>2900</v>
      </c>
      <c r="B2902" s="1" t="s">
        <v>2900</v>
      </c>
      <c r="C2902" s="1" t="s">
        <v>7010</v>
      </c>
      <c r="D2902" s="3">
        <v>5500</v>
      </c>
      <c r="E2902" s="3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s="7">
        <f t="shared" si="180"/>
        <v>41830.234166666669</v>
      </c>
      <c r="L2902" s="7">
        <f t="shared" si="181"/>
        <v>41860.234166666669</v>
      </c>
      <c r="M2902" t="b">
        <v>0</v>
      </c>
      <c r="N2902">
        <v>7</v>
      </c>
      <c r="O2902" s="22">
        <f>E2902/D2902*100</f>
        <v>61.909090909090914</v>
      </c>
      <c r="P2902" s="4">
        <f>E2902/N2902</f>
        <v>486.42857142857144</v>
      </c>
      <c r="Q2902" t="b">
        <v>0</v>
      </c>
      <c r="R2902" t="s">
        <v>8271</v>
      </c>
      <c r="S2902" t="str">
        <f t="shared" si="182"/>
        <v>theater</v>
      </c>
      <c r="T2902" t="str">
        <f t="shared" si="183"/>
        <v>plays</v>
      </c>
    </row>
    <row r="2903" spans="1:20" ht="42.75" x14ac:dyDescent="0.45">
      <c r="A2903">
        <v>2901</v>
      </c>
      <c r="B2903" s="1" t="s">
        <v>2901</v>
      </c>
      <c r="C2903" s="1" t="s">
        <v>7011</v>
      </c>
      <c r="D2903" s="3">
        <v>750</v>
      </c>
      <c r="E2903" s="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s="7">
        <f t="shared" si="180"/>
        <v>41982.904386574075</v>
      </c>
      <c r="L2903" s="7">
        <f t="shared" si="181"/>
        <v>42042.904386574075</v>
      </c>
      <c r="M2903" t="b">
        <v>0</v>
      </c>
      <c r="N2903">
        <v>2</v>
      </c>
      <c r="O2903" s="22">
        <f>E2903/D2903*100</f>
        <v>0.8</v>
      </c>
      <c r="P2903" s="4">
        <f>E2903/N2903</f>
        <v>3</v>
      </c>
      <c r="Q2903" t="b">
        <v>0</v>
      </c>
      <c r="R2903" t="s">
        <v>8271</v>
      </c>
      <c r="S2903" t="str">
        <f t="shared" si="182"/>
        <v>theater</v>
      </c>
      <c r="T2903" t="str">
        <f t="shared" si="183"/>
        <v>plays</v>
      </c>
    </row>
    <row r="2904" spans="1:20" ht="42.75" x14ac:dyDescent="0.45">
      <c r="A2904">
        <v>2902</v>
      </c>
      <c r="B2904" s="1" t="s">
        <v>2902</v>
      </c>
      <c r="C2904" s="1" t="s">
        <v>7012</v>
      </c>
      <c r="D2904" s="3">
        <v>150000</v>
      </c>
      <c r="E2904" s="3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s="7">
        <f t="shared" si="180"/>
        <v>42210.439768518518</v>
      </c>
      <c r="L2904" s="7">
        <f t="shared" si="181"/>
        <v>42240.439768518518</v>
      </c>
      <c r="M2904" t="b">
        <v>0</v>
      </c>
      <c r="N2904">
        <v>1</v>
      </c>
      <c r="O2904" s="22">
        <f>E2904/D2904*100</f>
        <v>1.6666666666666666E-2</v>
      </c>
      <c r="P2904" s="4">
        <f>E2904/N2904</f>
        <v>25</v>
      </c>
      <c r="Q2904" t="b">
        <v>0</v>
      </c>
      <c r="R2904" t="s">
        <v>8271</v>
      </c>
      <c r="S2904" t="str">
        <f t="shared" si="182"/>
        <v>theater</v>
      </c>
      <c r="T2904" t="str">
        <f t="shared" si="183"/>
        <v>plays</v>
      </c>
    </row>
    <row r="2905" spans="1:20" ht="42.75" x14ac:dyDescent="0.45">
      <c r="A2905">
        <v>2903</v>
      </c>
      <c r="B2905" s="1" t="s">
        <v>2903</v>
      </c>
      <c r="C2905" s="1" t="s">
        <v>7013</v>
      </c>
      <c r="D2905" s="3">
        <v>5000</v>
      </c>
      <c r="E2905" s="3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s="7">
        <f t="shared" si="180"/>
        <v>42196.166874999995</v>
      </c>
      <c r="L2905" s="7">
        <f t="shared" si="181"/>
        <v>42256.166874999995</v>
      </c>
      <c r="M2905" t="b">
        <v>0</v>
      </c>
      <c r="N2905">
        <v>4</v>
      </c>
      <c r="O2905" s="22">
        <f>E2905/D2905*100</f>
        <v>0.77999999999999992</v>
      </c>
      <c r="P2905" s="4">
        <f>E2905/N2905</f>
        <v>9.75</v>
      </c>
      <c r="Q2905" t="b">
        <v>0</v>
      </c>
      <c r="R2905" t="s">
        <v>8271</v>
      </c>
      <c r="S2905" t="str">
        <f t="shared" si="182"/>
        <v>theater</v>
      </c>
      <c r="T2905" t="str">
        <f t="shared" si="183"/>
        <v>plays</v>
      </c>
    </row>
    <row r="2906" spans="1:20" ht="42.75" x14ac:dyDescent="0.45">
      <c r="A2906">
        <v>2904</v>
      </c>
      <c r="B2906" s="1" t="s">
        <v>2904</v>
      </c>
      <c r="C2906" s="1" t="s">
        <v>7014</v>
      </c>
      <c r="D2906" s="3">
        <v>1500</v>
      </c>
      <c r="E2906" s="3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s="7">
        <f t="shared" si="180"/>
        <v>41940.967951388891</v>
      </c>
      <c r="L2906" s="7">
        <f t="shared" si="181"/>
        <v>41952.5</v>
      </c>
      <c r="M2906" t="b">
        <v>0</v>
      </c>
      <c r="N2906">
        <v>4</v>
      </c>
      <c r="O2906" s="22">
        <f>E2906/D2906*100</f>
        <v>5</v>
      </c>
      <c r="P2906" s="4">
        <f>E2906/N2906</f>
        <v>18.75</v>
      </c>
      <c r="Q2906" t="b">
        <v>0</v>
      </c>
      <c r="R2906" t="s">
        <v>8271</v>
      </c>
      <c r="S2906" t="str">
        <f t="shared" si="182"/>
        <v>theater</v>
      </c>
      <c r="T2906" t="str">
        <f t="shared" si="183"/>
        <v>plays</v>
      </c>
    </row>
    <row r="2907" spans="1:20" ht="42.75" x14ac:dyDescent="0.45">
      <c r="A2907">
        <v>2905</v>
      </c>
      <c r="B2907" s="1" t="s">
        <v>2905</v>
      </c>
      <c r="C2907" s="1" t="s">
        <v>7015</v>
      </c>
      <c r="D2907" s="3">
        <v>3500</v>
      </c>
      <c r="E2907" s="3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s="7">
        <f t="shared" si="180"/>
        <v>42606.056863425925</v>
      </c>
      <c r="L2907" s="7">
        <f t="shared" si="181"/>
        <v>42620.056863425925</v>
      </c>
      <c r="M2907" t="b">
        <v>0</v>
      </c>
      <c r="N2907">
        <v>17</v>
      </c>
      <c r="O2907" s="22">
        <f>E2907/D2907*100</f>
        <v>17.771428571428572</v>
      </c>
      <c r="P2907" s="4">
        <f>E2907/N2907</f>
        <v>36.588235294117645</v>
      </c>
      <c r="Q2907" t="b">
        <v>0</v>
      </c>
      <c r="R2907" t="s">
        <v>8271</v>
      </c>
      <c r="S2907" t="str">
        <f t="shared" si="182"/>
        <v>theater</v>
      </c>
      <c r="T2907" t="str">
        <f t="shared" si="183"/>
        <v>plays</v>
      </c>
    </row>
    <row r="2908" spans="1:20" ht="42.75" x14ac:dyDescent="0.45">
      <c r="A2908">
        <v>2906</v>
      </c>
      <c r="B2908" s="1" t="s">
        <v>2906</v>
      </c>
      <c r="C2908" s="1" t="s">
        <v>7016</v>
      </c>
      <c r="D2908" s="3">
        <v>6000</v>
      </c>
      <c r="E2908" s="3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s="7">
        <f t="shared" si="180"/>
        <v>42199.648912037039</v>
      </c>
      <c r="L2908" s="7">
        <f t="shared" si="181"/>
        <v>42217.041666666672</v>
      </c>
      <c r="M2908" t="b">
        <v>0</v>
      </c>
      <c r="N2908">
        <v>7</v>
      </c>
      <c r="O2908" s="22">
        <f>E2908/D2908*100</f>
        <v>9.4166666666666661</v>
      </c>
      <c r="P2908" s="4">
        <f>E2908/N2908</f>
        <v>80.714285714285708</v>
      </c>
      <c r="Q2908" t="b">
        <v>0</v>
      </c>
      <c r="R2908" t="s">
        <v>8271</v>
      </c>
      <c r="S2908" t="str">
        <f t="shared" si="182"/>
        <v>theater</v>
      </c>
      <c r="T2908" t="str">
        <f t="shared" si="183"/>
        <v>plays</v>
      </c>
    </row>
    <row r="2909" spans="1:20" ht="42.75" x14ac:dyDescent="0.45">
      <c r="A2909">
        <v>2907</v>
      </c>
      <c r="B2909" s="1" t="s">
        <v>2907</v>
      </c>
      <c r="C2909" s="1" t="s">
        <v>7017</v>
      </c>
      <c r="D2909" s="3">
        <v>2500</v>
      </c>
      <c r="E2909" s="3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s="7">
        <f t="shared" si="180"/>
        <v>42444.877743055549</v>
      </c>
      <c r="L2909" s="7">
        <f t="shared" si="181"/>
        <v>42504.877743055549</v>
      </c>
      <c r="M2909" t="b">
        <v>0</v>
      </c>
      <c r="N2909">
        <v>2</v>
      </c>
      <c r="O2909" s="22">
        <f>E2909/D2909*100</f>
        <v>0.08</v>
      </c>
      <c r="P2909" s="4">
        <f>E2909/N2909</f>
        <v>1</v>
      </c>
      <c r="Q2909" t="b">
        <v>0</v>
      </c>
      <c r="R2909" t="s">
        <v>8271</v>
      </c>
      <c r="S2909" t="str">
        <f t="shared" si="182"/>
        <v>theater</v>
      </c>
      <c r="T2909" t="str">
        <f t="shared" si="183"/>
        <v>plays</v>
      </c>
    </row>
    <row r="2910" spans="1:20" ht="57" x14ac:dyDescent="0.45">
      <c r="A2910">
        <v>2908</v>
      </c>
      <c r="B2910" s="1" t="s">
        <v>2908</v>
      </c>
      <c r="C2910" s="1" t="s">
        <v>7018</v>
      </c>
      <c r="D2910" s="3">
        <v>9600</v>
      </c>
      <c r="E2910" s="3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s="7">
        <f t="shared" si="180"/>
        <v>42499.731701388882</v>
      </c>
      <c r="L2910" s="7">
        <f t="shared" si="181"/>
        <v>42529.731701388882</v>
      </c>
      <c r="M2910" t="b">
        <v>0</v>
      </c>
      <c r="N2910">
        <v>5</v>
      </c>
      <c r="O2910" s="22">
        <f>E2910/D2910*100</f>
        <v>2.75</v>
      </c>
      <c r="P2910" s="4">
        <f>E2910/N2910</f>
        <v>52.8</v>
      </c>
      <c r="Q2910" t="b">
        <v>0</v>
      </c>
      <c r="R2910" t="s">
        <v>8271</v>
      </c>
      <c r="S2910" t="str">
        <f t="shared" si="182"/>
        <v>theater</v>
      </c>
      <c r="T2910" t="str">
        <f t="shared" si="183"/>
        <v>plays</v>
      </c>
    </row>
    <row r="2911" spans="1:20" ht="42.75" x14ac:dyDescent="0.45">
      <c r="A2911">
        <v>2909</v>
      </c>
      <c r="B2911" s="1" t="s">
        <v>2909</v>
      </c>
      <c r="C2911" s="1" t="s">
        <v>7019</v>
      </c>
      <c r="D2911" s="3">
        <v>180000</v>
      </c>
      <c r="E2911" s="3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s="7">
        <f t="shared" si="180"/>
        <v>41929.266215277778</v>
      </c>
      <c r="L2911" s="7">
        <f t="shared" si="181"/>
        <v>41968.823611111111</v>
      </c>
      <c r="M2911" t="b">
        <v>0</v>
      </c>
      <c r="N2911">
        <v>1</v>
      </c>
      <c r="O2911" s="22">
        <f>E2911/D2911*100</f>
        <v>1.1111111111111112E-2</v>
      </c>
      <c r="P2911" s="4">
        <f>E2911/N2911</f>
        <v>20</v>
      </c>
      <c r="Q2911" t="b">
        <v>0</v>
      </c>
      <c r="R2911" t="s">
        <v>8271</v>
      </c>
      <c r="S2911" t="str">
        <f t="shared" si="182"/>
        <v>theater</v>
      </c>
      <c r="T2911" t="str">
        <f t="shared" si="183"/>
        <v>plays</v>
      </c>
    </row>
    <row r="2912" spans="1:20" ht="42.75" x14ac:dyDescent="0.45">
      <c r="A2912">
        <v>2910</v>
      </c>
      <c r="B2912" s="1" t="s">
        <v>2910</v>
      </c>
      <c r="C2912" s="1" t="s">
        <v>7020</v>
      </c>
      <c r="D2912" s="3">
        <v>30000</v>
      </c>
      <c r="E2912" s="3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s="7">
        <f t="shared" si="180"/>
        <v>42107.841284722221</v>
      </c>
      <c r="L2912" s="7">
        <f t="shared" si="181"/>
        <v>42167.841284722221</v>
      </c>
      <c r="M2912" t="b">
        <v>0</v>
      </c>
      <c r="N2912">
        <v>1</v>
      </c>
      <c r="O2912" s="22">
        <f>E2912/D2912*100</f>
        <v>3.3333333333333335E-3</v>
      </c>
      <c r="P2912" s="4">
        <f>E2912/N2912</f>
        <v>1</v>
      </c>
      <c r="Q2912" t="b">
        <v>0</v>
      </c>
      <c r="R2912" t="s">
        <v>8271</v>
      </c>
      <c r="S2912" t="str">
        <f t="shared" si="182"/>
        <v>theater</v>
      </c>
      <c r="T2912" t="str">
        <f t="shared" si="183"/>
        <v>plays</v>
      </c>
    </row>
    <row r="2913" spans="1:20" ht="42.75" x14ac:dyDescent="0.45">
      <c r="A2913">
        <v>2911</v>
      </c>
      <c r="B2913" s="1" t="s">
        <v>2911</v>
      </c>
      <c r="C2913" s="1" t="s">
        <v>7021</v>
      </c>
      <c r="D2913" s="3">
        <v>1800</v>
      </c>
      <c r="E2913" s="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s="7">
        <f t="shared" si="180"/>
        <v>42142.768819444449</v>
      </c>
      <c r="L2913" s="7">
        <f t="shared" si="181"/>
        <v>42182.768819444449</v>
      </c>
      <c r="M2913" t="b">
        <v>0</v>
      </c>
      <c r="N2913">
        <v>14</v>
      </c>
      <c r="O2913" s="22">
        <f>E2913/D2913*100</f>
        <v>36.5</v>
      </c>
      <c r="P2913" s="4">
        <f>E2913/N2913</f>
        <v>46.928571428571431</v>
      </c>
      <c r="Q2913" t="b">
        <v>0</v>
      </c>
      <c r="R2913" t="s">
        <v>8271</v>
      </c>
      <c r="S2913" t="str">
        <f t="shared" si="182"/>
        <v>theater</v>
      </c>
      <c r="T2913" t="str">
        <f t="shared" si="183"/>
        <v>plays</v>
      </c>
    </row>
    <row r="2914" spans="1:20" ht="42.75" x14ac:dyDescent="0.45">
      <c r="A2914">
        <v>2912</v>
      </c>
      <c r="B2914" s="1" t="s">
        <v>2912</v>
      </c>
      <c r="C2914" s="1" t="s">
        <v>7022</v>
      </c>
      <c r="D2914" s="3">
        <v>14440</v>
      </c>
      <c r="E2914" s="3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s="7">
        <f t="shared" si="180"/>
        <v>42354.131643518514</v>
      </c>
      <c r="L2914" s="7">
        <f t="shared" si="181"/>
        <v>42384.131643518514</v>
      </c>
      <c r="M2914" t="b">
        <v>0</v>
      </c>
      <c r="N2914">
        <v>26</v>
      </c>
      <c r="O2914" s="22">
        <f>E2914/D2914*100</f>
        <v>14.058171745152354</v>
      </c>
      <c r="P2914" s="4">
        <f>E2914/N2914</f>
        <v>78.07692307692308</v>
      </c>
      <c r="Q2914" t="b">
        <v>0</v>
      </c>
      <c r="R2914" t="s">
        <v>8271</v>
      </c>
      <c r="S2914" t="str">
        <f t="shared" si="182"/>
        <v>theater</v>
      </c>
      <c r="T2914" t="str">
        <f t="shared" si="183"/>
        <v>plays</v>
      </c>
    </row>
    <row r="2915" spans="1:20" ht="42.75" x14ac:dyDescent="0.45">
      <c r="A2915">
        <v>2913</v>
      </c>
      <c r="B2915" s="1" t="s">
        <v>2913</v>
      </c>
      <c r="C2915" s="1" t="s">
        <v>7023</v>
      </c>
      <c r="D2915" s="3">
        <v>10000</v>
      </c>
      <c r="E2915" s="3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s="7">
        <f t="shared" si="180"/>
        <v>41828.922905092593</v>
      </c>
      <c r="L2915" s="7">
        <f t="shared" si="181"/>
        <v>41888.922905092593</v>
      </c>
      <c r="M2915" t="b">
        <v>0</v>
      </c>
      <c r="N2915">
        <v>2</v>
      </c>
      <c r="O2915" s="22">
        <f>E2915/D2915*100</f>
        <v>0.02</v>
      </c>
      <c r="P2915" s="4">
        <f>E2915/N2915</f>
        <v>1</v>
      </c>
      <c r="Q2915" t="b">
        <v>0</v>
      </c>
      <c r="R2915" t="s">
        <v>8271</v>
      </c>
      <c r="S2915" t="str">
        <f t="shared" si="182"/>
        <v>theater</v>
      </c>
      <c r="T2915" t="str">
        <f t="shared" si="183"/>
        <v>plays</v>
      </c>
    </row>
    <row r="2916" spans="1:20" ht="28.5" x14ac:dyDescent="0.45">
      <c r="A2916">
        <v>2914</v>
      </c>
      <c r="B2916" s="1" t="s">
        <v>2914</v>
      </c>
      <c r="C2916" s="1" t="s">
        <v>7024</v>
      </c>
      <c r="D2916" s="3">
        <v>25000</v>
      </c>
      <c r="E2916" s="3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s="7">
        <f t="shared" si="180"/>
        <v>42017.907337962963</v>
      </c>
      <c r="L2916" s="7">
        <f t="shared" si="181"/>
        <v>42077.865671296298</v>
      </c>
      <c r="M2916" t="b">
        <v>0</v>
      </c>
      <c r="N2916">
        <v>1</v>
      </c>
      <c r="O2916" s="22">
        <f>E2916/D2916*100</f>
        <v>4.0000000000000001E-3</v>
      </c>
      <c r="P2916" s="4">
        <f>E2916/N2916</f>
        <v>1</v>
      </c>
      <c r="Q2916" t="b">
        <v>0</v>
      </c>
      <c r="R2916" t="s">
        <v>8271</v>
      </c>
      <c r="S2916" t="str">
        <f t="shared" si="182"/>
        <v>theater</v>
      </c>
      <c r="T2916" t="str">
        <f t="shared" si="183"/>
        <v>plays</v>
      </c>
    </row>
    <row r="2917" spans="1:20" ht="42.75" x14ac:dyDescent="0.45">
      <c r="A2917">
        <v>2915</v>
      </c>
      <c r="B2917" s="1" t="s">
        <v>2915</v>
      </c>
      <c r="C2917" s="1" t="s">
        <v>7025</v>
      </c>
      <c r="D2917" s="3">
        <v>1000</v>
      </c>
      <c r="E2917" s="3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s="7">
        <f t="shared" si="180"/>
        <v>42415.398032407407</v>
      </c>
      <c r="L2917" s="7">
        <f t="shared" si="181"/>
        <v>42445.356365740736</v>
      </c>
      <c r="M2917" t="b">
        <v>0</v>
      </c>
      <c r="N2917">
        <v>3</v>
      </c>
      <c r="O2917" s="22">
        <f>E2917/D2917*100</f>
        <v>61.1</v>
      </c>
      <c r="P2917" s="4">
        <f>E2917/N2917</f>
        <v>203.66666666666666</v>
      </c>
      <c r="Q2917" t="b">
        <v>0</v>
      </c>
      <c r="R2917" t="s">
        <v>8271</v>
      </c>
      <c r="S2917" t="str">
        <f t="shared" si="182"/>
        <v>theater</v>
      </c>
      <c r="T2917" t="str">
        <f t="shared" si="183"/>
        <v>plays</v>
      </c>
    </row>
    <row r="2918" spans="1:20" ht="42.75" x14ac:dyDescent="0.45">
      <c r="A2918">
        <v>2916</v>
      </c>
      <c r="B2918" s="1" t="s">
        <v>2916</v>
      </c>
      <c r="C2918" s="1" t="s">
        <v>7026</v>
      </c>
      <c r="D2918" s="3">
        <v>1850</v>
      </c>
      <c r="E2918" s="3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s="7">
        <f t="shared" si="180"/>
        <v>41755.476724537039</v>
      </c>
      <c r="L2918" s="7">
        <f t="shared" si="181"/>
        <v>41778.476724537039</v>
      </c>
      <c r="M2918" t="b">
        <v>0</v>
      </c>
      <c r="N2918">
        <v>7</v>
      </c>
      <c r="O2918" s="22">
        <f>E2918/D2918*100</f>
        <v>7.8378378378378386</v>
      </c>
      <c r="P2918" s="4">
        <f>E2918/N2918</f>
        <v>20.714285714285715</v>
      </c>
      <c r="Q2918" t="b">
        <v>0</v>
      </c>
      <c r="R2918" t="s">
        <v>8271</v>
      </c>
      <c r="S2918" t="str">
        <f t="shared" si="182"/>
        <v>theater</v>
      </c>
      <c r="T2918" t="str">
        <f t="shared" si="183"/>
        <v>plays</v>
      </c>
    </row>
    <row r="2919" spans="1:20" ht="42.75" x14ac:dyDescent="0.45">
      <c r="A2919">
        <v>2917</v>
      </c>
      <c r="B2919" s="1" t="s">
        <v>2917</v>
      </c>
      <c r="C2919" s="1" t="s">
        <v>7027</v>
      </c>
      <c r="D2919" s="3">
        <v>2000</v>
      </c>
      <c r="E2919" s="3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s="7">
        <f t="shared" si="180"/>
        <v>42245.234340277777</v>
      </c>
      <c r="L2919" s="7">
        <f t="shared" si="181"/>
        <v>42263.234340277777</v>
      </c>
      <c r="M2919" t="b">
        <v>0</v>
      </c>
      <c r="N2919">
        <v>9</v>
      </c>
      <c r="O2919" s="22">
        <f>E2919/D2919*100</f>
        <v>21.85</v>
      </c>
      <c r="P2919" s="4">
        <f>E2919/N2919</f>
        <v>48.555555555555557</v>
      </c>
      <c r="Q2919" t="b">
        <v>0</v>
      </c>
      <c r="R2919" t="s">
        <v>8271</v>
      </c>
      <c r="S2919" t="str">
        <f t="shared" si="182"/>
        <v>theater</v>
      </c>
      <c r="T2919" t="str">
        <f t="shared" si="183"/>
        <v>plays</v>
      </c>
    </row>
    <row r="2920" spans="1:20" ht="42.75" x14ac:dyDescent="0.45">
      <c r="A2920">
        <v>2918</v>
      </c>
      <c r="B2920" s="1" t="s">
        <v>2918</v>
      </c>
      <c r="C2920" s="1" t="s">
        <v>7028</v>
      </c>
      <c r="D2920" s="3">
        <v>5000</v>
      </c>
      <c r="E2920" s="3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s="7">
        <f t="shared" si="180"/>
        <v>42278.629710648151</v>
      </c>
      <c r="L2920" s="7">
        <f t="shared" si="181"/>
        <v>42306.629710648151</v>
      </c>
      <c r="M2920" t="b">
        <v>0</v>
      </c>
      <c r="N2920">
        <v>20</v>
      </c>
      <c r="O2920" s="22">
        <f>E2920/D2920*100</f>
        <v>27.24</v>
      </c>
      <c r="P2920" s="4">
        <f>E2920/N2920</f>
        <v>68.099999999999994</v>
      </c>
      <c r="Q2920" t="b">
        <v>0</v>
      </c>
      <c r="R2920" t="s">
        <v>8271</v>
      </c>
      <c r="S2920" t="str">
        <f t="shared" si="182"/>
        <v>theater</v>
      </c>
      <c r="T2920" t="str">
        <f t="shared" si="183"/>
        <v>plays</v>
      </c>
    </row>
    <row r="2921" spans="1:20" ht="42.75" x14ac:dyDescent="0.45">
      <c r="A2921">
        <v>2919</v>
      </c>
      <c r="B2921" s="1" t="s">
        <v>2919</v>
      </c>
      <c r="C2921" s="1" t="s">
        <v>7029</v>
      </c>
      <c r="D2921" s="3">
        <v>600</v>
      </c>
      <c r="E2921" s="3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s="7">
        <f t="shared" si="180"/>
        <v>41826.61954861111</v>
      </c>
      <c r="L2921" s="7">
        <f t="shared" si="181"/>
        <v>41856.61954861111</v>
      </c>
      <c r="M2921" t="b">
        <v>0</v>
      </c>
      <c r="N2921">
        <v>6</v>
      </c>
      <c r="O2921" s="22">
        <f>E2921/D2921*100</f>
        <v>8.5</v>
      </c>
      <c r="P2921" s="4">
        <f>E2921/N2921</f>
        <v>8.5</v>
      </c>
      <c r="Q2921" t="b">
        <v>0</v>
      </c>
      <c r="R2921" t="s">
        <v>8271</v>
      </c>
      <c r="S2921" t="str">
        <f t="shared" si="182"/>
        <v>theater</v>
      </c>
      <c r="T2921" t="str">
        <f t="shared" si="183"/>
        <v>plays</v>
      </c>
    </row>
    <row r="2922" spans="1:20" ht="42.75" x14ac:dyDescent="0.45">
      <c r="A2922">
        <v>2920</v>
      </c>
      <c r="B2922" s="1" t="s">
        <v>2920</v>
      </c>
      <c r="C2922" s="1" t="s">
        <v>7030</v>
      </c>
      <c r="D2922" s="3">
        <v>2500</v>
      </c>
      <c r="E2922" s="3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s="7">
        <f t="shared" si="180"/>
        <v>42058.792476851857</v>
      </c>
      <c r="L2922" s="7">
        <f t="shared" si="181"/>
        <v>42088.750810185185</v>
      </c>
      <c r="M2922" t="b">
        <v>0</v>
      </c>
      <c r="N2922">
        <v>13</v>
      </c>
      <c r="O2922" s="22">
        <f>E2922/D2922*100</f>
        <v>26.840000000000003</v>
      </c>
      <c r="P2922" s="4">
        <f>E2922/N2922</f>
        <v>51.615384615384613</v>
      </c>
      <c r="Q2922" t="b">
        <v>0</v>
      </c>
      <c r="R2922" t="s">
        <v>8271</v>
      </c>
      <c r="S2922" t="str">
        <f t="shared" si="182"/>
        <v>theater</v>
      </c>
      <c r="T2922" t="str">
        <f t="shared" si="183"/>
        <v>plays</v>
      </c>
    </row>
    <row r="2923" spans="1:20" ht="28.5" x14ac:dyDescent="0.45">
      <c r="A2923">
        <v>2921</v>
      </c>
      <c r="B2923" s="1" t="s">
        <v>2921</v>
      </c>
      <c r="C2923" s="1" t="s">
        <v>7031</v>
      </c>
      <c r="D2923" s="3">
        <v>100</v>
      </c>
      <c r="E2923" s="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s="7">
        <f t="shared" si="180"/>
        <v>41877.886620370373</v>
      </c>
      <c r="L2923" s="7">
        <f t="shared" si="181"/>
        <v>41907.886620370373</v>
      </c>
      <c r="M2923" t="b">
        <v>0</v>
      </c>
      <c r="N2923">
        <v>3</v>
      </c>
      <c r="O2923" s="22">
        <f>E2923/D2923*100</f>
        <v>129</v>
      </c>
      <c r="P2923" s="4">
        <f>E2923/N2923</f>
        <v>43</v>
      </c>
      <c r="Q2923" t="b">
        <v>1</v>
      </c>
      <c r="R2923" t="s">
        <v>8305</v>
      </c>
      <c r="S2923" t="str">
        <f t="shared" si="182"/>
        <v>theater</v>
      </c>
      <c r="T2923" t="str">
        <f t="shared" si="183"/>
        <v>musical</v>
      </c>
    </row>
    <row r="2924" spans="1:20" ht="42.75" x14ac:dyDescent="0.45">
      <c r="A2924">
        <v>2922</v>
      </c>
      <c r="B2924" s="1" t="s">
        <v>2922</v>
      </c>
      <c r="C2924" s="1" t="s">
        <v>7032</v>
      </c>
      <c r="D2924" s="3">
        <v>500</v>
      </c>
      <c r="E2924" s="3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s="7">
        <f t="shared" si="180"/>
        <v>42097.874155092592</v>
      </c>
      <c r="L2924" s="7">
        <f t="shared" si="181"/>
        <v>42142.874155092592</v>
      </c>
      <c r="M2924" t="b">
        <v>0</v>
      </c>
      <c r="N2924">
        <v>6</v>
      </c>
      <c r="O2924" s="22">
        <f>E2924/D2924*100</f>
        <v>100</v>
      </c>
      <c r="P2924" s="4">
        <f>E2924/N2924</f>
        <v>83.333333333333329</v>
      </c>
      <c r="Q2924" t="b">
        <v>1</v>
      </c>
      <c r="R2924" t="s">
        <v>8305</v>
      </c>
      <c r="S2924" t="str">
        <f t="shared" si="182"/>
        <v>theater</v>
      </c>
      <c r="T2924" t="str">
        <f t="shared" si="183"/>
        <v>musical</v>
      </c>
    </row>
    <row r="2925" spans="1:20" ht="42.75" x14ac:dyDescent="0.45">
      <c r="A2925">
        <v>2923</v>
      </c>
      <c r="B2925" s="1" t="s">
        <v>2923</v>
      </c>
      <c r="C2925" s="1" t="s">
        <v>7033</v>
      </c>
      <c r="D2925" s="3">
        <v>300</v>
      </c>
      <c r="E2925" s="3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s="7">
        <f t="shared" si="180"/>
        <v>42013.15253472222</v>
      </c>
      <c r="L2925" s="7">
        <f t="shared" si="181"/>
        <v>42028.125</v>
      </c>
      <c r="M2925" t="b">
        <v>0</v>
      </c>
      <c r="N2925">
        <v>10</v>
      </c>
      <c r="O2925" s="22">
        <f>E2925/D2925*100</f>
        <v>100</v>
      </c>
      <c r="P2925" s="4">
        <f>E2925/N2925</f>
        <v>30</v>
      </c>
      <c r="Q2925" t="b">
        <v>1</v>
      </c>
      <c r="R2925" t="s">
        <v>8305</v>
      </c>
      <c r="S2925" t="str">
        <f t="shared" si="182"/>
        <v>theater</v>
      </c>
      <c r="T2925" t="str">
        <f t="shared" si="183"/>
        <v>musical</v>
      </c>
    </row>
    <row r="2926" spans="1:20" ht="42.75" x14ac:dyDescent="0.45">
      <c r="A2926">
        <v>2924</v>
      </c>
      <c r="B2926" s="1" t="s">
        <v>2924</v>
      </c>
      <c r="C2926" s="1" t="s">
        <v>7034</v>
      </c>
      <c r="D2926" s="3">
        <v>25000</v>
      </c>
      <c r="E2926" s="3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s="7">
        <f t="shared" si="180"/>
        <v>42103.556828703702</v>
      </c>
      <c r="L2926" s="7">
        <f t="shared" si="181"/>
        <v>42133.165972222225</v>
      </c>
      <c r="M2926" t="b">
        <v>0</v>
      </c>
      <c r="N2926">
        <v>147</v>
      </c>
      <c r="O2926" s="22">
        <f>E2926/D2926*100</f>
        <v>103.2</v>
      </c>
      <c r="P2926" s="4">
        <f>E2926/N2926</f>
        <v>175.51020408163265</v>
      </c>
      <c r="Q2926" t="b">
        <v>1</v>
      </c>
      <c r="R2926" t="s">
        <v>8305</v>
      </c>
      <c r="S2926" t="str">
        <f t="shared" si="182"/>
        <v>theater</v>
      </c>
      <c r="T2926" t="str">
        <f t="shared" si="183"/>
        <v>musical</v>
      </c>
    </row>
    <row r="2927" spans="1:20" ht="42.75" x14ac:dyDescent="0.45">
      <c r="A2927">
        <v>2925</v>
      </c>
      <c r="B2927" s="1" t="s">
        <v>2925</v>
      </c>
      <c r="C2927" s="1" t="s">
        <v>7035</v>
      </c>
      <c r="D2927" s="3">
        <v>45000</v>
      </c>
      <c r="E2927" s="3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s="7">
        <f t="shared" si="180"/>
        <v>41863.584120370368</v>
      </c>
      <c r="L2927" s="7">
        <f t="shared" si="181"/>
        <v>41893.584120370368</v>
      </c>
      <c r="M2927" t="b">
        <v>0</v>
      </c>
      <c r="N2927">
        <v>199</v>
      </c>
      <c r="O2927" s="22">
        <f>E2927/D2927*100</f>
        <v>102.44597777777777</v>
      </c>
      <c r="P2927" s="4">
        <f>E2927/N2927</f>
        <v>231.66175879396985</v>
      </c>
      <c r="Q2927" t="b">
        <v>1</v>
      </c>
      <c r="R2927" t="s">
        <v>8305</v>
      </c>
      <c r="S2927" t="str">
        <f t="shared" si="182"/>
        <v>theater</v>
      </c>
      <c r="T2927" t="str">
        <f t="shared" si="183"/>
        <v>musical</v>
      </c>
    </row>
    <row r="2928" spans="1:20" ht="42.75" x14ac:dyDescent="0.45">
      <c r="A2928">
        <v>2926</v>
      </c>
      <c r="B2928" s="1" t="s">
        <v>2926</v>
      </c>
      <c r="C2928" s="1" t="s">
        <v>7036</v>
      </c>
      <c r="D2928" s="3">
        <v>3000</v>
      </c>
      <c r="E2928" s="3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s="7">
        <f t="shared" si="180"/>
        <v>42044.765960648147</v>
      </c>
      <c r="L2928" s="7">
        <f t="shared" si="181"/>
        <v>42058.765960648147</v>
      </c>
      <c r="M2928" t="b">
        <v>0</v>
      </c>
      <c r="N2928">
        <v>50</v>
      </c>
      <c r="O2928" s="22">
        <f>E2928/D2928*100</f>
        <v>125</v>
      </c>
      <c r="P2928" s="4">
        <f>E2928/N2928</f>
        <v>75</v>
      </c>
      <c r="Q2928" t="b">
        <v>1</v>
      </c>
      <c r="R2928" t="s">
        <v>8305</v>
      </c>
      <c r="S2928" t="str">
        <f t="shared" si="182"/>
        <v>theater</v>
      </c>
      <c r="T2928" t="str">
        <f t="shared" si="183"/>
        <v>musical</v>
      </c>
    </row>
    <row r="2929" spans="1:20" ht="42.75" x14ac:dyDescent="0.45">
      <c r="A2929">
        <v>2927</v>
      </c>
      <c r="B2929" s="1" t="s">
        <v>2927</v>
      </c>
      <c r="C2929" s="1" t="s">
        <v>7037</v>
      </c>
      <c r="D2929" s="3">
        <v>1800</v>
      </c>
      <c r="E2929" s="3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s="7">
        <f t="shared" si="180"/>
        <v>41806.669317129628</v>
      </c>
      <c r="L2929" s="7">
        <f t="shared" si="181"/>
        <v>41835.208333333336</v>
      </c>
      <c r="M2929" t="b">
        <v>0</v>
      </c>
      <c r="N2929">
        <v>21</v>
      </c>
      <c r="O2929" s="22">
        <f>E2929/D2929*100</f>
        <v>130.83333333333334</v>
      </c>
      <c r="P2929" s="4">
        <f>E2929/N2929</f>
        <v>112.14285714285714</v>
      </c>
      <c r="Q2929" t="b">
        <v>1</v>
      </c>
      <c r="R2929" t="s">
        <v>8305</v>
      </c>
      <c r="S2929" t="str">
        <f t="shared" si="182"/>
        <v>theater</v>
      </c>
      <c r="T2929" t="str">
        <f t="shared" si="183"/>
        <v>musical</v>
      </c>
    </row>
    <row r="2930" spans="1:20" ht="28.5" x14ac:dyDescent="0.45">
      <c r="A2930">
        <v>2928</v>
      </c>
      <c r="B2930" s="1" t="s">
        <v>2928</v>
      </c>
      <c r="C2930" s="1" t="s">
        <v>7038</v>
      </c>
      <c r="D2930" s="3">
        <v>1000</v>
      </c>
      <c r="E2930" s="3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s="7">
        <f t="shared" si="180"/>
        <v>42403.998217592598</v>
      </c>
      <c r="L2930" s="7">
        <f t="shared" si="181"/>
        <v>42433.998217592598</v>
      </c>
      <c r="M2930" t="b">
        <v>0</v>
      </c>
      <c r="N2930">
        <v>24</v>
      </c>
      <c r="O2930" s="22">
        <f>E2930/D2930*100</f>
        <v>100</v>
      </c>
      <c r="P2930" s="4">
        <f>E2930/N2930</f>
        <v>41.666666666666664</v>
      </c>
      <c r="Q2930" t="b">
        <v>1</v>
      </c>
      <c r="R2930" t="s">
        <v>8305</v>
      </c>
      <c r="S2930" t="str">
        <f t="shared" si="182"/>
        <v>theater</v>
      </c>
      <c r="T2930" t="str">
        <f t="shared" si="183"/>
        <v>musical</v>
      </c>
    </row>
    <row r="2931" spans="1:20" ht="42.75" x14ac:dyDescent="0.45">
      <c r="A2931">
        <v>2929</v>
      </c>
      <c r="B2931" s="1" t="s">
        <v>2929</v>
      </c>
      <c r="C2931" s="1" t="s">
        <v>7039</v>
      </c>
      <c r="D2931" s="3">
        <v>8000</v>
      </c>
      <c r="E2931" s="3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s="7">
        <f t="shared" si="180"/>
        <v>41754.564328703702</v>
      </c>
      <c r="L2931" s="7">
        <f t="shared" si="181"/>
        <v>41784.564328703702</v>
      </c>
      <c r="M2931" t="b">
        <v>0</v>
      </c>
      <c r="N2931">
        <v>32</v>
      </c>
      <c r="O2931" s="22">
        <f>E2931/D2931*100</f>
        <v>102.06937499999999</v>
      </c>
      <c r="P2931" s="4">
        <f>E2931/N2931</f>
        <v>255.17343750000001</v>
      </c>
      <c r="Q2931" t="b">
        <v>1</v>
      </c>
      <c r="R2931" t="s">
        <v>8305</v>
      </c>
      <c r="S2931" t="str">
        <f t="shared" si="182"/>
        <v>theater</v>
      </c>
      <c r="T2931" t="str">
        <f t="shared" si="183"/>
        <v>musical</v>
      </c>
    </row>
    <row r="2932" spans="1:20" ht="42.75" x14ac:dyDescent="0.45">
      <c r="A2932">
        <v>2930</v>
      </c>
      <c r="B2932" s="1" t="s">
        <v>2930</v>
      </c>
      <c r="C2932" s="1" t="s">
        <v>7040</v>
      </c>
      <c r="D2932" s="3">
        <v>10000</v>
      </c>
      <c r="E2932" s="3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s="7">
        <f t="shared" si="180"/>
        <v>42101.584074074075</v>
      </c>
      <c r="L2932" s="7">
        <f t="shared" si="181"/>
        <v>42131.584074074075</v>
      </c>
      <c r="M2932" t="b">
        <v>0</v>
      </c>
      <c r="N2932">
        <v>62</v>
      </c>
      <c r="O2932" s="22">
        <f>E2932/D2932*100</f>
        <v>100.92000000000002</v>
      </c>
      <c r="P2932" s="4">
        <f>E2932/N2932</f>
        <v>162.7741935483871</v>
      </c>
      <c r="Q2932" t="b">
        <v>1</v>
      </c>
      <c r="R2932" t="s">
        <v>8305</v>
      </c>
      <c r="S2932" t="str">
        <f t="shared" si="182"/>
        <v>theater</v>
      </c>
      <c r="T2932" t="str">
        <f t="shared" si="183"/>
        <v>musical</v>
      </c>
    </row>
    <row r="2933" spans="1:20" ht="42.75" x14ac:dyDescent="0.45">
      <c r="A2933">
        <v>2931</v>
      </c>
      <c r="B2933" s="1" t="s">
        <v>2931</v>
      </c>
      <c r="C2933" s="1" t="s">
        <v>7041</v>
      </c>
      <c r="D2933" s="3">
        <v>750</v>
      </c>
      <c r="E2933" s="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s="7">
        <f t="shared" si="180"/>
        <v>41872.291238425925</v>
      </c>
      <c r="L2933" s="7">
        <f t="shared" si="181"/>
        <v>41897.255555555559</v>
      </c>
      <c r="M2933" t="b">
        <v>0</v>
      </c>
      <c r="N2933">
        <v>9</v>
      </c>
      <c r="O2933" s="22">
        <f>E2933/D2933*100</f>
        <v>106</v>
      </c>
      <c r="P2933" s="4">
        <f>E2933/N2933</f>
        <v>88.333333333333329</v>
      </c>
      <c r="Q2933" t="b">
        <v>1</v>
      </c>
      <c r="R2933" t="s">
        <v>8305</v>
      </c>
      <c r="S2933" t="str">
        <f t="shared" si="182"/>
        <v>theater</v>
      </c>
      <c r="T2933" t="str">
        <f t="shared" si="183"/>
        <v>musical</v>
      </c>
    </row>
    <row r="2934" spans="1:20" ht="42.75" x14ac:dyDescent="0.45">
      <c r="A2934">
        <v>2932</v>
      </c>
      <c r="B2934" s="1" t="s">
        <v>2932</v>
      </c>
      <c r="C2934" s="1" t="s">
        <v>7042</v>
      </c>
      <c r="D2934" s="3">
        <v>3100</v>
      </c>
      <c r="E2934" s="3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s="7">
        <f t="shared" si="180"/>
        <v>42025.164780092593</v>
      </c>
      <c r="L2934" s="7">
        <f t="shared" si="181"/>
        <v>42056.458333333328</v>
      </c>
      <c r="M2934" t="b">
        <v>0</v>
      </c>
      <c r="N2934">
        <v>38</v>
      </c>
      <c r="O2934" s="22">
        <f>E2934/D2934*100</f>
        <v>105.0967741935484</v>
      </c>
      <c r="P2934" s="4">
        <f>E2934/N2934</f>
        <v>85.736842105263165</v>
      </c>
      <c r="Q2934" t="b">
        <v>1</v>
      </c>
      <c r="R2934" t="s">
        <v>8305</v>
      </c>
      <c r="S2934" t="str">
        <f t="shared" si="182"/>
        <v>theater</v>
      </c>
      <c r="T2934" t="str">
        <f t="shared" si="183"/>
        <v>musical</v>
      </c>
    </row>
    <row r="2935" spans="1:20" ht="42.75" x14ac:dyDescent="0.45">
      <c r="A2935">
        <v>2933</v>
      </c>
      <c r="B2935" s="1" t="s">
        <v>2933</v>
      </c>
      <c r="C2935" s="1" t="s">
        <v>7043</v>
      </c>
      <c r="D2935" s="3">
        <v>2500</v>
      </c>
      <c r="E2935" s="3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s="7">
        <f t="shared" si="180"/>
        <v>42495.956631944442</v>
      </c>
      <c r="L2935" s="7">
        <f t="shared" si="181"/>
        <v>42525.956631944442</v>
      </c>
      <c r="M2935" t="b">
        <v>0</v>
      </c>
      <c r="N2935">
        <v>54</v>
      </c>
      <c r="O2935" s="22">
        <f>E2935/D2935*100</f>
        <v>102.76</v>
      </c>
      <c r="P2935" s="4">
        <f>E2935/N2935</f>
        <v>47.574074074074076</v>
      </c>
      <c r="Q2935" t="b">
        <v>1</v>
      </c>
      <c r="R2935" t="s">
        <v>8305</v>
      </c>
      <c r="S2935" t="str">
        <f t="shared" si="182"/>
        <v>theater</v>
      </c>
      <c r="T2935" t="str">
        <f t="shared" si="183"/>
        <v>musical</v>
      </c>
    </row>
    <row r="2936" spans="1:20" ht="42.75" x14ac:dyDescent="0.45">
      <c r="A2936">
        <v>2934</v>
      </c>
      <c r="B2936" s="1" t="s">
        <v>2934</v>
      </c>
      <c r="C2936" s="1" t="s">
        <v>7044</v>
      </c>
      <c r="D2936" s="3">
        <v>2500</v>
      </c>
      <c r="E2936" s="3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s="7">
        <f t="shared" si="180"/>
        <v>41775.636157407411</v>
      </c>
      <c r="L2936" s="7">
        <f t="shared" si="181"/>
        <v>41805.636157407411</v>
      </c>
      <c r="M2936" t="b">
        <v>0</v>
      </c>
      <c r="N2936">
        <v>37</v>
      </c>
      <c r="O2936" s="22">
        <f>E2936/D2936*100</f>
        <v>108</v>
      </c>
      <c r="P2936" s="4">
        <f>E2936/N2936</f>
        <v>72.972972972972968</v>
      </c>
      <c r="Q2936" t="b">
        <v>1</v>
      </c>
      <c r="R2936" t="s">
        <v>8305</v>
      </c>
      <c r="S2936" t="str">
        <f t="shared" si="182"/>
        <v>theater</v>
      </c>
      <c r="T2936" t="str">
        <f t="shared" si="183"/>
        <v>musical</v>
      </c>
    </row>
    <row r="2937" spans="1:20" ht="42.75" x14ac:dyDescent="0.45">
      <c r="A2937">
        <v>2935</v>
      </c>
      <c r="B2937" s="1" t="s">
        <v>2935</v>
      </c>
      <c r="C2937" s="1" t="s">
        <v>7045</v>
      </c>
      <c r="D2937" s="3">
        <v>3500</v>
      </c>
      <c r="E2937" s="3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s="7">
        <f t="shared" si="180"/>
        <v>42553.583425925928</v>
      </c>
      <c r="L2937" s="7">
        <f t="shared" si="181"/>
        <v>42611.708333333328</v>
      </c>
      <c r="M2937" t="b">
        <v>0</v>
      </c>
      <c r="N2937">
        <v>39</v>
      </c>
      <c r="O2937" s="22">
        <f>E2937/D2937*100</f>
        <v>100.88571428571429</v>
      </c>
      <c r="P2937" s="4">
        <f>E2937/N2937</f>
        <v>90.538461538461533</v>
      </c>
      <c r="Q2937" t="b">
        <v>1</v>
      </c>
      <c r="R2937" t="s">
        <v>8305</v>
      </c>
      <c r="S2937" t="str">
        <f t="shared" si="182"/>
        <v>theater</v>
      </c>
      <c r="T2937" t="str">
        <f t="shared" si="183"/>
        <v>musical</v>
      </c>
    </row>
    <row r="2938" spans="1:20" ht="42.75" x14ac:dyDescent="0.45">
      <c r="A2938">
        <v>2936</v>
      </c>
      <c r="B2938" s="1" t="s">
        <v>2936</v>
      </c>
      <c r="C2938" s="1" t="s">
        <v>7046</v>
      </c>
      <c r="D2938" s="3">
        <v>1000</v>
      </c>
      <c r="E2938" s="3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s="7">
        <f t="shared" si="180"/>
        <v>41912.650729166664</v>
      </c>
      <c r="L2938" s="7">
        <f t="shared" si="181"/>
        <v>41925.207638888889</v>
      </c>
      <c r="M2938" t="b">
        <v>0</v>
      </c>
      <c r="N2938">
        <v>34</v>
      </c>
      <c r="O2938" s="22">
        <f>E2938/D2938*100</f>
        <v>128</v>
      </c>
      <c r="P2938" s="4">
        <f>E2938/N2938</f>
        <v>37.647058823529413</v>
      </c>
      <c r="Q2938" t="b">
        <v>1</v>
      </c>
      <c r="R2938" t="s">
        <v>8305</v>
      </c>
      <c r="S2938" t="str">
        <f t="shared" si="182"/>
        <v>theater</v>
      </c>
      <c r="T2938" t="str">
        <f t="shared" si="183"/>
        <v>musical</v>
      </c>
    </row>
    <row r="2939" spans="1:20" ht="28.5" x14ac:dyDescent="0.45">
      <c r="A2939">
        <v>2937</v>
      </c>
      <c r="B2939" s="1" t="s">
        <v>2937</v>
      </c>
      <c r="C2939" s="1" t="s">
        <v>7047</v>
      </c>
      <c r="D2939" s="3">
        <v>1500</v>
      </c>
      <c r="E2939" s="3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s="7">
        <f t="shared" si="180"/>
        <v>41803.457326388889</v>
      </c>
      <c r="L2939" s="7">
        <f t="shared" si="181"/>
        <v>41833.457326388889</v>
      </c>
      <c r="M2939" t="b">
        <v>0</v>
      </c>
      <c r="N2939">
        <v>55</v>
      </c>
      <c r="O2939" s="22">
        <f>E2939/D2939*100</f>
        <v>133.33333333333331</v>
      </c>
      <c r="P2939" s="4">
        <f>E2939/N2939</f>
        <v>36.363636363636367</v>
      </c>
      <c r="Q2939" t="b">
        <v>1</v>
      </c>
      <c r="R2939" t="s">
        <v>8305</v>
      </c>
      <c r="S2939" t="str">
        <f t="shared" si="182"/>
        <v>theater</v>
      </c>
      <c r="T2939" t="str">
        <f t="shared" si="183"/>
        <v>musical</v>
      </c>
    </row>
    <row r="2940" spans="1:20" ht="42.75" x14ac:dyDescent="0.45">
      <c r="A2940">
        <v>2938</v>
      </c>
      <c r="B2940" s="1" t="s">
        <v>2938</v>
      </c>
      <c r="C2940" s="1" t="s">
        <v>7048</v>
      </c>
      <c r="D2940" s="3">
        <v>4000</v>
      </c>
      <c r="E2940" s="3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s="7">
        <f t="shared" si="180"/>
        <v>42004.703865740739</v>
      </c>
      <c r="L2940" s="7">
        <f t="shared" si="181"/>
        <v>42034.703865740739</v>
      </c>
      <c r="M2940" t="b">
        <v>0</v>
      </c>
      <c r="N2940">
        <v>32</v>
      </c>
      <c r="O2940" s="22">
        <f>E2940/D2940*100</f>
        <v>101.375</v>
      </c>
      <c r="P2940" s="4">
        <f>E2940/N2940</f>
        <v>126.71875</v>
      </c>
      <c r="Q2940" t="b">
        <v>1</v>
      </c>
      <c r="R2940" t="s">
        <v>8305</v>
      </c>
      <c r="S2940" t="str">
        <f t="shared" si="182"/>
        <v>theater</v>
      </c>
      <c r="T2940" t="str">
        <f t="shared" si="183"/>
        <v>musical</v>
      </c>
    </row>
    <row r="2941" spans="1:20" ht="42.75" x14ac:dyDescent="0.45">
      <c r="A2941">
        <v>2939</v>
      </c>
      <c r="B2941" s="1" t="s">
        <v>2939</v>
      </c>
      <c r="C2941" s="1" t="s">
        <v>7049</v>
      </c>
      <c r="D2941" s="3">
        <v>8000</v>
      </c>
      <c r="E2941" s="3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s="7">
        <f t="shared" si="180"/>
        <v>41845.809166666666</v>
      </c>
      <c r="L2941" s="7">
        <f t="shared" si="181"/>
        <v>41879.041666666664</v>
      </c>
      <c r="M2941" t="b">
        <v>0</v>
      </c>
      <c r="N2941">
        <v>25</v>
      </c>
      <c r="O2941" s="22">
        <f>E2941/D2941*100</f>
        <v>102.875</v>
      </c>
      <c r="P2941" s="4">
        <f>E2941/N2941</f>
        <v>329.2</v>
      </c>
      <c r="Q2941" t="b">
        <v>1</v>
      </c>
      <c r="R2941" t="s">
        <v>8305</v>
      </c>
      <c r="S2941" t="str">
        <f t="shared" si="182"/>
        <v>theater</v>
      </c>
      <c r="T2941" t="str">
        <f t="shared" si="183"/>
        <v>musical</v>
      </c>
    </row>
    <row r="2942" spans="1:20" ht="42.75" x14ac:dyDescent="0.45">
      <c r="A2942">
        <v>2940</v>
      </c>
      <c r="B2942" s="1" t="s">
        <v>2940</v>
      </c>
      <c r="C2942" s="1" t="s">
        <v>7050</v>
      </c>
      <c r="D2942" s="3">
        <v>2500</v>
      </c>
      <c r="E2942" s="3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s="7">
        <f t="shared" si="180"/>
        <v>41982.773356481484</v>
      </c>
      <c r="L2942" s="7">
        <f t="shared" si="181"/>
        <v>42022.773356481484</v>
      </c>
      <c r="M2942" t="b">
        <v>0</v>
      </c>
      <c r="N2942">
        <v>33</v>
      </c>
      <c r="O2942" s="22">
        <f>E2942/D2942*100</f>
        <v>107.24000000000001</v>
      </c>
      <c r="P2942" s="4">
        <f>E2942/N2942</f>
        <v>81.242424242424249</v>
      </c>
      <c r="Q2942" t="b">
        <v>1</v>
      </c>
      <c r="R2942" t="s">
        <v>8305</v>
      </c>
      <c r="S2942" t="str">
        <f t="shared" si="182"/>
        <v>theater</v>
      </c>
      <c r="T2942" t="str">
        <f t="shared" si="183"/>
        <v>musical</v>
      </c>
    </row>
    <row r="2943" spans="1:20" ht="42.75" x14ac:dyDescent="0.45">
      <c r="A2943">
        <v>2941</v>
      </c>
      <c r="B2943" s="1" t="s">
        <v>2941</v>
      </c>
      <c r="C2943" s="1" t="s">
        <v>7051</v>
      </c>
      <c r="D2943" s="3">
        <v>25000</v>
      </c>
      <c r="E2943" s="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s="7">
        <f t="shared" si="180"/>
        <v>42034.960127314815</v>
      </c>
      <c r="L2943" s="7">
        <f t="shared" si="181"/>
        <v>42064.960127314815</v>
      </c>
      <c r="M2943" t="b">
        <v>0</v>
      </c>
      <c r="N2943">
        <v>1</v>
      </c>
      <c r="O2943" s="22">
        <f>E2943/D2943*100</f>
        <v>4.0000000000000001E-3</v>
      </c>
      <c r="P2943" s="4">
        <f>E2943/N2943</f>
        <v>1</v>
      </c>
      <c r="Q2943" t="b">
        <v>0</v>
      </c>
      <c r="R2943" t="s">
        <v>8303</v>
      </c>
      <c r="S2943" t="str">
        <f t="shared" si="182"/>
        <v>theater</v>
      </c>
      <c r="T2943" t="str">
        <f t="shared" si="183"/>
        <v>spaces</v>
      </c>
    </row>
    <row r="2944" spans="1:20" ht="42.75" x14ac:dyDescent="0.45">
      <c r="A2944">
        <v>2942</v>
      </c>
      <c r="B2944" s="1" t="s">
        <v>2942</v>
      </c>
      <c r="C2944" s="1" t="s">
        <v>7052</v>
      </c>
      <c r="D2944" s="3">
        <v>200000</v>
      </c>
      <c r="E2944" s="3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s="7">
        <f t="shared" si="180"/>
        <v>42334.803923611107</v>
      </c>
      <c r="L2944" s="7">
        <f t="shared" si="181"/>
        <v>42354.845833333333</v>
      </c>
      <c r="M2944" t="b">
        <v>0</v>
      </c>
      <c r="N2944">
        <v>202</v>
      </c>
      <c r="O2944" s="22">
        <f>E2944/D2944*100</f>
        <v>20.424999999999997</v>
      </c>
      <c r="P2944" s="4">
        <f>E2944/N2944</f>
        <v>202.22772277227722</v>
      </c>
      <c r="Q2944" t="b">
        <v>0</v>
      </c>
      <c r="R2944" t="s">
        <v>8303</v>
      </c>
      <c r="S2944" t="str">
        <f t="shared" si="182"/>
        <v>theater</v>
      </c>
      <c r="T2944" t="str">
        <f t="shared" si="183"/>
        <v>spaces</v>
      </c>
    </row>
    <row r="2945" spans="1:20" ht="42.75" x14ac:dyDescent="0.45">
      <c r="A2945">
        <v>2943</v>
      </c>
      <c r="B2945" s="1" t="s">
        <v>2943</v>
      </c>
      <c r="C2945" s="1" t="s">
        <v>7053</v>
      </c>
      <c r="D2945" s="3">
        <v>3000</v>
      </c>
      <c r="E2945" s="3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s="7">
        <f t="shared" si="180"/>
        <v>42077.129398148143</v>
      </c>
      <c r="L2945" s="7">
        <f t="shared" si="181"/>
        <v>42107.129398148143</v>
      </c>
      <c r="M2945" t="b">
        <v>0</v>
      </c>
      <c r="N2945">
        <v>0</v>
      </c>
      <c r="O2945" s="22">
        <f>E2945/D2945*100</f>
        <v>0</v>
      </c>
      <c r="P2945" s="4" t="e">
        <f>E2945/N2945</f>
        <v>#DIV/0!</v>
      </c>
      <c r="Q2945" t="b">
        <v>0</v>
      </c>
      <c r="R2945" t="s">
        <v>8303</v>
      </c>
      <c r="S2945" t="str">
        <f t="shared" si="182"/>
        <v>theater</v>
      </c>
      <c r="T2945" t="str">
        <f t="shared" si="183"/>
        <v>spaces</v>
      </c>
    </row>
    <row r="2946" spans="1:20" ht="42.75" x14ac:dyDescent="0.45">
      <c r="A2946">
        <v>2944</v>
      </c>
      <c r="B2946" s="1" t="s">
        <v>2944</v>
      </c>
      <c r="C2946" s="1" t="s">
        <v>7054</v>
      </c>
      <c r="D2946" s="3">
        <v>10000</v>
      </c>
      <c r="E2946" s="3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s="7">
        <f t="shared" si="180"/>
        <v>42132.9143287037</v>
      </c>
      <c r="L2946" s="7">
        <f t="shared" si="181"/>
        <v>42162.9143287037</v>
      </c>
      <c r="M2946" t="b">
        <v>0</v>
      </c>
      <c r="N2946">
        <v>1</v>
      </c>
      <c r="O2946" s="22">
        <f>E2946/D2946*100</f>
        <v>1</v>
      </c>
      <c r="P2946" s="4">
        <f>E2946/N2946</f>
        <v>100</v>
      </c>
      <c r="Q2946" t="b">
        <v>0</v>
      </c>
      <c r="R2946" t="s">
        <v>8303</v>
      </c>
      <c r="S2946" t="str">
        <f t="shared" si="182"/>
        <v>theater</v>
      </c>
      <c r="T2946" t="str">
        <f t="shared" si="183"/>
        <v>spaces</v>
      </c>
    </row>
    <row r="2947" spans="1:20" ht="57" x14ac:dyDescent="0.45">
      <c r="A2947">
        <v>2945</v>
      </c>
      <c r="B2947" s="1" t="s">
        <v>2945</v>
      </c>
      <c r="C2947" s="1" t="s">
        <v>7055</v>
      </c>
      <c r="D2947" s="3">
        <v>50000</v>
      </c>
      <c r="E2947" s="3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s="7">
        <f t="shared" ref="K2947:K3010" si="184">(((J2947/60)/60)/24)+DATE(1970,1,1)</f>
        <v>42118.139583333337</v>
      </c>
      <c r="L2947" s="7">
        <f t="shared" ref="L2947:L3010" si="185">(((I2947/60)/60)/24)+DATE(1970,1,1)</f>
        <v>42148.139583333337</v>
      </c>
      <c r="M2947" t="b">
        <v>0</v>
      </c>
      <c r="N2947">
        <v>0</v>
      </c>
      <c r="O2947" s="22">
        <f>E2947/D2947*100</f>
        <v>0</v>
      </c>
      <c r="P2947" s="4" t="e">
        <f>E2947/N2947</f>
        <v>#DIV/0!</v>
      </c>
      <c r="Q2947" t="b">
        <v>0</v>
      </c>
      <c r="R2947" t="s">
        <v>8303</v>
      </c>
      <c r="S2947" t="str">
        <f t="shared" ref="S2947:S3010" si="186">LEFT(R2947,SEARCH("/",R2947,1)-1)</f>
        <v>theater</v>
      </c>
      <c r="T2947" t="str">
        <f t="shared" ref="T2947:T3010" si="187">RIGHT(R2947,LEN(R2947) - FIND("/",R2947))</f>
        <v>spaces</v>
      </c>
    </row>
    <row r="2948" spans="1:20" ht="42.75" x14ac:dyDescent="0.45">
      <c r="A2948">
        <v>2946</v>
      </c>
      <c r="B2948" s="1" t="s">
        <v>2946</v>
      </c>
      <c r="C2948" s="1" t="s">
        <v>7056</v>
      </c>
      <c r="D2948" s="3">
        <v>2000</v>
      </c>
      <c r="E2948" s="3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s="7">
        <f t="shared" si="184"/>
        <v>42567.531157407408</v>
      </c>
      <c r="L2948" s="7">
        <f t="shared" si="185"/>
        <v>42597.531157407408</v>
      </c>
      <c r="M2948" t="b">
        <v>0</v>
      </c>
      <c r="N2948">
        <v>2</v>
      </c>
      <c r="O2948" s="22">
        <f>E2948/D2948*100</f>
        <v>0.1</v>
      </c>
      <c r="P2948" s="4">
        <f>E2948/N2948</f>
        <v>1</v>
      </c>
      <c r="Q2948" t="b">
        <v>0</v>
      </c>
      <c r="R2948" t="s">
        <v>8303</v>
      </c>
      <c r="S2948" t="str">
        <f t="shared" si="186"/>
        <v>theater</v>
      </c>
      <c r="T2948" t="str">
        <f t="shared" si="187"/>
        <v>spaces</v>
      </c>
    </row>
    <row r="2949" spans="1:20" ht="57" x14ac:dyDescent="0.45">
      <c r="A2949">
        <v>2947</v>
      </c>
      <c r="B2949" s="1" t="s">
        <v>2947</v>
      </c>
      <c r="C2949" s="1" t="s">
        <v>7057</v>
      </c>
      <c r="D2949" s="3">
        <v>25000</v>
      </c>
      <c r="E2949" s="3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s="7">
        <f t="shared" si="184"/>
        <v>42649.562118055561</v>
      </c>
      <c r="L2949" s="7">
        <f t="shared" si="185"/>
        <v>42698.715972222228</v>
      </c>
      <c r="M2949" t="b">
        <v>0</v>
      </c>
      <c r="N2949">
        <v>13</v>
      </c>
      <c r="O2949" s="22">
        <f>E2949/D2949*100</f>
        <v>4.2880000000000003</v>
      </c>
      <c r="P2949" s="4">
        <f>E2949/N2949</f>
        <v>82.461538461538467</v>
      </c>
      <c r="Q2949" t="b">
        <v>0</v>
      </c>
      <c r="R2949" t="s">
        <v>8303</v>
      </c>
      <c r="S2949" t="str">
        <f t="shared" si="186"/>
        <v>theater</v>
      </c>
      <c r="T2949" t="str">
        <f t="shared" si="187"/>
        <v>spaces</v>
      </c>
    </row>
    <row r="2950" spans="1:20" ht="42.75" x14ac:dyDescent="0.45">
      <c r="A2950">
        <v>2948</v>
      </c>
      <c r="B2950" s="1" t="s">
        <v>2948</v>
      </c>
      <c r="C2950" s="1" t="s">
        <v>7058</v>
      </c>
      <c r="D2950" s="3">
        <v>500000</v>
      </c>
      <c r="E2950" s="3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s="7">
        <f t="shared" si="184"/>
        <v>42097.649224537032</v>
      </c>
      <c r="L2950" s="7">
        <f t="shared" si="185"/>
        <v>42157.649224537032</v>
      </c>
      <c r="M2950" t="b">
        <v>0</v>
      </c>
      <c r="N2950">
        <v>9</v>
      </c>
      <c r="O2950" s="22">
        <f>E2950/D2950*100</f>
        <v>4.8000000000000004E-3</v>
      </c>
      <c r="P2950" s="4">
        <f>E2950/N2950</f>
        <v>2.6666666666666665</v>
      </c>
      <c r="Q2950" t="b">
        <v>0</v>
      </c>
      <c r="R2950" t="s">
        <v>8303</v>
      </c>
      <c r="S2950" t="str">
        <f t="shared" si="186"/>
        <v>theater</v>
      </c>
      <c r="T2950" t="str">
        <f t="shared" si="187"/>
        <v>spaces</v>
      </c>
    </row>
    <row r="2951" spans="1:20" ht="42.75" x14ac:dyDescent="0.45">
      <c r="A2951">
        <v>2949</v>
      </c>
      <c r="B2951" s="1" t="s">
        <v>2949</v>
      </c>
      <c r="C2951" s="1" t="s">
        <v>7059</v>
      </c>
      <c r="D2951" s="3">
        <v>1000</v>
      </c>
      <c r="E2951" s="3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s="7">
        <f t="shared" si="184"/>
        <v>42297.823113425926</v>
      </c>
      <c r="L2951" s="7">
        <f t="shared" si="185"/>
        <v>42327.864780092597</v>
      </c>
      <c r="M2951" t="b">
        <v>0</v>
      </c>
      <c r="N2951">
        <v>2</v>
      </c>
      <c r="O2951" s="22">
        <f>E2951/D2951*100</f>
        <v>2.5</v>
      </c>
      <c r="P2951" s="4">
        <f>E2951/N2951</f>
        <v>12.5</v>
      </c>
      <c r="Q2951" t="b">
        <v>0</v>
      </c>
      <c r="R2951" t="s">
        <v>8303</v>
      </c>
      <c r="S2951" t="str">
        <f t="shared" si="186"/>
        <v>theater</v>
      </c>
      <c r="T2951" t="str">
        <f t="shared" si="187"/>
        <v>spaces</v>
      </c>
    </row>
    <row r="2952" spans="1:20" ht="42.75" x14ac:dyDescent="0.45">
      <c r="A2952">
        <v>2950</v>
      </c>
      <c r="B2952" s="1" t="s">
        <v>2950</v>
      </c>
      <c r="C2952" s="1" t="s">
        <v>7060</v>
      </c>
      <c r="D2952" s="3">
        <v>5000000</v>
      </c>
      <c r="E2952" s="3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s="7">
        <f t="shared" si="184"/>
        <v>42362.36518518519</v>
      </c>
      <c r="L2952" s="7">
        <f t="shared" si="185"/>
        <v>42392.36518518519</v>
      </c>
      <c r="M2952" t="b">
        <v>0</v>
      </c>
      <c r="N2952">
        <v>0</v>
      </c>
      <c r="O2952" s="22">
        <f>E2952/D2952*100</f>
        <v>0</v>
      </c>
      <c r="P2952" s="4" t="e">
        <f>E2952/N2952</f>
        <v>#DIV/0!</v>
      </c>
      <c r="Q2952" t="b">
        <v>0</v>
      </c>
      <c r="R2952" t="s">
        <v>8303</v>
      </c>
      <c r="S2952" t="str">
        <f t="shared" si="186"/>
        <v>theater</v>
      </c>
      <c r="T2952" t="str">
        <f t="shared" si="187"/>
        <v>spaces</v>
      </c>
    </row>
    <row r="2953" spans="1:20" ht="57" x14ac:dyDescent="0.45">
      <c r="A2953">
        <v>2951</v>
      </c>
      <c r="B2953" s="1" t="s">
        <v>2951</v>
      </c>
      <c r="C2953" s="1" t="s">
        <v>7061</v>
      </c>
      <c r="D2953" s="3">
        <v>50000</v>
      </c>
      <c r="E2953" s="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s="7">
        <f t="shared" si="184"/>
        <v>41872.802928240737</v>
      </c>
      <c r="L2953" s="7">
        <f t="shared" si="185"/>
        <v>41917.802928240737</v>
      </c>
      <c r="M2953" t="b">
        <v>0</v>
      </c>
      <c r="N2953">
        <v>58</v>
      </c>
      <c r="O2953" s="22">
        <f>E2953/D2953*100</f>
        <v>2.1919999999999997</v>
      </c>
      <c r="P2953" s="4">
        <f>E2953/N2953</f>
        <v>18.896551724137932</v>
      </c>
      <c r="Q2953" t="b">
        <v>0</v>
      </c>
      <c r="R2953" t="s">
        <v>8303</v>
      </c>
      <c r="S2953" t="str">
        <f t="shared" si="186"/>
        <v>theater</v>
      </c>
      <c r="T2953" t="str">
        <f t="shared" si="187"/>
        <v>spaces</v>
      </c>
    </row>
    <row r="2954" spans="1:20" ht="42.75" x14ac:dyDescent="0.45">
      <c r="A2954">
        <v>2952</v>
      </c>
      <c r="B2954" s="1" t="s">
        <v>2952</v>
      </c>
      <c r="C2954" s="1" t="s">
        <v>7062</v>
      </c>
      <c r="D2954" s="3">
        <v>20000</v>
      </c>
      <c r="E2954" s="3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s="7">
        <f t="shared" si="184"/>
        <v>42628.690266203703</v>
      </c>
      <c r="L2954" s="7">
        <f t="shared" si="185"/>
        <v>42660.166666666672</v>
      </c>
      <c r="M2954" t="b">
        <v>0</v>
      </c>
      <c r="N2954">
        <v>8</v>
      </c>
      <c r="O2954" s="22">
        <f>E2954/D2954*100</f>
        <v>8.0250000000000004</v>
      </c>
      <c r="P2954" s="4">
        <f>E2954/N2954</f>
        <v>200.625</v>
      </c>
      <c r="Q2954" t="b">
        <v>0</v>
      </c>
      <c r="R2954" t="s">
        <v>8303</v>
      </c>
      <c r="S2954" t="str">
        <f t="shared" si="186"/>
        <v>theater</v>
      </c>
      <c r="T2954" t="str">
        <f t="shared" si="187"/>
        <v>spaces</v>
      </c>
    </row>
    <row r="2955" spans="1:20" ht="42.75" x14ac:dyDescent="0.45">
      <c r="A2955">
        <v>2953</v>
      </c>
      <c r="B2955" s="1" t="s">
        <v>2953</v>
      </c>
      <c r="C2955" s="1" t="s">
        <v>7063</v>
      </c>
      <c r="D2955" s="3">
        <v>400000</v>
      </c>
      <c r="E2955" s="3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s="7">
        <f t="shared" si="184"/>
        <v>42255.791909722218</v>
      </c>
      <c r="L2955" s="7">
        <f t="shared" si="185"/>
        <v>42285.791909722218</v>
      </c>
      <c r="M2955" t="b">
        <v>0</v>
      </c>
      <c r="N2955">
        <v>3</v>
      </c>
      <c r="O2955" s="22">
        <f>E2955/D2955*100</f>
        <v>0.15125</v>
      </c>
      <c r="P2955" s="4">
        <f>E2955/N2955</f>
        <v>201.66666666666666</v>
      </c>
      <c r="Q2955" t="b">
        <v>0</v>
      </c>
      <c r="R2955" t="s">
        <v>8303</v>
      </c>
      <c r="S2955" t="str">
        <f t="shared" si="186"/>
        <v>theater</v>
      </c>
      <c r="T2955" t="str">
        <f t="shared" si="187"/>
        <v>spaces</v>
      </c>
    </row>
    <row r="2956" spans="1:20" ht="42.75" x14ac:dyDescent="0.45">
      <c r="A2956">
        <v>2954</v>
      </c>
      <c r="B2956" s="1" t="s">
        <v>2954</v>
      </c>
      <c r="C2956" s="1" t="s">
        <v>7064</v>
      </c>
      <c r="D2956" s="3">
        <v>15000</v>
      </c>
      <c r="E2956" s="3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s="7">
        <f t="shared" si="184"/>
        <v>42790.583368055552</v>
      </c>
      <c r="L2956" s="7">
        <f t="shared" si="185"/>
        <v>42810.541701388895</v>
      </c>
      <c r="M2956" t="b">
        <v>0</v>
      </c>
      <c r="N2956">
        <v>0</v>
      </c>
      <c r="O2956" s="22">
        <f>E2956/D2956*100</f>
        <v>0</v>
      </c>
      <c r="P2956" s="4" t="e">
        <f>E2956/N2956</f>
        <v>#DIV/0!</v>
      </c>
      <c r="Q2956" t="b">
        <v>0</v>
      </c>
      <c r="R2956" t="s">
        <v>8303</v>
      </c>
      <c r="S2956" t="str">
        <f t="shared" si="186"/>
        <v>theater</v>
      </c>
      <c r="T2956" t="str">
        <f t="shared" si="187"/>
        <v>spaces</v>
      </c>
    </row>
    <row r="2957" spans="1:20" ht="28.5" x14ac:dyDescent="0.45">
      <c r="A2957">
        <v>2955</v>
      </c>
      <c r="B2957" s="1" t="s">
        <v>2955</v>
      </c>
      <c r="C2957" s="1" t="s">
        <v>7065</v>
      </c>
      <c r="D2957" s="3">
        <v>1200</v>
      </c>
      <c r="E2957" s="3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s="7">
        <f t="shared" si="184"/>
        <v>42141.741307870368</v>
      </c>
      <c r="L2957" s="7">
        <f t="shared" si="185"/>
        <v>42171.741307870368</v>
      </c>
      <c r="M2957" t="b">
        <v>0</v>
      </c>
      <c r="N2957">
        <v>11</v>
      </c>
      <c r="O2957" s="22">
        <f>E2957/D2957*100</f>
        <v>59.583333333333336</v>
      </c>
      <c r="P2957" s="4">
        <f>E2957/N2957</f>
        <v>65</v>
      </c>
      <c r="Q2957" t="b">
        <v>0</v>
      </c>
      <c r="R2957" t="s">
        <v>8303</v>
      </c>
      <c r="S2957" t="str">
        <f t="shared" si="186"/>
        <v>theater</v>
      </c>
      <c r="T2957" t="str">
        <f t="shared" si="187"/>
        <v>spaces</v>
      </c>
    </row>
    <row r="2958" spans="1:20" ht="42.75" x14ac:dyDescent="0.45">
      <c r="A2958">
        <v>2956</v>
      </c>
      <c r="B2958" s="1" t="s">
        <v>2956</v>
      </c>
      <c r="C2958" s="1" t="s">
        <v>7066</v>
      </c>
      <c r="D2958" s="3">
        <v>7900</v>
      </c>
      <c r="E2958" s="3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s="7">
        <f t="shared" si="184"/>
        <v>42464.958912037036</v>
      </c>
      <c r="L2958" s="7">
        <f t="shared" si="185"/>
        <v>42494.958912037036</v>
      </c>
      <c r="M2958" t="b">
        <v>0</v>
      </c>
      <c r="N2958">
        <v>20</v>
      </c>
      <c r="O2958" s="22">
        <f>E2958/D2958*100</f>
        <v>16.734177215189874</v>
      </c>
      <c r="P2958" s="4">
        <f>E2958/N2958</f>
        <v>66.099999999999994</v>
      </c>
      <c r="Q2958" t="b">
        <v>0</v>
      </c>
      <c r="R2958" t="s">
        <v>8303</v>
      </c>
      <c r="S2958" t="str">
        <f t="shared" si="186"/>
        <v>theater</v>
      </c>
      <c r="T2958" t="str">
        <f t="shared" si="187"/>
        <v>spaces</v>
      </c>
    </row>
    <row r="2959" spans="1:20" ht="42.75" x14ac:dyDescent="0.45">
      <c r="A2959">
        <v>2957</v>
      </c>
      <c r="B2959" s="1" t="s">
        <v>2957</v>
      </c>
      <c r="C2959" s="1" t="s">
        <v>7067</v>
      </c>
      <c r="D2959" s="3">
        <v>15000</v>
      </c>
      <c r="E2959" s="3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s="7">
        <f t="shared" si="184"/>
        <v>42031.011249999996</v>
      </c>
      <c r="L2959" s="7">
        <f t="shared" si="185"/>
        <v>42090.969583333332</v>
      </c>
      <c r="M2959" t="b">
        <v>0</v>
      </c>
      <c r="N2959">
        <v>3</v>
      </c>
      <c r="O2959" s="22">
        <f>E2959/D2959*100</f>
        <v>1.8666666666666669</v>
      </c>
      <c r="P2959" s="4">
        <f>E2959/N2959</f>
        <v>93.333333333333329</v>
      </c>
      <c r="Q2959" t="b">
        <v>0</v>
      </c>
      <c r="R2959" t="s">
        <v>8303</v>
      </c>
      <c r="S2959" t="str">
        <f t="shared" si="186"/>
        <v>theater</v>
      </c>
      <c r="T2959" t="str">
        <f t="shared" si="187"/>
        <v>spaces</v>
      </c>
    </row>
    <row r="2960" spans="1:20" ht="42.75" x14ac:dyDescent="0.45">
      <c r="A2960">
        <v>2958</v>
      </c>
      <c r="B2960" s="1" t="s">
        <v>2958</v>
      </c>
      <c r="C2960" s="1" t="s">
        <v>7068</v>
      </c>
      <c r="D2960" s="3">
        <v>80000</v>
      </c>
      <c r="E2960" s="3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s="7">
        <f t="shared" si="184"/>
        <v>42438.779131944444</v>
      </c>
      <c r="L2960" s="7">
        <f t="shared" si="185"/>
        <v>42498.73746527778</v>
      </c>
      <c r="M2960" t="b">
        <v>0</v>
      </c>
      <c r="N2960">
        <v>0</v>
      </c>
      <c r="O2960" s="22">
        <f>E2960/D2960*100</f>
        <v>0</v>
      </c>
      <c r="P2960" s="4" t="e">
        <f>E2960/N2960</f>
        <v>#DIV/0!</v>
      </c>
      <c r="Q2960" t="b">
        <v>0</v>
      </c>
      <c r="R2960" t="s">
        <v>8303</v>
      </c>
      <c r="S2960" t="str">
        <f t="shared" si="186"/>
        <v>theater</v>
      </c>
      <c r="T2960" t="str">
        <f t="shared" si="187"/>
        <v>spaces</v>
      </c>
    </row>
    <row r="2961" spans="1:20" ht="42.75" x14ac:dyDescent="0.45">
      <c r="A2961">
        <v>2959</v>
      </c>
      <c r="B2961" s="1" t="s">
        <v>2959</v>
      </c>
      <c r="C2961" s="1" t="s">
        <v>7069</v>
      </c>
      <c r="D2961" s="3">
        <v>10000</v>
      </c>
      <c r="E2961" s="3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s="7">
        <f t="shared" si="184"/>
        <v>42498.008391203708</v>
      </c>
      <c r="L2961" s="7">
        <f t="shared" si="185"/>
        <v>42528.008391203708</v>
      </c>
      <c r="M2961" t="b">
        <v>0</v>
      </c>
      <c r="N2961">
        <v>0</v>
      </c>
      <c r="O2961" s="22">
        <f>E2961/D2961*100</f>
        <v>0</v>
      </c>
      <c r="P2961" s="4" t="e">
        <f>E2961/N2961</f>
        <v>#DIV/0!</v>
      </c>
      <c r="Q2961" t="b">
        <v>0</v>
      </c>
      <c r="R2961" t="s">
        <v>8303</v>
      </c>
      <c r="S2961" t="str">
        <f t="shared" si="186"/>
        <v>theater</v>
      </c>
      <c r="T2961" t="str">
        <f t="shared" si="187"/>
        <v>spaces</v>
      </c>
    </row>
    <row r="2962" spans="1:20" ht="42.75" x14ac:dyDescent="0.45">
      <c r="A2962">
        <v>2960</v>
      </c>
      <c r="B2962" s="1" t="s">
        <v>2960</v>
      </c>
      <c r="C2962" s="1" t="s">
        <v>7070</v>
      </c>
      <c r="D2962" s="3">
        <v>30000000</v>
      </c>
      <c r="E2962" s="3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s="7">
        <f t="shared" si="184"/>
        <v>41863.757210648146</v>
      </c>
      <c r="L2962" s="7">
        <f t="shared" si="185"/>
        <v>41893.757210648146</v>
      </c>
      <c r="M2962" t="b">
        <v>0</v>
      </c>
      <c r="N2962">
        <v>0</v>
      </c>
      <c r="O2962" s="22">
        <f>E2962/D2962*100</f>
        <v>0</v>
      </c>
      <c r="P2962" s="4" t="e">
        <f>E2962/N2962</f>
        <v>#DIV/0!</v>
      </c>
      <c r="Q2962" t="b">
        <v>0</v>
      </c>
      <c r="R2962" t="s">
        <v>8303</v>
      </c>
      <c r="S2962" t="str">
        <f t="shared" si="186"/>
        <v>theater</v>
      </c>
      <c r="T2962" t="str">
        <f t="shared" si="187"/>
        <v>spaces</v>
      </c>
    </row>
    <row r="2963" spans="1:20" ht="42.75" x14ac:dyDescent="0.45">
      <c r="A2963">
        <v>2961</v>
      </c>
      <c r="B2963" s="1" t="s">
        <v>2961</v>
      </c>
      <c r="C2963" s="1" t="s">
        <v>7071</v>
      </c>
      <c r="D2963" s="3">
        <v>5000</v>
      </c>
      <c r="E2963" s="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s="7">
        <f t="shared" si="184"/>
        <v>42061.212488425925</v>
      </c>
      <c r="L2963" s="7">
        <f t="shared" si="185"/>
        <v>42089.166666666672</v>
      </c>
      <c r="M2963" t="b">
        <v>0</v>
      </c>
      <c r="N2963">
        <v>108</v>
      </c>
      <c r="O2963" s="22">
        <f>E2963/D2963*100</f>
        <v>109.62</v>
      </c>
      <c r="P2963" s="4">
        <f>E2963/N2963</f>
        <v>50.75</v>
      </c>
      <c r="Q2963" t="b">
        <v>1</v>
      </c>
      <c r="R2963" t="s">
        <v>8271</v>
      </c>
      <c r="S2963" t="str">
        <f t="shared" si="186"/>
        <v>theater</v>
      </c>
      <c r="T2963" t="str">
        <f t="shared" si="187"/>
        <v>plays</v>
      </c>
    </row>
    <row r="2964" spans="1:20" ht="42.75" x14ac:dyDescent="0.45">
      <c r="A2964">
        <v>2962</v>
      </c>
      <c r="B2964" s="1" t="s">
        <v>2962</v>
      </c>
      <c r="C2964" s="1" t="s">
        <v>7072</v>
      </c>
      <c r="D2964" s="3">
        <v>1000</v>
      </c>
      <c r="E2964" s="3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s="7">
        <f t="shared" si="184"/>
        <v>42036.24428240741</v>
      </c>
      <c r="L2964" s="7">
        <f t="shared" si="185"/>
        <v>42064.290972222225</v>
      </c>
      <c r="M2964" t="b">
        <v>0</v>
      </c>
      <c r="N2964">
        <v>20</v>
      </c>
      <c r="O2964" s="22">
        <f>E2964/D2964*100</f>
        <v>121.8</v>
      </c>
      <c r="P2964" s="4">
        <f>E2964/N2964</f>
        <v>60.9</v>
      </c>
      <c r="Q2964" t="b">
        <v>1</v>
      </c>
      <c r="R2964" t="s">
        <v>8271</v>
      </c>
      <c r="S2964" t="str">
        <f t="shared" si="186"/>
        <v>theater</v>
      </c>
      <c r="T2964" t="str">
        <f t="shared" si="187"/>
        <v>plays</v>
      </c>
    </row>
    <row r="2965" spans="1:20" ht="57" x14ac:dyDescent="0.45">
      <c r="A2965">
        <v>2963</v>
      </c>
      <c r="B2965" s="1" t="s">
        <v>2963</v>
      </c>
      <c r="C2965" s="1" t="s">
        <v>7073</v>
      </c>
      <c r="D2965" s="3">
        <v>10000</v>
      </c>
      <c r="E2965" s="3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s="7">
        <f t="shared" si="184"/>
        <v>42157.470185185186</v>
      </c>
      <c r="L2965" s="7">
        <f t="shared" si="185"/>
        <v>42187.470185185186</v>
      </c>
      <c r="M2965" t="b">
        <v>0</v>
      </c>
      <c r="N2965">
        <v>98</v>
      </c>
      <c r="O2965" s="22">
        <f>E2965/D2965*100</f>
        <v>106.85</v>
      </c>
      <c r="P2965" s="4">
        <f>E2965/N2965</f>
        <v>109.03061224489795</v>
      </c>
      <c r="Q2965" t="b">
        <v>1</v>
      </c>
      <c r="R2965" t="s">
        <v>8271</v>
      </c>
      <c r="S2965" t="str">
        <f t="shared" si="186"/>
        <v>theater</v>
      </c>
      <c r="T2965" t="str">
        <f t="shared" si="187"/>
        <v>plays</v>
      </c>
    </row>
    <row r="2966" spans="1:20" ht="42.75" x14ac:dyDescent="0.45">
      <c r="A2966">
        <v>2964</v>
      </c>
      <c r="B2966" s="1" t="s">
        <v>2964</v>
      </c>
      <c r="C2966" s="1" t="s">
        <v>7074</v>
      </c>
      <c r="D2966" s="3">
        <v>5000</v>
      </c>
      <c r="E2966" s="3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s="7">
        <f t="shared" si="184"/>
        <v>41827.909942129627</v>
      </c>
      <c r="L2966" s="7">
        <f t="shared" si="185"/>
        <v>41857.897222222222</v>
      </c>
      <c r="M2966" t="b">
        <v>0</v>
      </c>
      <c r="N2966">
        <v>196</v>
      </c>
      <c r="O2966" s="22">
        <f>E2966/D2966*100</f>
        <v>100.71379999999999</v>
      </c>
      <c r="P2966" s="4">
        <f>E2966/N2966</f>
        <v>25.692295918367346</v>
      </c>
      <c r="Q2966" t="b">
        <v>1</v>
      </c>
      <c r="R2966" t="s">
        <v>8271</v>
      </c>
      <c r="S2966" t="str">
        <f t="shared" si="186"/>
        <v>theater</v>
      </c>
      <c r="T2966" t="str">
        <f t="shared" si="187"/>
        <v>plays</v>
      </c>
    </row>
    <row r="2967" spans="1:20" ht="42.75" x14ac:dyDescent="0.45">
      <c r="A2967">
        <v>2965</v>
      </c>
      <c r="B2967" s="1" t="s">
        <v>2965</v>
      </c>
      <c r="C2967" s="1" t="s">
        <v>7075</v>
      </c>
      <c r="D2967" s="3">
        <v>1500</v>
      </c>
      <c r="E2967" s="3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s="7">
        <f t="shared" si="184"/>
        <v>42162.729548611111</v>
      </c>
      <c r="L2967" s="7">
        <f t="shared" si="185"/>
        <v>42192.729548611111</v>
      </c>
      <c r="M2967" t="b">
        <v>0</v>
      </c>
      <c r="N2967">
        <v>39</v>
      </c>
      <c r="O2967" s="22">
        <f>E2967/D2967*100</f>
        <v>109.00000000000001</v>
      </c>
      <c r="P2967" s="4">
        <f>E2967/N2967</f>
        <v>41.92307692307692</v>
      </c>
      <c r="Q2967" t="b">
        <v>1</v>
      </c>
      <c r="R2967" t="s">
        <v>8271</v>
      </c>
      <c r="S2967" t="str">
        <f t="shared" si="186"/>
        <v>theater</v>
      </c>
      <c r="T2967" t="str">
        <f t="shared" si="187"/>
        <v>plays</v>
      </c>
    </row>
    <row r="2968" spans="1:20" ht="42.75" x14ac:dyDescent="0.45">
      <c r="A2968">
        <v>2966</v>
      </c>
      <c r="B2968" s="1" t="s">
        <v>2966</v>
      </c>
      <c r="C2968" s="1" t="s">
        <v>7076</v>
      </c>
      <c r="D2968" s="3">
        <v>10000</v>
      </c>
      <c r="E2968" s="3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s="7">
        <f t="shared" si="184"/>
        <v>42233.738564814819</v>
      </c>
      <c r="L2968" s="7">
        <f t="shared" si="185"/>
        <v>42263.738564814819</v>
      </c>
      <c r="M2968" t="b">
        <v>0</v>
      </c>
      <c r="N2968">
        <v>128</v>
      </c>
      <c r="O2968" s="22">
        <f>E2968/D2968*100</f>
        <v>113.63000000000001</v>
      </c>
      <c r="P2968" s="4">
        <f>E2968/N2968</f>
        <v>88.7734375</v>
      </c>
      <c r="Q2968" t="b">
        <v>1</v>
      </c>
      <c r="R2968" t="s">
        <v>8271</v>
      </c>
      <c r="S2968" t="str">
        <f t="shared" si="186"/>
        <v>theater</v>
      </c>
      <c r="T2968" t="str">
        <f t="shared" si="187"/>
        <v>plays</v>
      </c>
    </row>
    <row r="2969" spans="1:20" ht="42.75" x14ac:dyDescent="0.45">
      <c r="A2969">
        <v>2967</v>
      </c>
      <c r="B2969" s="1" t="s">
        <v>2967</v>
      </c>
      <c r="C2969" s="1" t="s">
        <v>7077</v>
      </c>
      <c r="D2969" s="3">
        <v>5000</v>
      </c>
      <c r="E2969" s="3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s="7">
        <f t="shared" si="184"/>
        <v>42042.197824074072</v>
      </c>
      <c r="L2969" s="7">
        <f t="shared" si="185"/>
        <v>42072.156157407408</v>
      </c>
      <c r="M2969" t="b">
        <v>0</v>
      </c>
      <c r="N2969">
        <v>71</v>
      </c>
      <c r="O2969" s="22">
        <f>E2969/D2969*100</f>
        <v>113.92</v>
      </c>
      <c r="P2969" s="4">
        <f>E2969/N2969</f>
        <v>80.225352112676063</v>
      </c>
      <c r="Q2969" t="b">
        <v>1</v>
      </c>
      <c r="R2969" t="s">
        <v>8271</v>
      </c>
      <c r="S2969" t="str">
        <f t="shared" si="186"/>
        <v>theater</v>
      </c>
      <c r="T2969" t="str">
        <f t="shared" si="187"/>
        <v>plays</v>
      </c>
    </row>
    <row r="2970" spans="1:20" ht="28.5" x14ac:dyDescent="0.45">
      <c r="A2970">
        <v>2968</v>
      </c>
      <c r="B2970" s="1" t="s">
        <v>2968</v>
      </c>
      <c r="C2970" s="1" t="s">
        <v>7078</v>
      </c>
      <c r="D2970" s="3">
        <v>3500</v>
      </c>
      <c r="E2970" s="3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s="7">
        <f t="shared" si="184"/>
        <v>42585.523842592593</v>
      </c>
      <c r="L2970" s="7">
        <f t="shared" si="185"/>
        <v>42599.165972222225</v>
      </c>
      <c r="M2970" t="b">
        <v>0</v>
      </c>
      <c r="N2970">
        <v>47</v>
      </c>
      <c r="O2970" s="22">
        <f>E2970/D2970*100</f>
        <v>106</v>
      </c>
      <c r="P2970" s="4">
        <f>E2970/N2970</f>
        <v>78.936170212765958</v>
      </c>
      <c r="Q2970" t="b">
        <v>1</v>
      </c>
      <c r="R2970" t="s">
        <v>8271</v>
      </c>
      <c r="S2970" t="str">
        <f t="shared" si="186"/>
        <v>theater</v>
      </c>
      <c r="T2970" t="str">
        <f t="shared" si="187"/>
        <v>plays</v>
      </c>
    </row>
    <row r="2971" spans="1:20" ht="42.75" x14ac:dyDescent="0.45">
      <c r="A2971">
        <v>2969</v>
      </c>
      <c r="B2971" s="1" t="s">
        <v>2969</v>
      </c>
      <c r="C2971" s="1" t="s">
        <v>7079</v>
      </c>
      <c r="D2971" s="3">
        <v>1000</v>
      </c>
      <c r="E2971" s="3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s="7">
        <f t="shared" si="184"/>
        <v>42097.786493055552</v>
      </c>
      <c r="L2971" s="7">
        <f t="shared" si="185"/>
        <v>42127.952083333337</v>
      </c>
      <c r="M2971" t="b">
        <v>0</v>
      </c>
      <c r="N2971">
        <v>17</v>
      </c>
      <c r="O2971" s="22">
        <f>E2971/D2971*100</f>
        <v>162.5</v>
      </c>
      <c r="P2971" s="4">
        <f>E2971/N2971</f>
        <v>95.588235294117652</v>
      </c>
      <c r="Q2971" t="b">
        <v>1</v>
      </c>
      <c r="R2971" t="s">
        <v>8271</v>
      </c>
      <c r="S2971" t="str">
        <f t="shared" si="186"/>
        <v>theater</v>
      </c>
      <c r="T2971" t="str">
        <f t="shared" si="187"/>
        <v>plays</v>
      </c>
    </row>
    <row r="2972" spans="1:20" ht="42.75" x14ac:dyDescent="0.45">
      <c r="A2972">
        <v>2970</v>
      </c>
      <c r="B2972" s="1" t="s">
        <v>2970</v>
      </c>
      <c r="C2972" s="1" t="s">
        <v>7080</v>
      </c>
      <c r="D2972" s="3">
        <v>6000</v>
      </c>
      <c r="E2972" s="3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s="7">
        <f t="shared" si="184"/>
        <v>41808.669571759259</v>
      </c>
      <c r="L2972" s="7">
        <f t="shared" si="185"/>
        <v>41838.669571759259</v>
      </c>
      <c r="M2972" t="b">
        <v>0</v>
      </c>
      <c r="N2972">
        <v>91</v>
      </c>
      <c r="O2972" s="22">
        <f>E2972/D2972*100</f>
        <v>106</v>
      </c>
      <c r="P2972" s="4">
        <f>E2972/N2972</f>
        <v>69.890109890109883</v>
      </c>
      <c r="Q2972" t="b">
        <v>1</v>
      </c>
      <c r="R2972" t="s">
        <v>8271</v>
      </c>
      <c r="S2972" t="str">
        <f t="shared" si="186"/>
        <v>theater</v>
      </c>
      <c r="T2972" t="str">
        <f t="shared" si="187"/>
        <v>plays</v>
      </c>
    </row>
    <row r="2973" spans="1:20" ht="42.75" x14ac:dyDescent="0.45">
      <c r="A2973">
        <v>2971</v>
      </c>
      <c r="B2973" s="1" t="s">
        <v>2971</v>
      </c>
      <c r="C2973" s="1" t="s">
        <v>7081</v>
      </c>
      <c r="D2973" s="3">
        <v>3200</v>
      </c>
      <c r="E2973" s="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s="7">
        <f t="shared" si="184"/>
        <v>41852.658310185187</v>
      </c>
      <c r="L2973" s="7">
        <f t="shared" si="185"/>
        <v>41882.658310185187</v>
      </c>
      <c r="M2973" t="b">
        <v>0</v>
      </c>
      <c r="N2973">
        <v>43</v>
      </c>
      <c r="O2973" s="22">
        <f>E2973/D2973*100</f>
        <v>100.15624999999999</v>
      </c>
      <c r="P2973" s="4">
        <f>E2973/N2973</f>
        <v>74.534883720930239</v>
      </c>
      <c r="Q2973" t="b">
        <v>1</v>
      </c>
      <c r="R2973" t="s">
        <v>8271</v>
      </c>
      <c r="S2973" t="str">
        <f t="shared" si="186"/>
        <v>theater</v>
      </c>
      <c r="T2973" t="str">
        <f t="shared" si="187"/>
        <v>plays</v>
      </c>
    </row>
    <row r="2974" spans="1:20" ht="28.5" x14ac:dyDescent="0.45">
      <c r="A2974">
        <v>2972</v>
      </c>
      <c r="B2974" s="1" t="s">
        <v>2972</v>
      </c>
      <c r="C2974" s="1" t="s">
        <v>7082</v>
      </c>
      <c r="D2974" s="3">
        <v>2000</v>
      </c>
      <c r="E2974" s="3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s="7">
        <f t="shared" si="184"/>
        <v>42694.110185185185</v>
      </c>
      <c r="L2974" s="7">
        <f t="shared" si="185"/>
        <v>42709.041666666672</v>
      </c>
      <c r="M2974" t="b">
        <v>0</v>
      </c>
      <c r="N2974">
        <v>17</v>
      </c>
      <c r="O2974" s="22">
        <f>E2974/D2974*100</f>
        <v>105.35000000000001</v>
      </c>
      <c r="P2974" s="4">
        <f>E2974/N2974</f>
        <v>123.94117647058823</v>
      </c>
      <c r="Q2974" t="b">
        <v>1</v>
      </c>
      <c r="R2974" t="s">
        <v>8271</v>
      </c>
      <c r="S2974" t="str">
        <f t="shared" si="186"/>
        <v>theater</v>
      </c>
      <c r="T2974" t="str">
        <f t="shared" si="187"/>
        <v>plays</v>
      </c>
    </row>
    <row r="2975" spans="1:20" ht="42.75" x14ac:dyDescent="0.45">
      <c r="A2975">
        <v>2973</v>
      </c>
      <c r="B2975" s="1" t="s">
        <v>2973</v>
      </c>
      <c r="C2975" s="1" t="s">
        <v>7083</v>
      </c>
      <c r="D2975" s="3">
        <v>5000</v>
      </c>
      <c r="E2975" s="3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s="7">
        <f t="shared" si="184"/>
        <v>42341.818379629629</v>
      </c>
      <c r="L2975" s="7">
        <f t="shared" si="185"/>
        <v>42370.166666666672</v>
      </c>
      <c r="M2975" t="b">
        <v>0</v>
      </c>
      <c r="N2975">
        <v>33</v>
      </c>
      <c r="O2975" s="22">
        <f>E2975/D2975*100</f>
        <v>174.8</v>
      </c>
      <c r="P2975" s="4">
        <f>E2975/N2975</f>
        <v>264.84848484848487</v>
      </c>
      <c r="Q2975" t="b">
        <v>1</v>
      </c>
      <c r="R2975" t="s">
        <v>8271</v>
      </c>
      <c r="S2975" t="str">
        <f t="shared" si="186"/>
        <v>theater</v>
      </c>
      <c r="T2975" t="str">
        <f t="shared" si="187"/>
        <v>plays</v>
      </c>
    </row>
    <row r="2976" spans="1:20" ht="42.75" x14ac:dyDescent="0.45">
      <c r="A2976">
        <v>2974</v>
      </c>
      <c r="B2976" s="1" t="s">
        <v>2974</v>
      </c>
      <c r="C2976" s="1" t="s">
        <v>7084</v>
      </c>
      <c r="D2976" s="3">
        <v>5000</v>
      </c>
      <c r="E2976" s="3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s="7">
        <f t="shared" si="184"/>
        <v>41880.061006944445</v>
      </c>
      <c r="L2976" s="7">
        <f t="shared" si="185"/>
        <v>41908.065972222219</v>
      </c>
      <c r="M2976" t="b">
        <v>0</v>
      </c>
      <c r="N2976">
        <v>87</v>
      </c>
      <c r="O2976" s="22">
        <f>E2976/D2976*100</f>
        <v>102</v>
      </c>
      <c r="P2976" s="4">
        <f>E2976/N2976</f>
        <v>58.620689655172413</v>
      </c>
      <c r="Q2976" t="b">
        <v>1</v>
      </c>
      <c r="R2976" t="s">
        <v>8271</v>
      </c>
      <c r="S2976" t="str">
        <f t="shared" si="186"/>
        <v>theater</v>
      </c>
      <c r="T2976" t="str">
        <f t="shared" si="187"/>
        <v>plays</v>
      </c>
    </row>
    <row r="2977" spans="1:20" ht="42.75" x14ac:dyDescent="0.45">
      <c r="A2977">
        <v>2975</v>
      </c>
      <c r="B2977" s="1" t="s">
        <v>2975</v>
      </c>
      <c r="C2977" s="1" t="s">
        <v>7085</v>
      </c>
      <c r="D2977" s="3">
        <v>8000</v>
      </c>
      <c r="E2977" s="3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s="7">
        <f t="shared" si="184"/>
        <v>41941.683865740742</v>
      </c>
      <c r="L2977" s="7">
        <f t="shared" si="185"/>
        <v>41970.125</v>
      </c>
      <c r="M2977" t="b">
        <v>0</v>
      </c>
      <c r="N2977">
        <v>113</v>
      </c>
      <c r="O2977" s="22">
        <f>E2977/D2977*100</f>
        <v>100.125</v>
      </c>
      <c r="P2977" s="4">
        <f>E2977/N2977</f>
        <v>70.884955752212392</v>
      </c>
      <c r="Q2977" t="b">
        <v>1</v>
      </c>
      <c r="R2977" t="s">
        <v>8271</v>
      </c>
      <c r="S2977" t="str">
        <f t="shared" si="186"/>
        <v>theater</v>
      </c>
      <c r="T2977" t="str">
        <f t="shared" si="187"/>
        <v>plays</v>
      </c>
    </row>
    <row r="2978" spans="1:20" ht="42.75" x14ac:dyDescent="0.45">
      <c r="A2978">
        <v>2976</v>
      </c>
      <c r="B2978" s="1" t="s">
        <v>2976</v>
      </c>
      <c r="C2978" s="1" t="s">
        <v>7086</v>
      </c>
      <c r="D2978" s="3">
        <v>70</v>
      </c>
      <c r="E2978" s="3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s="7">
        <f t="shared" si="184"/>
        <v>42425.730671296296</v>
      </c>
      <c r="L2978" s="7">
        <f t="shared" si="185"/>
        <v>42442.5</v>
      </c>
      <c r="M2978" t="b">
        <v>0</v>
      </c>
      <c r="N2978">
        <v>14</v>
      </c>
      <c r="O2978" s="22">
        <f>E2978/D2978*100</f>
        <v>171.42857142857142</v>
      </c>
      <c r="P2978" s="4">
        <f>E2978/N2978</f>
        <v>8.5714285714285712</v>
      </c>
      <c r="Q2978" t="b">
        <v>1</v>
      </c>
      <c r="R2978" t="s">
        <v>8271</v>
      </c>
      <c r="S2978" t="str">
        <f t="shared" si="186"/>
        <v>theater</v>
      </c>
      <c r="T2978" t="str">
        <f t="shared" si="187"/>
        <v>plays</v>
      </c>
    </row>
    <row r="2979" spans="1:20" ht="57" x14ac:dyDescent="0.45">
      <c r="A2979">
        <v>2977</v>
      </c>
      <c r="B2979" s="1" t="s">
        <v>2977</v>
      </c>
      <c r="C2979" s="1" t="s">
        <v>7087</v>
      </c>
      <c r="D2979" s="3">
        <v>3000</v>
      </c>
      <c r="E2979" s="3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s="7">
        <f t="shared" si="184"/>
        <v>42026.88118055556</v>
      </c>
      <c r="L2979" s="7">
        <f t="shared" si="185"/>
        <v>42086.093055555553</v>
      </c>
      <c r="M2979" t="b">
        <v>0</v>
      </c>
      <c r="N2979">
        <v>30</v>
      </c>
      <c r="O2979" s="22">
        <f>E2979/D2979*100</f>
        <v>113.56666666666666</v>
      </c>
      <c r="P2979" s="4">
        <f>E2979/N2979</f>
        <v>113.56666666666666</v>
      </c>
      <c r="Q2979" t="b">
        <v>1</v>
      </c>
      <c r="R2979" t="s">
        <v>8271</v>
      </c>
      <c r="S2979" t="str">
        <f t="shared" si="186"/>
        <v>theater</v>
      </c>
      <c r="T2979" t="str">
        <f t="shared" si="187"/>
        <v>plays</v>
      </c>
    </row>
    <row r="2980" spans="1:20" ht="42.75" x14ac:dyDescent="0.45">
      <c r="A2980">
        <v>2978</v>
      </c>
      <c r="B2980" s="1" t="s">
        <v>2978</v>
      </c>
      <c r="C2980" s="1" t="s">
        <v>7088</v>
      </c>
      <c r="D2980" s="3">
        <v>750</v>
      </c>
      <c r="E2980" s="3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s="7">
        <f t="shared" si="184"/>
        <v>41922.640590277777</v>
      </c>
      <c r="L2980" s="7">
        <f t="shared" si="185"/>
        <v>41932.249305555553</v>
      </c>
      <c r="M2980" t="b">
        <v>0</v>
      </c>
      <c r="N2980">
        <v>16</v>
      </c>
      <c r="O2980" s="22">
        <f>E2980/D2980*100</f>
        <v>129.46666666666667</v>
      </c>
      <c r="P2980" s="4">
        <f>E2980/N2980</f>
        <v>60.6875</v>
      </c>
      <c r="Q2980" t="b">
        <v>1</v>
      </c>
      <c r="R2980" t="s">
        <v>8271</v>
      </c>
      <c r="S2980" t="str">
        <f t="shared" si="186"/>
        <v>theater</v>
      </c>
      <c r="T2980" t="str">
        <f t="shared" si="187"/>
        <v>plays</v>
      </c>
    </row>
    <row r="2981" spans="1:20" ht="42.75" x14ac:dyDescent="0.45">
      <c r="A2981">
        <v>2979</v>
      </c>
      <c r="B2981" s="1" t="s">
        <v>2979</v>
      </c>
      <c r="C2981" s="1" t="s">
        <v>7089</v>
      </c>
      <c r="D2981" s="3">
        <v>5000</v>
      </c>
      <c r="E2981" s="3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s="7">
        <f t="shared" si="184"/>
        <v>41993.824340277773</v>
      </c>
      <c r="L2981" s="7">
        <f t="shared" si="185"/>
        <v>42010.25</v>
      </c>
      <c r="M2981" t="b">
        <v>0</v>
      </c>
      <c r="N2981">
        <v>46</v>
      </c>
      <c r="O2981" s="22">
        <f>E2981/D2981*100</f>
        <v>101.4</v>
      </c>
      <c r="P2981" s="4">
        <f>E2981/N2981</f>
        <v>110.21739130434783</v>
      </c>
      <c r="Q2981" t="b">
        <v>1</v>
      </c>
      <c r="R2981" t="s">
        <v>8271</v>
      </c>
      <c r="S2981" t="str">
        <f t="shared" si="186"/>
        <v>theater</v>
      </c>
      <c r="T2981" t="str">
        <f t="shared" si="187"/>
        <v>plays</v>
      </c>
    </row>
    <row r="2982" spans="1:20" ht="42.75" x14ac:dyDescent="0.45">
      <c r="A2982">
        <v>2980</v>
      </c>
      <c r="B2982" s="1" t="s">
        <v>2980</v>
      </c>
      <c r="C2982" s="1" t="s">
        <v>7090</v>
      </c>
      <c r="D2982" s="3">
        <v>3000</v>
      </c>
      <c r="E2982" s="3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s="7">
        <f t="shared" si="184"/>
        <v>42219.915856481486</v>
      </c>
      <c r="L2982" s="7">
        <f t="shared" si="185"/>
        <v>42240.083333333328</v>
      </c>
      <c r="M2982" t="b">
        <v>0</v>
      </c>
      <c r="N2982">
        <v>24</v>
      </c>
      <c r="O2982" s="22">
        <f>E2982/D2982*100</f>
        <v>109.16666666666666</v>
      </c>
      <c r="P2982" s="4">
        <f>E2982/N2982</f>
        <v>136.45833333333334</v>
      </c>
      <c r="Q2982" t="b">
        <v>1</v>
      </c>
      <c r="R2982" t="s">
        <v>8271</v>
      </c>
      <c r="S2982" t="str">
        <f t="shared" si="186"/>
        <v>theater</v>
      </c>
      <c r="T2982" t="str">
        <f t="shared" si="187"/>
        <v>plays</v>
      </c>
    </row>
    <row r="2983" spans="1:20" ht="42.75" x14ac:dyDescent="0.45">
      <c r="A2983">
        <v>2981</v>
      </c>
      <c r="B2983" s="1" t="s">
        <v>2981</v>
      </c>
      <c r="C2983" s="1" t="s">
        <v>7091</v>
      </c>
      <c r="D2983" s="3">
        <v>4000</v>
      </c>
      <c r="E2983" s="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s="7">
        <f t="shared" si="184"/>
        <v>42225.559675925921</v>
      </c>
      <c r="L2983" s="7">
        <f t="shared" si="185"/>
        <v>42270.559675925921</v>
      </c>
      <c r="M2983" t="b">
        <v>1</v>
      </c>
      <c r="N2983">
        <v>97</v>
      </c>
      <c r="O2983" s="22">
        <f>E2983/D2983*100</f>
        <v>128.92500000000001</v>
      </c>
      <c r="P2983" s="4">
        <f>E2983/N2983</f>
        <v>53.164948453608247</v>
      </c>
      <c r="Q2983" t="b">
        <v>1</v>
      </c>
      <c r="R2983" t="s">
        <v>8303</v>
      </c>
      <c r="S2983" t="str">
        <f t="shared" si="186"/>
        <v>theater</v>
      </c>
      <c r="T2983" t="str">
        <f t="shared" si="187"/>
        <v>spaces</v>
      </c>
    </row>
    <row r="2984" spans="1:20" ht="28.5" x14ac:dyDescent="0.45">
      <c r="A2984">
        <v>2982</v>
      </c>
      <c r="B2984" s="1" t="s">
        <v>2982</v>
      </c>
      <c r="C2984" s="1" t="s">
        <v>7092</v>
      </c>
      <c r="D2984" s="3">
        <v>5000</v>
      </c>
      <c r="E2984" s="3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s="7">
        <f t="shared" si="184"/>
        <v>42381.686840277776</v>
      </c>
      <c r="L2984" s="7">
        <f t="shared" si="185"/>
        <v>42411.686840277776</v>
      </c>
      <c r="M2984" t="b">
        <v>1</v>
      </c>
      <c r="N2984">
        <v>59</v>
      </c>
      <c r="O2984" s="22">
        <f>E2984/D2984*100</f>
        <v>102.06</v>
      </c>
      <c r="P2984" s="4">
        <f>E2984/N2984</f>
        <v>86.491525423728817</v>
      </c>
      <c r="Q2984" t="b">
        <v>1</v>
      </c>
      <c r="R2984" t="s">
        <v>8303</v>
      </c>
      <c r="S2984" t="str">
        <f t="shared" si="186"/>
        <v>theater</v>
      </c>
      <c r="T2984" t="str">
        <f t="shared" si="187"/>
        <v>spaces</v>
      </c>
    </row>
    <row r="2985" spans="1:20" ht="42.75" x14ac:dyDescent="0.45">
      <c r="A2985">
        <v>2983</v>
      </c>
      <c r="B2985" s="1" t="s">
        <v>2983</v>
      </c>
      <c r="C2985" s="1" t="s">
        <v>7093</v>
      </c>
      <c r="D2985" s="3">
        <v>116000</v>
      </c>
      <c r="E2985" s="3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s="7">
        <f t="shared" si="184"/>
        <v>41894.632361111115</v>
      </c>
      <c r="L2985" s="7">
        <f t="shared" si="185"/>
        <v>41954.674027777779</v>
      </c>
      <c r="M2985" t="b">
        <v>1</v>
      </c>
      <c r="N2985">
        <v>1095</v>
      </c>
      <c r="O2985" s="22">
        <f>E2985/D2985*100</f>
        <v>146.53957758620692</v>
      </c>
      <c r="P2985" s="4">
        <f>E2985/N2985</f>
        <v>155.23827397260274</v>
      </c>
      <c r="Q2985" t="b">
        <v>1</v>
      </c>
      <c r="R2985" t="s">
        <v>8303</v>
      </c>
      <c r="S2985" t="str">
        <f t="shared" si="186"/>
        <v>theater</v>
      </c>
      <c r="T2985" t="str">
        <f t="shared" si="187"/>
        <v>spaces</v>
      </c>
    </row>
    <row r="2986" spans="1:20" ht="42.75" x14ac:dyDescent="0.45">
      <c r="A2986">
        <v>2984</v>
      </c>
      <c r="B2986" s="1" t="s">
        <v>2984</v>
      </c>
      <c r="C2986" s="1" t="s">
        <v>7094</v>
      </c>
      <c r="D2986" s="3">
        <v>25000</v>
      </c>
      <c r="E2986" s="3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s="7">
        <f t="shared" si="184"/>
        <v>42576.278715277775</v>
      </c>
      <c r="L2986" s="7">
        <f t="shared" si="185"/>
        <v>42606.278715277775</v>
      </c>
      <c r="M2986" t="b">
        <v>1</v>
      </c>
      <c r="N2986">
        <v>218</v>
      </c>
      <c r="O2986" s="22">
        <f>E2986/D2986*100</f>
        <v>100.352</v>
      </c>
      <c r="P2986" s="4">
        <f>E2986/N2986</f>
        <v>115.08256880733946</v>
      </c>
      <c r="Q2986" t="b">
        <v>1</v>
      </c>
      <c r="R2986" t="s">
        <v>8303</v>
      </c>
      <c r="S2986" t="str">
        <f t="shared" si="186"/>
        <v>theater</v>
      </c>
      <c r="T2986" t="str">
        <f t="shared" si="187"/>
        <v>spaces</v>
      </c>
    </row>
    <row r="2987" spans="1:20" ht="42.75" x14ac:dyDescent="0.45">
      <c r="A2987">
        <v>2985</v>
      </c>
      <c r="B2987" s="1" t="s">
        <v>2985</v>
      </c>
      <c r="C2987" s="1" t="s">
        <v>7095</v>
      </c>
      <c r="D2987" s="3">
        <v>10000</v>
      </c>
      <c r="E2987" s="3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s="7">
        <f t="shared" si="184"/>
        <v>42654.973703703698</v>
      </c>
      <c r="L2987" s="7">
        <f t="shared" si="185"/>
        <v>42674.166666666672</v>
      </c>
      <c r="M2987" t="b">
        <v>0</v>
      </c>
      <c r="N2987">
        <v>111</v>
      </c>
      <c r="O2987" s="22">
        <f>E2987/D2987*100</f>
        <v>121.64999999999999</v>
      </c>
      <c r="P2987" s="4">
        <f>E2987/N2987</f>
        <v>109.5945945945946</v>
      </c>
      <c r="Q2987" t="b">
        <v>1</v>
      </c>
      <c r="R2987" t="s">
        <v>8303</v>
      </c>
      <c r="S2987" t="str">
        <f t="shared" si="186"/>
        <v>theater</v>
      </c>
      <c r="T2987" t="str">
        <f t="shared" si="187"/>
        <v>spaces</v>
      </c>
    </row>
    <row r="2988" spans="1:20" ht="42.75" x14ac:dyDescent="0.45">
      <c r="A2988">
        <v>2986</v>
      </c>
      <c r="B2988" s="1" t="s">
        <v>2986</v>
      </c>
      <c r="C2988" s="1" t="s">
        <v>7096</v>
      </c>
      <c r="D2988" s="3">
        <v>2400</v>
      </c>
      <c r="E2988" s="3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s="7">
        <f t="shared" si="184"/>
        <v>42431.500069444446</v>
      </c>
      <c r="L2988" s="7">
        <f t="shared" si="185"/>
        <v>42491.458402777775</v>
      </c>
      <c r="M2988" t="b">
        <v>0</v>
      </c>
      <c r="N2988">
        <v>56</v>
      </c>
      <c r="O2988" s="22">
        <f>E2988/D2988*100</f>
        <v>105.5</v>
      </c>
      <c r="P2988" s="4">
        <f>E2988/N2988</f>
        <v>45.214285714285715</v>
      </c>
      <c r="Q2988" t="b">
        <v>1</v>
      </c>
      <c r="R2988" t="s">
        <v>8303</v>
      </c>
      <c r="S2988" t="str">
        <f t="shared" si="186"/>
        <v>theater</v>
      </c>
      <c r="T2988" t="str">
        <f t="shared" si="187"/>
        <v>spaces</v>
      </c>
    </row>
    <row r="2989" spans="1:20" ht="42.75" x14ac:dyDescent="0.45">
      <c r="A2989">
        <v>2987</v>
      </c>
      <c r="B2989" s="1" t="s">
        <v>2987</v>
      </c>
      <c r="C2989" s="1" t="s">
        <v>7097</v>
      </c>
      <c r="D2989" s="3">
        <v>25000</v>
      </c>
      <c r="E2989" s="3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s="7">
        <f t="shared" si="184"/>
        <v>42627.307303240741</v>
      </c>
      <c r="L2989" s="7">
        <f t="shared" si="185"/>
        <v>42656</v>
      </c>
      <c r="M2989" t="b">
        <v>0</v>
      </c>
      <c r="N2989">
        <v>265</v>
      </c>
      <c r="O2989" s="22">
        <f>E2989/D2989*100</f>
        <v>110.4008</v>
      </c>
      <c r="P2989" s="4">
        <f>E2989/N2989</f>
        <v>104.15169811320754</v>
      </c>
      <c r="Q2989" t="b">
        <v>1</v>
      </c>
      <c r="R2989" t="s">
        <v>8303</v>
      </c>
      <c r="S2989" t="str">
        <f t="shared" si="186"/>
        <v>theater</v>
      </c>
      <c r="T2989" t="str">
        <f t="shared" si="187"/>
        <v>spaces</v>
      </c>
    </row>
    <row r="2990" spans="1:20" ht="42.75" x14ac:dyDescent="0.45">
      <c r="A2990">
        <v>2988</v>
      </c>
      <c r="B2990" s="1" t="s">
        <v>2988</v>
      </c>
      <c r="C2990" s="1" t="s">
        <v>7098</v>
      </c>
      <c r="D2990" s="3">
        <v>1000</v>
      </c>
      <c r="E2990" s="3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s="7">
        <f t="shared" si="184"/>
        <v>42511.362048611118</v>
      </c>
      <c r="L2990" s="7">
        <f t="shared" si="185"/>
        <v>42541.362048611118</v>
      </c>
      <c r="M2990" t="b">
        <v>0</v>
      </c>
      <c r="N2990">
        <v>28</v>
      </c>
      <c r="O2990" s="22">
        <f>E2990/D2990*100</f>
        <v>100</v>
      </c>
      <c r="P2990" s="4">
        <f>E2990/N2990</f>
        <v>35.714285714285715</v>
      </c>
      <c r="Q2990" t="b">
        <v>1</v>
      </c>
      <c r="R2990" t="s">
        <v>8303</v>
      </c>
      <c r="S2990" t="str">
        <f t="shared" si="186"/>
        <v>theater</v>
      </c>
      <c r="T2990" t="str">
        <f t="shared" si="187"/>
        <v>spaces</v>
      </c>
    </row>
    <row r="2991" spans="1:20" x14ac:dyDescent="0.45">
      <c r="A2991">
        <v>2989</v>
      </c>
      <c r="B2991" s="1" t="s">
        <v>2989</v>
      </c>
      <c r="C2991" s="1" t="s">
        <v>7099</v>
      </c>
      <c r="D2991" s="3">
        <v>20000</v>
      </c>
      <c r="E2991" s="3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s="7">
        <f t="shared" si="184"/>
        <v>42337.02039351852</v>
      </c>
      <c r="L2991" s="7">
        <f t="shared" si="185"/>
        <v>42359.207638888889</v>
      </c>
      <c r="M2991" t="b">
        <v>0</v>
      </c>
      <c r="N2991">
        <v>364</v>
      </c>
      <c r="O2991" s="22">
        <f>E2991/D2991*100</f>
        <v>176.535</v>
      </c>
      <c r="P2991" s="4">
        <f>E2991/N2991</f>
        <v>96.997252747252745</v>
      </c>
      <c r="Q2991" t="b">
        <v>1</v>
      </c>
      <c r="R2991" t="s">
        <v>8303</v>
      </c>
      <c r="S2991" t="str">
        <f t="shared" si="186"/>
        <v>theater</v>
      </c>
      <c r="T2991" t="str">
        <f t="shared" si="187"/>
        <v>spaces</v>
      </c>
    </row>
    <row r="2992" spans="1:20" ht="42.75" x14ac:dyDescent="0.45">
      <c r="A2992">
        <v>2990</v>
      </c>
      <c r="B2992" s="1" t="s">
        <v>2990</v>
      </c>
      <c r="C2992" s="1" t="s">
        <v>7100</v>
      </c>
      <c r="D2992" s="3">
        <v>10000</v>
      </c>
      <c r="E2992" s="3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s="7">
        <f t="shared" si="184"/>
        <v>42341.57430555555</v>
      </c>
      <c r="L2992" s="7">
        <f t="shared" si="185"/>
        <v>42376.57430555555</v>
      </c>
      <c r="M2992" t="b">
        <v>0</v>
      </c>
      <c r="N2992">
        <v>27</v>
      </c>
      <c r="O2992" s="22">
        <f>E2992/D2992*100</f>
        <v>100</v>
      </c>
      <c r="P2992" s="4">
        <f>E2992/N2992</f>
        <v>370.37037037037038</v>
      </c>
      <c r="Q2992" t="b">
        <v>1</v>
      </c>
      <c r="R2992" t="s">
        <v>8303</v>
      </c>
      <c r="S2992" t="str">
        <f t="shared" si="186"/>
        <v>theater</v>
      </c>
      <c r="T2992" t="str">
        <f t="shared" si="187"/>
        <v>spaces</v>
      </c>
    </row>
    <row r="2993" spans="1:20" ht="42.75" x14ac:dyDescent="0.45">
      <c r="A2993">
        <v>2991</v>
      </c>
      <c r="B2993" s="1" t="s">
        <v>2991</v>
      </c>
      <c r="C2993" s="1" t="s">
        <v>7101</v>
      </c>
      <c r="D2993" s="3">
        <v>8500</v>
      </c>
      <c r="E2993" s="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s="7">
        <f t="shared" si="184"/>
        <v>42740.837152777778</v>
      </c>
      <c r="L2993" s="7">
        <f t="shared" si="185"/>
        <v>42762.837152777778</v>
      </c>
      <c r="M2993" t="b">
        <v>0</v>
      </c>
      <c r="N2993">
        <v>93</v>
      </c>
      <c r="O2993" s="22">
        <f>E2993/D2993*100</f>
        <v>103.29411764705883</v>
      </c>
      <c r="P2993" s="4">
        <f>E2993/N2993</f>
        <v>94.408602150537632</v>
      </c>
      <c r="Q2993" t="b">
        <v>1</v>
      </c>
      <c r="R2993" t="s">
        <v>8303</v>
      </c>
      <c r="S2993" t="str">
        <f t="shared" si="186"/>
        <v>theater</v>
      </c>
      <c r="T2993" t="str">
        <f t="shared" si="187"/>
        <v>spaces</v>
      </c>
    </row>
    <row r="2994" spans="1:20" ht="42.75" x14ac:dyDescent="0.45">
      <c r="A2994">
        <v>2992</v>
      </c>
      <c r="B2994" s="1" t="s">
        <v>2992</v>
      </c>
      <c r="C2994" s="1" t="s">
        <v>7102</v>
      </c>
      <c r="D2994" s="3">
        <v>3000</v>
      </c>
      <c r="E2994" s="3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s="7">
        <f t="shared" si="184"/>
        <v>42622.767476851848</v>
      </c>
      <c r="L2994" s="7">
        <f t="shared" si="185"/>
        <v>42652.767476851848</v>
      </c>
      <c r="M2994" t="b">
        <v>0</v>
      </c>
      <c r="N2994">
        <v>64</v>
      </c>
      <c r="O2994" s="22">
        <f>E2994/D2994*100</f>
        <v>104.5</v>
      </c>
      <c r="P2994" s="4">
        <f>E2994/N2994</f>
        <v>48.984375</v>
      </c>
      <c r="Q2994" t="b">
        <v>1</v>
      </c>
      <c r="R2994" t="s">
        <v>8303</v>
      </c>
      <c r="S2994" t="str">
        <f t="shared" si="186"/>
        <v>theater</v>
      </c>
      <c r="T2994" t="str">
        <f t="shared" si="187"/>
        <v>spaces</v>
      </c>
    </row>
    <row r="2995" spans="1:20" x14ac:dyDescent="0.45">
      <c r="A2995">
        <v>2993</v>
      </c>
      <c r="B2995" s="1" t="s">
        <v>2993</v>
      </c>
      <c r="C2995" s="1" t="s">
        <v>7103</v>
      </c>
      <c r="D2995" s="3">
        <v>1000</v>
      </c>
      <c r="E2995" s="3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s="7">
        <f t="shared" si="184"/>
        <v>42390.838738425926</v>
      </c>
      <c r="L2995" s="7">
        <f t="shared" si="185"/>
        <v>42420.838738425926</v>
      </c>
      <c r="M2995" t="b">
        <v>0</v>
      </c>
      <c r="N2995">
        <v>22</v>
      </c>
      <c r="O2995" s="22">
        <f>E2995/D2995*100</f>
        <v>100.29999999999998</v>
      </c>
      <c r="P2995" s="4">
        <f>E2995/N2995</f>
        <v>45.590909090909093</v>
      </c>
      <c r="Q2995" t="b">
        <v>1</v>
      </c>
      <c r="R2995" t="s">
        <v>8303</v>
      </c>
      <c r="S2995" t="str">
        <f t="shared" si="186"/>
        <v>theater</v>
      </c>
      <c r="T2995" t="str">
        <f t="shared" si="187"/>
        <v>spaces</v>
      </c>
    </row>
    <row r="2996" spans="1:20" ht="42.75" x14ac:dyDescent="0.45">
      <c r="A2996">
        <v>2994</v>
      </c>
      <c r="B2996" s="1" t="s">
        <v>2994</v>
      </c>
      <c r="C2996" s="1" t="s">
        <v>7104</v>
      </c>
      <c r="D2996" s="3">
        <v>300</v>
      </c>
      <c r="E2996" s="3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s="7">
        <f t="shared" si="184"/>
        <v>41885.478842592594</v>
      </c>
      <c r="L2996" s="7">
        <f t="shared" si="185"/>
        <v>41915.478842592594</v>
      </c>
      <c r="M2996" t="b">
        <v>0</v>
      </c>
      <c r="N2996">
        <v>59</v>
      </c>
      <c r="O2996" s="22">
        <f>E2996/D2996*100</f>
        <v>457.74666666666673</v>
      </c>
      <c r="P2996" s="4">
        <f>E2996/N2996</f>
        <v>23.275254237288134</v>
      </c>
      <c r="Q2996" t="b">
        <v>1</v>
      </c>
      <c r="R2996" t="s">
        <v>8303</v>
      </c>
      <c r="S2996" t="str">
        <f t="shared" si="186"/>
        <v>theater</v>
      </c>
      <c r="T2996" t="str">
        <f t="shared" si="187"/>
        <v>spaces</v>
      </c>
    </row>
    <row r="2997" spans="1:20" ht="42.75" x14ac:dyDescent="0.45">
      <c r="A2997">
        <v>2995</v>
      </c>
      <c r="B2997" s="1" t="s">
        <v>2995</v>
      </c>
      <c r="C2997" s="1" t="s">
        <v>7105</v>
      </c>
      <c r="D2997" s="3">
        <v>15000</v>
      </c>
      <c r="E2997" s="3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s="7">
        <f t="shared" si="184"/>
        <v>42724.665173611109</v>
      </c>
      <c r="L2997" s="7">
        <f t="shared" si="185"/>
        <v>42754.665173611109</v>
      </c>
      <c r="M2997" t="b">
        <v>0</v>
      </c>
      <c r="N2997">
        <v>249</v>
      </c>
      <c r="O2997" s="22">
        <f>E2997/D2997*100</f>
        <v>104.96000000000001</v>
      </c>
      <c r="P2997" s="4">
        <f>E2997/N2997</f>
        <v>63.2289156626506</v>
      </c>
      <c r="Q2997" t="b">
        <v>1</v>
      </c>
      <c r="R2997" t="s">
        <v>8303</v>
      </c>
      <c r="S2997" t="str">
        <f t="shared" si="186"/>
        <v>theater</v>
      </c>
      <c r="T2997" t="str">
        <f t="shared" si="187"/>
        <v>spaces</v>
      </c>
    </row>
    <row r="2998" spans="1:20" ht="28.5" x14ac:dyDescent="0.45">
      <c r="A2998">
        <v>2996</v>
      </c>
      <c r="B2998" s="1" t="s">
        <v>2996</v>
      </c>
      <c r="C2998" s="1" t="s">
        <v>7106</v>
      </c>
      <c r="D2998" s="3">
        <v>35000</v>
      </c>
      <c r="E2998" s="3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s="7">
        <f t="shared" si="184"/>
        <v>42090.912500000006</v>
      </c>
      <c r="L2998" s="7">
        <f t="shared" si="185"/>
        <v>42150.912500000006</v>
      </c>
      <c r="M2998" t="b">
        <v>0</v>
      </c>
      <c r="N2998">
        <v>392</v>
      </c>
      <c r="O2998" s="22">
        <f>E2998/D2998*100</f>
        <v>171.94285714285715</v>
      </c>
      <c r="P2998" s="4">
        <f>E2998/N2998</f>
        <v>153.5204081632653</v>
      </c>
      <c r="Q2998" t="b">
        <v>1</v>
      </c>
      <c r="R2998" t="s">
        <v>8303</v>
      </c>
      <c r="S2998" t="str">
        <f t="shared" si="186"/>
        <v>theater</v>
      </c>
      <c r="T2998" t="str">
        <f t="shared" si="187"/>
        <v>spaces</v>
      </c>
    </row>
    <row r="2999" spans="1:20" ht="42.75" x14ac:dyDescent="0.45">
      <c r="A2999">
        <v>2997</v>
      </c>
      <c r="B2999" s="1" t="s">
        <v>2997</v>
      </c>
      <c r="C2999" s="1" t="s">
        <v>7107</v>
      </c>
      <c r="D2999" s="3">
        <v>10000</v>
      </c>
      <c r="E2999" s="3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s="7">
        <f t="shared" si="184"/>
        <v>42775.733715277776</v>
      </c>
      <c r="L2999" s="7">
        <f t="shared" si="185"/>
        <v>42793.207638888889</v>
      </c>
      <c r="M2999" t="b">
        <v>0</v>
      </c>
      <c r="N2999">
        <v>115</v>
      </c>
      <c r="O2999" s="22">
        <f>E2999/D2999*100</f>
        <v>103.73000000000002</v>
      </c>
      <c r="P2999" s="4">
        <f>E2999/N2999</f>
        <v>90.2</v>
      </c>
      <c r="Q2999" t="b">
        <v>1</v>
      </c>
      <c r="R2999" t="s">
        <v>8303</v>
      </c>
      <c r="S2999" t="str">
        <f t="shared" si="186"/>
        <v>theater</v>
      </c>
      <c r="T2999" t="str">
        <f t="shared" si="187"/>
        <v>spaces</v>
      </c>
    </row>
    <row r="3000" spans="1:20" ht="42.75" x14ac:dyDescent="0.45">
      <c r="A3000">
        <v>2998</v>
      </c>
      <c r="B3000" s="1" t="s">
        <v>2998</v>
      </c>
      <c r="C3000" s="1" t="s">
        <v>7108</v>
      </c>
      <c r="D3000" s="3">
        <v>50000</v>
      </c>
      <c r="E3000" s="3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s="7">
        <f t="shared" si="184"/>
        <v>41778.193622685183</v>
      </c>
      <c r="L3000" s="7">
        <f t="shared" si="185"/>
        <v>41806.184027777781</v>
      </c>
      <c r="M3000" t="b">
        <v>0</v>
      </c>
      <c r="N3000">
        <v>433</v>
      </c>
      <c r="O3000" s="22">
        <f>E3000/D3000*100</f>
        <v>103.029</v>
      </c>
      <c r="P3000" s="4">
        <f>E3000/N3000</f>
        <v>118.97113163972287</v>
      </c>
      <c r="Q3000" t="b">
        <v>1</v>
      </c>
      <c r="R3000" t="s">
        <v>8303</v>
      </c>
      <c r="S3000" t="str">
        <f t="shared" si="186"/>
        <v>theater</v>
      </c>
      <c r="T3000" t="str">
        <f t="shared" si="187"/>
        <v>spaces</v>
      </c>
    </row>
    <row r="3001" spans="1:20" ht="42.75" x14ac:dyDescent="0.45">
      <c r="A3001">
        <v>2999</v>
      </c>
      <c r="B3001" s="1" t="s">
        <v>2999</v>
      </c>
      <c r="C3001" s="1" t="s">
        <v>7109</v>
      </c>
      <c r="D3001" s="3">
        <v>1350</v>
      </c>
      <c r="E3001" s="3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s="7">
        <f t="shared" si="184"/>
        <v>42780.740277777775</v>
      </c>
      <c r="L3001" s="7">
        <f t="shared" si="185"/>
        <v>42795.083333333328</v>
      </c>
      <c r="M3001" t="b">
        <v>0</v>
      </c>
      <c r="N3001">
        <v>20</v>
      </c>
      <c r="O3001" s="22">
        <f>E3001/D3001*100</f>
        <v>118.88888888888889</v>
      </c>
      <c r="P3001" s="4">
        <f>E3001/N3001</f>
        <v>80.25</v>
      </c>
      <c r="Q3001" t="b">
        <v>1</v>
      </c>
      <c r="R3001" t="s">
        <v>8303</v>
      </c>
      <c r="S3001" t="str">
        <f t="shared" si="186"/>
        <v>theater</v>
      </c>
      <c r="T3001" t="str">
        <f t="shared" si="187"/>
        <v>spaces</v>
      </c>
    </row>
    <row r="3002" spans="1:20" ht="42.75" x14ac:dyDescent="0.45">
      <c r="A3002">
        <v>3000</v>
      </c>
      <c r="B3002" s="1" t="s">
        <v>3000</v>
      </c>
      <c r="C3002" s="1" t="s">
        <v>7110</v>
      </c>
      <c r="D3002" s="3">
        <v>500</v>
      </c>
      <c r="E3002" s="3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s="7">
        <f t="shared" si="184"/>
        <v>42752.827199074076</v>
      </c>
      <c r="L3002" s="7">
        <f t="shared" si="185"/>
        <v>42766.75</v>
      </c>
      <c r="M3002" t="b">
        <v>0</v>
      </c>
      <c r="N3002">
        <v>8</v>
      </c>
      <c r="O3002" s="22">
        <f>E3002/D3002*100</f>
        <v>100</v>
      </c>
      <c r="P3002" s="4">
        <f>E3002/N3002</f>
        <v>62.5</v>
      </c>
      <c r="Q3002" t="b">
        <v>1</v>
      </c>
      <c r="R3002" t="s">
        <v>8303</v>
      </c>
      <c r="S3002" t="str">
        <f t="shared" si="186"/>
        <v>theater</v>
      </c>
      <c r="T3002" t="str">
        <f t="shared" si="187"/>
        <v>spaces</v>
      </c>
    </row>
    <row r="3003" spans="1:20" ht="42.75" x14ac:dyDescent="0.45">
      <c r="A3003">
        <v>3001</v>
      </c>
      <c r="B3003" s="1" t="s">
        <v>3001</v>
      </c>
      <c r="C3003" s="1" t="s">
        <v>7111</v>
      </c>
      <c r="D3003" s="3">
        <v>7214</v>
      </c>
      <c r="E3003" s="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s="7">
        <f t="shared" si="184"/>
        <v>42534.895625000005</v>
      </c>
      <c r="L3003" s="7">
        <f t="shared" si="185"/>
        <v>42564.895625000005</v>
      </c>
      <c r="M3003" t="b">
        <v>0</v>
      </c>
      <c r="N3003">
        <v>175</v>
      </c>
      <c r="O3003" s="22">
        <f>E3003/D3003*100</f>
        <v>318.69988910451895</v>
      </c>
      <c r="P3003" s="4">
        <f>E3003/N3003</f>
        <v>131.37719999999999</v>
      </c>
      <c r="Q3003" t="b">
        <v>1</v>
      </c>
      <c r="R3003" t="s">
        <v>8303</v>
      </c>
      <c r="S3003" t="str">
        <f t="shared" si="186"/>
        <v>theater</v>
      </c>
      <c r="T3003" t="str">
        <f t="shared" si="187"/>
        <v>spaces</v>
      </c>
    </row>
    <row r="3004" spans="1:20" ht="28.5" x14ac:dyDescent="0.45">
      <c r="A3004">
        <v>3002</v>
      </c>
      <c r="B3004" s="1" t="s">
        <v>3002</v>
      </c>
      <c r="C3004" s="1" t="s">
        <v>7112</v>
      </c>
      <c r="D3004" s="3">
        <v>7000</v>
      </c>
      <c r="E3004" s="3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s="7">
        <f t="shared" si="184"/>
        <v>41239.83625</v>
      </c>
      <c r="L3004" s="7">
        <f t="shared" si="185"/>
        <v>41269.83625</v>
      </c>
      <c r="M3004" t="b">
        <v>0</v>
      </c>
      <c r="N3004">
        <v>104</v>
      </c>
      <c r="O3004" s="22">
        <f>E3004/D3004*100</f>
        <v>108.50614285714286</v>
      </c>
      <c r="P3004" s="4">
        <f>E3004/N3004</f>
        <v>73.032980769230775</v>
      </c>
      <c r="Q3004" t="b">
        <v>1</v>
      </c>
      <c r="R3004" t="s">
        <v>8303</v>
      </c>
      <c r="S3004" t="str">
        <f t="shared" si="186"/>
        <v>theater</v>
      </c>
      <c r="T3004" t="str">
        <f t="shared" si="187"/>
        <v>spaces</v>
      </c>
    </row>
    <row r="3005" spans="1:20" ht="42.75" x14ac:dyDescent="0.45">
      <c r="A3005">
        <v>3003</v>
      </c>
      <c r="B3005" s="1" t="s">
        <v>3003</v>
      </c>
      <c r="C3005" s="1" t="s">
        <v>7113</v>
      </c>
      <c r="D3005" s="3">
        <v>3000</v>
      </c>
      <c r="E3005" s="3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s="7">
        <f t="shared" si="184"/>
        <v>42398.849259259259</v>
      </c>
      <c r="L3005" s="7">
        <f t="shared" si="185"/>
        <v>42430.249305555553</v>
      </c>
      <c r="M3005" t="b">
        <v>0</v>
      </c>
      <c r="N3005">
        <v>17</v>
      </c>
      <c r="O3005" s="22">
        <f>E3005/D3005*100</f>
        <v>101.16666666666667</v>
      </c>
      <c r="P3005" s="4">
        <f>E3005/N3005</f>
        <v>178.52941176470588</v>
      </c>
      <c r="Q3005" t="b">
        <v>1</v>
      </c>
      <c r="R3005" t="s">
        <v>8303</v>
      </c>
      <c r="S3005" t="str">
        <f t="shared" si="186"/>
        <v>theater</v>
      </c>
      <c r="T3005" t="str">
        <f t="shared" si="187"/>
        <v>spaces</v>
      </c>
    </row>
    <row r="3006" spans="1:20" ht="42.75" x14ac:dyDescent="0.45">
      <c r="A3006">
        <v>3004</v>
      </c>
      <c r="B3006" s="1" t="s">
        <v>3004</v>
      </c>
      <c r="C3006" s="1" t="s">
        <v>7114</v>
      </c>
      <c r="D3006" s="3">
        <v>40000</v>
      </c>
      <c r="E3006" s="3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s="7">
        <f t="shared" si="184"/>
        <v>41928.881064814814</v>
      </c>
      <c r="L3006" s="7">
        <f t="shared" si="185"/>
        <v>41958.922731481478</v>
      </c>
      <c r="M3006" t="b">
        <v>0</v>
      </c>
      <c r="N3006">
        <v>277</v>
      </c>
      <c r="O3006" s="22">
        <f>E3006/D3006*100</f>
        <v>112.815</v>
      </c>
      <c r="P3006" s="4">
        <f>E3006/N3006</f>
        <v>162.90974729241879</v>
      </c>
      <c r="Q3006" t="b">
        <v>1</v>
      </c>
      <c r="R3006" t="s">
        <v>8303</v>
      </c>
      <c r="S3006" t="str">
        <f t="shared" si="186"/>
        <v>theater</v>
      </c>
      <c r="T3006" t="str">
        <f t="shared" si="187"/>
        <v>spaces</v>
      </c>
    </row>
    <row r="3007" spans="1:20" ht="42.75" x14ac:dyDescent="0.45">
      <c r="A3007">
        <v>3005</v>
      </c>
      <c r="B3007" s="1" t="s">
        <v>3005</v>
      </c>
      <c r="C3007" s="1" t="s">
        <v>7115</v>
      </c>
      <c r="D3007" s="3">
        <v>10600</v>
      </c>
      <c r="E3007" s="3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s="7">
        <f t="shared" si="184"/>
        <v>41888.674826388888</v>
      </c>
      <c r="L3007" s="7">
        <f t="shared" si="185"/>
        <v>41918.674826388888</v>
      </c>
      <c r="M3007" t="b">
        <v>0</v>
      </c>
      <c r="N3007">
        <v>118</v>
      </c>
      <c r="O3007" s="22">
        <f>E3007/D3007*100</f>
        <v>120.49622641509434</v>
      </c>
      <c r="P3007" s="4">
        <f>E3007/N3007</f>
        <v>108.24237288135593</v>
      </c>
      <c r="Q3007" t="b">
        <v>1</v>
      </c>
      <c r="R3007" t="s">
        <v>8303</v>
      </c>
      <c r="S3007" t="str">
        <f t="shared" si="186"/>
        <v>theater</v>
      </c>
      <c r="T3007" t="str">
        <f t="shared" si="187"/>
        <v>spaces</v>
      </c>
    </row>
    <row r="3008" spans="1:20" ht="28.5" x14ac:dyDescent="0.45">
      <c r="A3008">
        <v>3006</v>
      </c>
      <c r="B3008" s="1" t="s">
        <v>3006</v>
      </c>
      <c r="C3008" s="1" t="s">
        <v>7116</v>
      </c>
      <c r="D3008" s="3">
        <v>8000</v>
      </c>
      <c r="E3008" s="3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s="7">
        <f t="shared" si="184"/>
        <v>41957.756840277783</v>
      </c>
      <c r="L3008" s="7">
        <f t="shared" si="185"/>
        <v>41987.756840277783</v>
      </c>
      <c r="M3008" t="b">
        <v>0</v>
      </c>
      <c r="N3008">
        <v>97</v>
      </c>
      <c r="O3008" s="22">
        <f>E3008/D3008*100</f>
        <v>107.74999999999999</v>
      </c>
      <c r="P3008" s="4">
        <f>E3008/N3008</f>
        <v>88.865979381443296</v>
      </c>
      <c r="Q3008" t="b">
        <v>1</v>
      </c>
      <c r="R3008" t="s">
        <v>8303</v>
      </c>
      <c r="S3008" t="str">
        <f t="shared" si="186"/>
        <v>theater</v>
      </c>
      <c r="T3008" t="str">
        <f t="shared" si="187"/>
        <v>spaces</v>
      </c>
    </row>
    <row r="3009" spans="1:20" ht="28.5" x14ac:dyDescent="0.45">
      <c r="A3009">
        <v>3007</v>
      </c>
      <c r="B3009" s="1" t="s">
        <v>3007</v>
      </c>
      <c r="C3009" s="1" t="s">
        <v>7117</v>
      </c>
      <c r="D3009" s="3">
        <v>600</v>
      </c>
      <c r="E3009" s="3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s="7">
        <f t="shared" si="184"/>
        <v>42098.216238425928</v>
      </c>
      <c r="L3009" s="7">
        <f t="shared" si="185"/>
        <v>42119.216238425928</v>
      </c>
      <c r="M3009" t="b">
        <v>0</v>
      </c>
      <c r="N3009">
        <v>20</v>
      </c>
      <c r="O3009" s="22">
        <f>E3009/D3009*100</f>
        <v>180</v>
      </c>
      <c r="P3009" s="4">
        <f>E3009/N3009</f>
        <v>54</v>
      </c>
      <c r="Q3009" t="b">
        <v>1</v>
      </c>
      <c r="R3009" t="s">
        <v>8303</v>
      </c>
      <c r="S3009" t="str">
        <f t="shared" si="186"/>
        <v>theater</v>
      </c>
      <c r="T3009" t="str">
        <f t="shared" si="187"/>
        <v>spaces</v>
      </c>
    </row>
    <row r="3010" spans="1:20" ht="42.75" x14ac:dyDescent="0.45">
      <c r="A3010">
        <v>3008</v>
      </c>
      <c r="B3010" s="1" t="s">
        <v>3008</v>
      </c>
      <c r="C3010" s="1" t="s">
        <v>7118</v>
      </c>
      <c r="D3010" s="3">
        <v>3000</v>
      </c>
      <c r="E3010" s="3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s="7">
        <f t="shared" si="184"/>
        <v>42360.212025462963</v>
      </c>
      <c r="L3010" s="7">
        <f t="shared" si="185"/>
        <v>42390.212025462963</v>
      </c>
      <c r="M3010" t="b">
        <v>0</v>
      </c>
      <c r="N3010">
        <v>26</v>
      </c>
      <c r="O3010" s="22">
        <f>E3010/D3010*100</f>
        <v>101.16666666666667</v>
      </c>
      <c r="P3010" s="4">
        <f>E3010/N3010</f>
        <v>116.73076923076923</v>
      </c>
      <c r="Q3010" t="b">
        <v>1</v>
      </c>
      <c r="R3010" t="s">
        <v>8303</v>
      </c>
      <c r="S3010" t="str">
        <f t="shared" si="186"/>
        <v>theater</v>
      </c>
      <c r="T3010" t="str">
        <f t="shared" si="187"/>
        <v>spaces</v>
      </c>
    </row>
    <row r="3011" spans="1:20" ht="42.75" x14ac:dyDescent="0.45">
      <c r="A3011">
        <v>3009</v>
      </c>
      <c r="B3011" s="1" t="s">
        <v>3009</v>
      </c>
      <c r="C3011" s="1" t="s">
        <v>7119</v>
      </c>
      <c r="D3011" s="3">
        <v>25000</v>
      </c>
      <c r="E3011" s="3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s="7">
        <f t="shared" ref="K3011:K3074" si="188">(((J3011/60)/60)/24)+DATE(1970,1,1)</f>
        <v>41939.569907407407</v>
      </c>
      <c r="L3011" s="7">
        <f t="shared" ref="L3011:L3074" si="189">(((I3011/60)/60)/24)+DATE(1970,1,1)</f>
        <v>41969.611574074079</v>
      </c>
      <c r="M3011" t="b">
        <v>0</v>
      </c>
      <c r="N3011">
        <v>128</v>
      </c>
      <c r="O3011" s="22">
        <f>E3011/D3011*100</f>
        <v>119.756</v>
      </c>
      <c r="P3011" s="4">
        <f>E3011/N3011</f>
        <v>233.8984375</v>
      </c>
      <c r="Q3011" t="b">
        <v>1</v>
      </c>
      <c r="R3011" t="s">
        <v>8303</v>
      </c>
      <c r="S3011" t="str">
        <f t="shared" ref="S3011:S3074" si="190">LEFT(R3011,SEARCH("/",R3011,1)-1)</f>
        <v>theater</v>
      </c>
      <c r="T3011" t="str">
        <f t="shared" ref="T3011:T3074" si="191">RIGHT(R3011,LEN(R3011) - FIND("/",R3011))</f>
        <v>spaces</v>
      </c>
    </row>
    <row r="3012" spans="1:20" ht="42.75" x14ac:dyDescent="0.45">
      <c r="A3012">
        <v>3010</v>
      </c>
      <c r="B3012" s="1" t="s">
        <v>3010</v>
      </c>
      <c r="C3012" s="1" t="s">
        <v>7120</v>
      </c>
      <c r="D3012" s="3">
        <v>1500</v>
      </c>
      <c r="E3012" s="3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s="7">
        <f t="shared" si="188"/>
        <v>41996.832395833335</v>
      </c>
      <c r="L3012" s="7">
        <f t="shared" si="189"/>
        <v>42056.832395833335</v>
      </c>
      <c r="M3012" t="b">
        <v>0</v>
      </c>
      <c r="N3012">
        <v>15</v>
      </c>
      <c r="O3012" s="22">
        <f>E3012/D3012*100</f>
        <v>158</v>
      </c>
      <c r="P3012" s="4">
        <f>E3012/N3012</f>
        <v>158</v>
      </c>
      <c r="Q3012" t="b">
        <v>1</v>
      </c>
      <c r="R3012" t="s">
        <v>8303</v>
      </c>
      <c r="S3012" t="str">
        <f t="shared" si="190"/>
        <v>theater</v>
      </c>
      <c r="T3012" t="str">
        <f t="shared" si="191"/>
        <v>spaces</v>
      </c>
    </row>
    <row r="3013" spans="1:20" ht="42.75" x14ac:dyDescent="0.45">
      <c r="A3013">
        <v>3011</v>
      </c>
      <c r="B3013" s="1" t="s">
        <v>3011</v>
      </c>
      <c r="C3013" s="1" t="s">
        <v>7121</v>
      </c>
      <c r="D3013" s="3">
        <v>300</v>
      </c>
      <c r="E3013" s="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s="7">
        <f t="shared" si="188"/>
        <v>42334.468935185185</v>
      </c>
      <c r="L3013" s="7">
        <f t="shared" si="189"/>
        <v>42361.957638888889</v>
      </c>
      <c r="M3013" t="b">
        <v>0</v>
      </c>
      <c r="N3013">
        <v>25</v>
      </c>
      <c r="O3013" s="22">
        <f>E3013/D3013*100</f>
        <v>123.66666666666666</v>
      </c>
      <c r="P3013" s="4">
        <f>E3013/N3013</f>
        <v>14.84</v>
      </c>
      <c r="Q3013" t="b">
        <v>1</v>
      </c>
      <c r="R3013" t="s">
        <v>8303</v>
      </c>
      <c r="S3013" t="str">
        <f t="shared" si="190"/>
        <v>theater</v>
      </c>
      <c r="T3013" t="str">
        <f t="shared" si="191"/>
        <v>spaces</v>
      </c>
    </row>
    <row r="3014" spans="1:20" ht="42.75" x14ac:dyDescent="0.45">
      <c r="A3014">
        <v>3012</v>
      </c>
      <c r="B3014" s="1" t="s">
        <v>3012</v>
      </c>
      <c r="C3014" s="1" t="s">
        <v>7122</v>
      </c>
      <c r="D3014" s="3">
        <v>4000</v>
      </c>
      <c r="E3014" s="3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s="7">
        <f t="shared" si="188"/>
        <v>42024.702893518523</v>
      </c>
      <c r="L3014" s="7">
        <f t="shared" si="189"/>
        <v>42045.702893518523</v>
      </c>
      <c r="M3014" t="b">
        <v>0</v>
      </c>
      <c r="N3014">
        <v>55</v>
      </c>
      <c r="O3014" s="22">
        <f>E3014/D3014*100</f>
        <v>117.12499999999999</v>
      </c>
      <c r="P3014" s="4">
        <f>E3014/N3014</f>
        <v>85.181818181818187</v>
      </c>
      <c r="Q3014" t="b">
        <v>1</v>
      </c>
      <c r="R3014" t="s">
        <v>8303</v>
      </c>
      <c r="S3014" t="str">
        <f t="shared" si="190"/>
        <v>theater</v>
      </c>
      <c r="T3014" t="str">
        <f t="shared" si="191"/>
        <v>spaces</v>
      </c>
    </row>
    <row r="3015" spans="1:20" ht="42.75" x14ac:dyDescent="0.45">
      <c r="A3015">
        <v>3013</v>
      </c>
      <c r="B3015" s="1" t="s">
        <v>3013</v>
      </c>
      <c r="C3015" s="1" t="s">
        <v>7123</v>
      </c>
      <c r="D3015" s="3">
        <v>10000</v>
      </c>
      <c r="E3015" s="3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s="7">
        <f t="shared" si="188"/>
        <v>42146.836215277777</v>
      </c>
      <c r="L3015" s="7">
        <f t="shared" si="189"/>
        <v>42176.836215277777</v>
      </c>
      <c r="M3015" t="b">
        <v>0</v>
      </c>
      <c r="N3015">
        <v>107</v>
      </c>
      <c r="O3015" s="22">
        <f>E3015/D3015*100</f>
        <v>156.96</v>
      </c>
      <c r="P3015" s="4">
        <f>E3015/N3015</f>
        <v>146.69158878504672</v>
      </c>
      <c r="Q3015" t="b">
        <v>1</v>
      </c>
      <c r="R3015" t="s">
        <v>8303</v>
      </c>
      <c r="S3015" t="str">
        <f t="shared" si="190"/>
        <v>theater</v>
      </c>
      <c r="T3015" t="str">
        <f t="shared" si="191"/>
        <v>spaces</v>
      </c>
    </row>
    <row r="3016" spans="1:20" ht="42.75" x14ac:dyDescent="0.45">
      <c r="A3016">
        <v>3014</v>
      </c>
      <c r="B3016" s="1" t="s">
        <v>3014</v>
      </c>
      <c r="C3016" s="1" t="s">
        <v>7124</v>
      </c>
      <c r="D3016" s="3">
        <v>25000</v>
      </c>
      <c r="E3016" s="3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s="7">
        <f t="shared" si="188"/>
        <v>41920.123611111114</v>
      </c>
      <c r="L3016" s="7">
        <f t="shared" si="189"/>
        <v>41948.208333333336</v>
      </c>
      <c r="M3016" t="b">
        <v>0</v>
      </c>
      <c r="N3016">
        <v>557</v>
      </c>
      <c r="O3016" s="22">
        <f>E3016/D3016*100</f>
        <v>113.104</v>
      </c>
      <c r="P3016" s="4">
        <f>E3016/N3016</f>
        <v>50.764811490125673</v>
      </c>
      <c r="Q3016" t="b">
        <v>1</v>
      </c>
      <c r="R3016" t="s">
        <v>8303</v>
      </c>
      <c r="S3016" t="str">
        <f t="shared" si="190"/>
        <v>theater</v>
      </c>
      <c r="T3016" t="str">
        <f t="shared" si="191"/>
        <v>spaces</v>
      </c>
    </row>
    <row r="3017" spans="1:20" ht="42.75" x14ac:dyDescent="0.45">
      <c r="A3017">
        <v>3015</v>
      </c>
      <c r="B3017" s="1" t="s">
        <v>3015</v>
      </c>
      <c r="C3017" s="1" t="s">
        <v>7125</v>
      </c>
      <c r="D3017" s="3">
        <v>3400</v>
      </c>
      <c r="E3017" s="3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s="7">
        <f t="shared" si="188"/>
        <v>41785.72729166667</v>
      </c>
      <c r="L3017" s="7">
        <f t="shared" si="189"/>
        <v>41801.166666666664</v>
      </c>
      <c r="M3017" t="b">
        <v>0</v>
      </c>
      <c r="N3017">
        <v>40</v>
      </c>
      <c r="O3017" s="22">
        <f>E3017/D3017*100</f>
        <v>103.17647058823529</v>
      </c>
      <c r="P3017" s="4">
        <f>E3017/N3017</f>
        <v>87.7</v>
      </c>
      <c r="Q3017" t="b">
        <v>1</v>
      </c>
      <c r="R3017" t="s">
        <v>8303</v>
      </c>
      <c r="S3017" t="str">
        <f t="shared" si="190"/>
        <v>theater</v>
      </c>
      <c r="T3017" t="str">
        <f t="shared" si="191"/>
        <v>spaces</v>
      </c>
    </row>
    <row r="3018" spans="1:20" ht="42.75" x14ac:dyDescent="0.45">
      <c r="A3018">
        <v>3016</v>
      </c>
      <c r="B3018" s="1" t="s">
        <v>3016</v>
      </c>
      <c r="C3018" s="1" t="s">
        <v>7126</v>
      </c>
      <c r="D3018" s="3">
        <v>8500</v>
      </c>
      <c r="E3018" s="3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s="7">
        <f t="shared" si="188"/>
        <v>41778.548055555555</v>
      </c>
      <c r="L3018" s="7">
        <f t="shared" si="189"/>
        <v>41838.548055555555</v>
      </c>
      <c r="M3018" t="b">
        <v>0</v>
      </c>
      <c r="N3018">
        <v>36</v>
      </c>
      <c r="O3018" s="22">
        <f>E3018/D3018*100</f>
        <v>102.61176470588236</v>
      </c>
      <c r="P3018" s="4">
        <f>E3018/N3018</f>
        <v>242.27777777777777</v>
      </c>
      <c r="Q3018" t="b">
        <v>1</v>
      </c>
      <c r="R3018" t="s">
        <v>8303</v>
      </c>
      <c r="S3018" t="str">
        <f t="shared" si="190"/>
        <v>theater</v>
      </c>
      <c r="T3018" t="str">
        <f t="shared" si="191"/>
        <v>spaces</v>
      </c>
    </row>
    <row r="3019" spans="1:20" ht="42.75" x14ac:dyDescent="0.45">
      <c r="A3019">
        <v>3017</v>
      </c>
      <c r="B3019" s="1" t="s">
        <v>3017</v>
      </c>
      <c r="C3019" s="1" t="s">
        <v>7127</v>
      </c>
      <c r="D3019" s="3">
        <v>22000</v>
      </c>
      <c r="E3019" s="3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s="7">
        <f t="shared" si="188"/>
        <v>41841.850034722222</v>
      </c>
      <c r="L3019" s="7">
        <f t="shared" si="189"/>
        <v>41871.850034722222</v>
      </c>
      <c r="M3019" t="b">
        <v>0</v>
      </c>
      <c r="N3019">
        <v>159</v>
      </c>
      <c r="O3019" s="22">
        <f>E3019/D3019*100</f>
        <v>105.84090909090908</v>
      </c>
      <c r="P3019" s="4">
        <f>E3019/N3019</f>
        <v>146.44654088050314</v>
      </c>
      <c r="Q3019" t="b">
        <v>1</v>
      </c>
      <c r="R3019" t="s">
        <v>8303</v>
      </c>
      <c r="S3019" t="str">
        <f t="shared" si="190"/>
        <v>theater</v>
      </c>
      <c r="T3019" t="str">
        <f t="shared" si="191"/>
        <v>spaces</v>
      </c>
    </row>
    <row r="3020" spans="1:20" ht="42.75" x14ac:dyDescent="0.45">
      <c r="A3020">
        <v>3018</v>
      </c>
      <c r="B3020" s="1" t="s">
        <v>3018</v>
      </c>
      <c r="C3020" s="1" t="s">
        <v>7128</v>
      </c>
      <c r="D3020" s="3">
        <v>4200</v>
      </c>
      <c r="E3020" s="3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s="7">
        <f t="shared" si="188"/>
        <v>42163.29833333334</v>
      </c>
      <c r="L3020" s="7">
        <f t="shared" si="189"/>
        <v>42205.916666666672</v>
      </c>
      <c r="M3020" t="b">
        <v>0</v>
      </c>
      <c r="N3020">
        <v>41</v>
      </c>
      <c r="O3020" s="22">
        <f>E3020/D3020*100</f>
        <v>100.71428571428571</v>
      </c>
      <c r="P3020" s="4">
        <f>E3020/N3020</f>
        <v>103.17073170731707</v>
      </c>
      <c r="Q3020" t="b">
        <v>1</v>
      </c>
      <c r="R3020" t="s">
        <v>8303</v>
      </c>
      <c r="S3020" t="str">
        <f t="shared" si="190"/>
        <v>theater</v>
      </c>
      <c r="T3020" t="str">
        <f t="shared" si="191"/>
        <v>spaces</v>
      </c>
    </row>
    <row r="3021" spans="1:20" ht="42.75" x14ac:dyDescent="0.45">
      <c r="A3021">
        <v>3019</v>
      </c>
      <c r="B3021" s="1" t="s">
        <v>3019</v>
      </c>
      <c r="C3021" s="1" t="s">
        <v>7129</v>
      </c>
      <c r="D3021" s="3">
        <v>15000</v>
      </c>
      <c r="E3021" s="3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s="7">
        <f t="shared" si="188"/>
        <v>41758.833564814813</v>
      </c>
      <c r="L3021" s="7">
        <f t="shared" si="189"/>
        <v>41786.125</v>
      </c>
      <c r="M3021" t="b">
        <v>0</v>
      </c>
      <c r="N3021">
        <v>226</v>
      </c>
      <c r="O3021" s="22">
        <f>E3021/D3021*100</f>
        <v>121.23333333333332</v>
      </c>
      <c r="P3021" s="4">
        <f>E3021/N3021</f>
        <v>80.464601769911511</v>
      </c>
      <c r="Q3021" t="b">
        <v>1</v>
      </c>
      <c r="R3021" t="s">
        <v>8303</v>
      </c>
      <c r="S3021" t="str">
        <f t="shared" si="190"/>
        <v>theater</v>
      </c>
      <c r="T3021" t="str">
        <f t="shared" si="191"/>
        <v>spaces</v>
      </c>
    </row>
    <row r="3022" spans="1:20" ht="42.75" x14ac:dyDescent="0.45">
      <c r="A3022">
        <v>3020</v>
      </c>
      <c r="B3022" s="1" t="s">
        <v>3020</v>
      </c>
      <c r="C3022" s="1" t="s">
        <v>7130</v>
      </c>
      <c r="D3022" s="3">
        <v>7000</v>
      </c>
      <c r="E3022" s="3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s="7">
        <f t="shared" si="188"/>
        <v>42170.846446759257</v>
      </c>
      <c r="L3022" s="7">
        <f t="shared" si="189"/>
        <v>42230.846446759257</v>
      </c>
      <c r="M3022" t="b">
        <v>0</v>
      </c>
      <c r="N3022">
        <v>30</v>
      </c>
      <c r="O3022" s="22">
        <f>E3022/D3022*100</f>
        <v>100.57142857142858</v>
      </c>
      <c r="P3022" s="4">
        <f>E3022/N3022</f>
        <v>234.66666666666666</v>
      </c>
      <c r="Q3022" t="b">
        <v>1</v>
      </c>
      <c r="R3022" t="s">
        <v>8303</v>
      </c>
      <c r="S3022" t="str">
        <f t="shared" si="190"/>
        <v>theater</v>
      </c>
      <c r="T3022" t="str">
        <f t="shared" si="191"/>
        <v>spaces</v>
      </c>
    </row>
    <row r="3023" spans="1:20" ht="42.75" x14ac:dyDescent="0.45">
      <c r="A3023">
        <v>3021</v>
      </c>
      <c r="B3023" s="1" t="s">
        <v>3021</v>
      </c>
      <c r="C3023" s="1" t="s">
        <v>7131</v>
      </c>
      <c r="D3023" s="3">
        <v>4500</v>
      </c>
      <c r="E3023" s="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s="7">
        <f t="shared" si="188"/>
        <v>42660.618854166663</v>
      </c>
      <c r="L3023" s="7">
        <f t="shared" si="189"/>
        <v>42696.249305555553</v>
      </c>
      <c r="M3023" t="b">
        <v>0</v>
      </c>
      <c r="N3023">
        <v>103</v>
      </c>
      <c r="O3023" s="22">
        <f>E3023/D3023*100</f>
        <v>116.02222222222223</v>
      </c>
      <c r="P3023" s="4">
        <f>E3023/N3023</f>
        <v>50.689320388349515</v>
      </c>
      <c r="Q3023" t="b">
        <v>1</v>
      </c>
      <c r="R3023" t="s">
        <v>8303</v>
      </c>
      <c r="S3023" t="str">
        <f t="shared" si="190"/>
        <v>theater</v>
      </c>
      <c r="T3023" t="str">
        <f t="shared" si="191"/>
        <v>spaces</v>
      </c>
    </row>
    <row r="3024" spans="1:20" ht="42.75" x14ac:dyDescent="0.45">
      <c r="A3024">
        <v>3022</v>
      </c>
      <c r="B3024" s="1" t="s">
        <v>3022</v>
      </c>
      <c r="C3024" s="1" t="s">
        <v>7132</v>
      </c>
      <c r="D3024" s="3">
        <v>10000</v>
      </c>
      <c r="E3024" s="3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s="7">
        <f t="shared" si="188"/>
        <v>42564.95380787037</v>
      </c>
      <c r="L3024" s="7">
        <f t="shared" si="189"/>
        <v>42609.95380787037</v>
      </c>
      <c r="M3024" t="b">
        <v>0</v>
      </c>
      <c r="N3024">
        <v>62</v>
      </c>
      <c r="O3024" s="22">
        <f>E3024/D3024*100</f>
        <v>100.88</v>
      </c>
      <c r="P3024" s="4">
        <f>E3024/N3024</f>
        <v>162.70967741935485</v>
      </c>
      <c r="Q3024" t="b">
        <v>1</v>
      </c>
      <c r="R3024" t="s">
        <v>8303</v>
      </c>
      <c r="S3024" t="str">
        <f t="shared" si="190"/>
        <v>theater</v>
      </c>
      <c r="T3024" t="str">
        <f t="shared" si="191"/>
        <v>spaces</v>
      </c>
    </row>
    <row r="3025" spans="1:20" ht="42.75" x14ac:dyDescent="0.45">
      <c r="A3025">
        <v>3023</v>
      </c>
      <c r="B3025" s="1" t="s">
        <v>3023</v>
      </c>
      <c r="C3025" s="1" t="s">
        <v>7133</v>
      </c>
      <c r="D3025" s="3">
        <v>700</v>
      </c>
      <c r="E3025" s="3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s="7">
        <f t="shared" si="188"/>
        <v>42121.675763888896</v>
      </c>
      <c r="L3025" s="7">
        <f t="shared" si="189"/>
        <v>42166.675763888896</v>
      </c>
      <c r="M3025" t="b">
        <v>0</v>
      </c>
      <c r="N3025">
        <v>6</v>
      </c>
      <c r="O3025" s="22">
        <f>E3025/D3025*100</f>
        <v>103</v>
      </c>
      <c r="P3025" s="4">
        <f>E3025/N3025</f>
        <v>120.16666666666667</v>
      </c>
      <c r="Q3025" t="b">
        <v>1</v>
      </c>
      <c r="R3025" t="s">
        <v>8303</v>
      </c>
      <c r="S3025" t="str">
        <f t="shared" si="190"/>
        <v>theater</v>
      </c>
      <c r="T3025" t="str">
        <f t="shared" si="191"/>
        <v>spaces</v>
      </c>
    </row>
    <row r="3026" spans="1:20" ht="42.75" x14ac:dyDescent="0.45">
      <c r="A3026">
        <v>3024</v>
      </c>
      <c r="B3026" s="1" t="s">
        <v>3024</v>
      </c>
      <c r="C3026" s="1" t="s">
        <v>7134</v>
      </c>
      <c r="D3026" s="3">
        <v>5000</v>
      </c>
      <c r="E3026" s="3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s="7">
        <f t="shared" si="188"/>
        <v>41158.993923611109</v>
      </c>
      <c r="L3026" s="7">
        <f t="shared" si="189"/>
        <v>41188.993923611109</v>
      </c>
      <c r="M3026" t="b">
        <v>0</v>
      </c>
      <c r="N3026">
        <v>182</v>
      </c>
      <c r="O3026" s="22">
        <f>E3026/D3026*100</f>
        <v>246.42</v>
      </c>
      <c r="P3026" s="4">
        <f>E3026/N3026</f>
        <v>67.697802197802204</v>
      </c>
      <c r="Q3026" t="b">
        <v>1</v>
      </c>
      <c r="R3026" t="s">
        <v>8303</v>
      </c>
      <c r="S3026" t="str">
        <f t="shared" si="190"/>
        <v>theater</v>
      </c>
      <c r="T3026" t="str">
        <f t="shared" si="191"/>
        <v>spaces</v>
      </c>
    </row>
    <row r="3027" spans="1:20" ht="42.75" x14ac:dyDescent="0.45">
      <c r="A3027">
        <v>3025</v>
      </c>
      <c r="B3027" s="1" t="s">
        <v>3025</v>
      </c>
      <c r="C3027" s="1" t="s">
        <v>7135</v>
      </c>
      <c r="D3027" s="3">
        <v>2500</v>
      </c>
      <c r="E3027" s="3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s="7">
        <f t="shared" si="188"/>
        <v>41761.509409722225</v>
      </c>
      <c r="L3027" s="7">
        <f t="shared" si="189"/>
        <v>41789.666666666664</v>
      </c>
      <c r="M3027" t="b">
        <v>0</v>
      </c>
      <c r="N3027">
        <v>145</v>
      </c>
      <c r="O3027" s="22">
        <f>E3027/D3027*100</f>
        <v>302.2</v>
      </c>
      <c r="P3027" s="4">
        <f>E3027/N3027</f>
        <v>52.103448275862071</v>
      </c>
      <c r="Q3027" t="b">
        <v>1</v>
      </c>
      <c r="R3027" t="s">
        <v>8303</v>
      </c>
      <c r="S3027" t="str">
        <f t="shared" si="190"/>
        <v>theater</v>
      </c>
      <c r="T3027" t="str">
        <f t="shared" si="191"/>
        <v>spaces</v>
      </c>
    </row>
    <row r="3028" spans="1:20" ht="42.75" x14ac:dyDescent="0.45">
      <c r="A3028">
        <v>3026</v>
      </c>
      <c r="B3028" s="1" t="s">
        <v>3026</v>
      </c>
      <c r="C3028" s="1" t="s">
        <v>7136</v>
      </c>
      <c r="D3028" s="3">
        <v>900</v>
      </c>
      <c r="E3028" s="3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s="7">
        <f t="shared" si="188"/>
        <v>42783.459398148145</v>
      </c>
      <c r="L3028" s="7">
        <f t="shared" si="189"/>
        <v>42797.459398148145</v>
      </c>
      <c r="M3028" t="b">
        <v>0</v>
      </c>
      <c r="N3028">
        <v>25</v>
      </c>
      <c r="O3028" s="22">
        <f>E3028/D3028*100</f>
        <v>143.33333333333334</v>
      </c>
      <c r="P3028" s="4">
        <f>E3028/N3028</f>
        <v>51.6</v>
      </c>
      <c r="Q3028" t="b">
        <v>1</v>
      </c>
      <c r="R3028" t="s">
        <v>8303</v>
      </c>
      <c r="S3028" t="str">
        <f t="shared" si="190"/>
        <v>theater</v>
      </c>
      <c r="T3028" t="str">
        <f t="shared" si="191"/>
        <v>spaces</v>
      </c>
    </row>
    <row r="3029" spans="1:20" ht="42.75" x14ac:dyDescent="0.45">
      <c r="A3029">
        <v>3027</v>
      </c>
      <c r="B3029" s="1" t="s">
        <v>3027</v>
      </c>
      <c r="C3029" s="1" t="s">
        <v>7137</v>
      </c>
      <c r="D3029" s="3">
        <v>40000</v>
      </c>
      <c r="E3029" s="3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s="7">
        <f t="shared" si="188"/>
        <v>42053.704293981486</v>
      </c>
      <c r="L3029" s="7">
        <f t="shared" si="189"/>
        <v>42083.662627314814</v>
      </c>
      <c r="M3029" t="b">
        <v>0</v>
      </c>
      <c r="N3029">
        <v>320</v>
      </c>
      <c r="O3029" s="22">
        <f>E3029/D3029*100</f>
        <v>131.44</v>
      </c>
      <c r="P3029" s="4">
        <f>E3029/N3029</f>
        <v>164.3</v>
      </c>
      <c r="Q3029" t="b">
        <v>1</v>
      </c>
      <c r="R3029" t="s">
        <v>8303</v>
      </c>
      <c r="S3029" t="str">
        <f t="shared" si="190"/>
        <v>theater</v>
      </c>
      <c r="T3029" t="str">
        <f t="shared" si="191"/>
        <v>spaces</v>
      </c>
    </row>
    <row r="3030" spans="1:20" ht="28.5" x14ac:dyDescent="0.45">
      <c r="A3030">
        <v>3028</v>
      </c>
      <c r="B3030" s="1" t="s">
        <v>3028</v>
      </c>
      <c r="C3030" s="1" t="s">
        <v>7138</v>
      </c>
      <c r="D3030" s="3">
        <v>5000</v>
      </c>
      <c r="E3030" s="3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s="7">
        <f t="shared" si="188"/>
        <v>42567.264178240745</v>
      </c>
      <c r="L3030" s="7">
        <f t="shared" si="189"/>
        <v>42597.264178240745</v>
      </c>
      <c r="M3030" t="b">
        <v>0</v>
      </c>
      <c r="N3030">
        <v>99</v>
      </c>
      <c r="O3030" s="22">
        <f>E3030/D3030*100</f>
        <v>168.01999999999998</v>
      </c>
      <c r="P3030" s="4">
        <f>E3030/N3030</f>
        <v>84.858585858585855</v>
      </c>
      <c r="Q3030" t="b">
        <v>1</v>
      </c>
      <c r="R3030" t="s">
        <v>8303</v>
      </c>
      <c r="S3030" t="str">
        <f t="shared" si="190"/>
        <v>theater</v>
      </c>
      <c r="T3030" t="str">
        <f t="shared" si="191"/>
        <v>spaces</v>
      </c>
    </row>
    <row r="3031" spans="1:20" ht="42.75" x14ac:dyDescent="0.45">
      <c r="A3031">
        <v>3029</v>
      </c>
      <c r="B3031" s="1" t="s">
        <v>3029</v>
      </c>
      <c r="C3031" s="1" t="s">
        <v>7139</v>
      </c>
      <c r="D3031" s="3">
        <v>30000</v>
      </c>
      <c r="E3031" s="3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s="7">
        <f t="shared" si="188"/>
        <v>41932.708877314813</v>
      </c>
      <c r="L3031" s="7">
        <f t="shared" si="189"/>
        <v>41961.190972222219</v>
      </c>
      <c r="M3031" t="b">
        <v>0</v>
      </c>
      <c r="N3031">
        <v>348</v>
      </c>
      <c r="O3031" s="22">
        <f>E3031/D3031*100</f>
        <v>109.67666666666666</v>
      </c>
      <c r="P3031" s="4">
        <f>E3031/N3031</f>
        <v>94.548850574712645</v>
      </c>
      <c r="Q3031" t="b">
        <v>1</v>
      </c>
      <c r="R3031" t="s">
        <v>8303</v>
      </c>
      <c r="S3031" t="str">
        <f t="shared" si="190"/>
        <v>theater</v>
      </c>
      <c r="T3031" t="str">
        <f t="shared" si="191"/>
        <v>spaces</v>
      </c>
    </row>
    <row r="3032" spans="1:20" ht="42.75" x14ac:dyDescent="0.45">
      <c r="A3032">
        <v>3030</v>
      </c>
      <c r="B3032" s="1" t="s">
        <v>3030</v>
      </c>
      <c r="C3032" s="1" t="s">
        <v>7140</v>
      </c>
      <c r="D3032" s="3">
        <v>1750</v>
      </c>
      <c r="E3032" s="3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s="7">
        <f t="shared" si="188"/>
        <v>42233.747349537036</v>
      </c>
      <c r="L3032" s="7">
        <f t="shared" si="189"/>
        <v>42263.747349537036</v>
      </c>
      <c r="M3032" t="b">
        <v>0</v>
      </c>
      <c r="N3032">
        <v>41</v>
      </c>
      <c r="O3032" s="22">
        <f>E3032/D3032*100</f>
        <v>106.6857142857143</v>
      </c>
      <c r="P3032" s="4">
        <f>E3032/N3032</f>
        <v>45.536585365853661</v>
      </c>
      <c r="Q3032" t="b">
        <v>1</v>
      </c>
      <c r="R3032" t="s">
        <v>8303</v>
      </c>
      <c r="S3032" t="str">
        <f t="shared" si="190"/>
        <v>theater</v>
      </c>
      <c r="T3032" t="str">
        <f t="shared" si="191"/>
        <v>spaces</v>
      </c>
    </row>
    <row r="3033" spans="1:20" ht="71.25" x14ac:dyDescent="0.45">
      <c r="A3033">
        <v>3031</v>
      </c>
      <c r="B3033" s="1" t="s">
        <v>3031</v>
      </c>
      <c r="C3033" s="1" t="s">
        <v>7141</v>
      </c>
      <c r="D3033" s="3">
        <v>1500</v>
      </c>
      <c r="E3033" s="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s="7">
        <f t="shared" si="188"/>
        <v>42597.882488425923</v>
      </c>
      <c r="L3033" s="7">
        <f t="shared" si="189"/>
        <v>42657.882488425923</v>
      </c>
      <c r="M3033" t="b">
        <v>0</v>
      </c>
      <c r="N3033">
        <v>29</v>
      </c>
      <c r="O3033" s="22">
        <f>E3033/D3033*100</f>
        <v>100</v>
      </c>
      <c r="P3033" s="4">
        <f>E3033/N3033</f>
        <v>51.724137931034484</v>
      </c>
      <c r="Q3033" t="b">
        <v>1</v>
      </c>
      <c r="R3033" t="s">
        <v>8303</v>
      </c>
      <c r="S3033" t="str">
        <f t="shared" si="190"/>
        <v>theater</v>
      </c>
      <c r="T3033" t="str">
        <f t="shared" si="191"/>
        <v>spaces</v>
      </c>
    </row>
    <row r="3034" spans="1:20" ht="42.75" x14ac:dyDescent="0.45">
      <c r="A3034">
        <v>3032</v>
      </c>
      <c r="B3034" s="1" t="s">
        <v>3032</v>
      </c>
      <c r="C3034" s="1" t="s">
        <v>7142</v>
      </c>
      <c r="D3034" s="3">
        <v>1000</v>
      </c>
      <c r="E3034" s="3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s="7">
        <f t="shared" si="188"/>
        <v>42228.044664351852</v>
      </c>
      <c r="L3034" s="7">
        <f t="shared" si="189"/>
        <v>42258.044664351852</v>
      </c>
      <c r="M3034" t="b">
        <v>0</v>
      </c>
      <c r="N3034">
        <v>25</v>
      </c>
      <c r="O3034" s="22">
        <f>E3034/D3034*100</f>
        <v>127.2</v>
      </c>
      <c r="P3034" s="4">
        <f>E3034/N3034</f>
        <v>50.88</v>
      </c>
      <c r="Q3034" t="b">
        <v>1</v>
      </c>
      <c r="R3034" t="s">
        <v>8303</v>
      </c>
      <c r="S3034" t="str">
        <f t="shared" si="190"/>
        <v>theater</v>
      </c>
      <c r="T3034" t="str">
        <f t="shared" si="191"/>
        <v>spaces</v>
      </c>
    </row>
    <row r="3035" spans="1:20" ht="42.75" x14ac:dyDescent="0.45">
      <c r="A3035">
        <v>3033</v>
      </c>
      <c r="B3035" s="1" t="s">
        <v>3033</v>
      </c>
      <c r="C3035" s="1" t="s">
        <v>7143</v>
      </c>
      <c r="D3035" s="3">
        <v>3000</v>
      </c>
      <c r="E3035" s="3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s="7">
        <f t="shared" si="188"/>
        <v>42570.110243055555</v>
      </c>
      <c r="L3035" s="7">
        <f t="shared" si="189"/>
        <v>42600.110243055555</v>
      </c>
      <c r="M3035" t="b">
        <v>0</v>
      </c>
      <c r="N3035">
        <v>23</v>
      </c>
      <c r="O3035" s="22">
        <f>E3035/D3035*100</f>
        <v>146.53333333333333</v>
      </c>
      <c r="P3035" s="4">
        <f>E3035/N3035</f>
        <v>191.13043478260869</v>
      </c>
      <c r="Q3035" t="b">
        <v>1</v>
      </c>
      <c r="R3035" t="s">
        <v>8303</v>
      </c>
      <c r="S3035" t="str">
        <f t="shared" si="190"/>
        <v>theater</v>
      </c>
      <c r="T3035" t="str">
        <f t="shared" si="191"/>
        <v>spaces</v>
      </c>
    </row>
    <row r="3036" spans="1:20" ht="57" x14ac:dyDescent="0.45">
      <c r="A3036">
        <v>3034</v>
      </c>
      <c r="B3036" s="1" t="s">
        <v>3034</v>
      </c>
      <c r="C3036" s="1" t="s">
        <v>7144</v>
      </c>
      <c r="D3036" s="3">
        <v>100000</v>
      </c>
      <c r="E3036" s="3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s="7">
        <f t="shared" si="188"/>
        <v>42644.535358796296</v>
      </c>
      <c r="L3036" s="7">
        <f t="shared" si="189"/>
        <v>42675.165972222225</v>
      </c>
      <c r="M3036" t="b">
        <v>0</v>
      </c>
      <c r="N3036">
        <v>1260</v>
      </c>
      <c r="O3036" s="22">
        <f>E3036/D3036*100</f>
        <v>112.53599999999999</v>
      </c>
      <c r="P3036" s="4">
        <f>E3036/N3036</f>
        <v>89.314285714285717</v>
      </c>
      <c r="Q3036" t="b">
        <v>1</v>
      </c>
      <c r="R3036" t="s">
        <v>8303</v>
      </c>
      <c r="S3036" t="str">
        <f t="shared" si="190"/>
        <v>theater</v>
      </c>
      <c r="T3036" t="str">
        <f t="shared" si="191"/>
        <v>spaces</v>
      </c>
    </row>
    <row r="3037" spans="1:20" ht="28.5" x14ac:dyDescent="0.45">
      <c r="A3037">
        <v>3035</v>
      </c>
      <c r="B3037" s="1" t="s">
        <v>3035</v>
      </c>
      <c r="C3037" s="1" t="s">
        <v>7145</v>
      </c>
      <c r="D3037" s="3">
        <v>25000</v>
      </c>
      <c r="E3037" s="3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s="7">
        <f t="shared" si="188"/>
        <v>41368.560289351852</v>
      </c>
      <c r="L3037" s="7">
        <f t="shared" si="189"/>
        <v>41398.560289351852</v>
      </c>
      <c r="M3037" t="b">
        <v>0</v>
      </c>
      <c r="N3037">
        <v>307</v>
      </c>
      <c r="O3037" s="22">
        <f>E3037/D3037*100</f>
        <v>108.78684000000001</v>
      </c>
      <c r="P3037" s="4">
        <f>E3037/N3037</f>
        <v>88.588631921824103</v>
      </c>
      <c r="Q3037" t="b">
        <v>1</v>
      </c>
      <c r="R3037" t="s">
        <v>8303</v>
      </c>
      <c r="S3037" t="str">
        <f t="shared" si="190"/>
        <v>theater</v>
      </c>
      <c r="T3037" t="str">
        <f t="shared" si="191"/>
        <v>spaces</v>
      </c>
    </row>
    <row r="3038" spans="1:20" ht="42.75" x14ac:dyDescent="0.45">
      <c r="A3038">
        <v>3036</v>
      </c>
      <c r="B3038" s="1" t="s">
        <v>3036</v>
      </c>
      <c r="C3038" s="1" t="s">
        <v>7146</v>
      </c>
      <c r="D3038" s="3">
        <v>25000</v>
      </c>
      <c r="E3038" s="3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s="7">
        <f t="shared" si="188"/>
        <v>41466.785231481481</v>
      </c>
      <c r="L3038" s="7">
        <f t="shared" si="189"/>
        <v>41502.499305555553</v>
      </c>
      <c r="M3038" t="b">
        <v>0</v>
      </c>
      <c r="N3038">
        <v>329</v>
      </c>
      <c r="O3038" s="22">
        <f>E3038/D3038*100</f>
        <v>126.732</v>
      </c>
      <c r="P3038" s="4">
        <f>E3038/N3038</f>
        <v>96.300911854103347</v>
      </c>
      <c r="Q3038" t="b">
        <v>1</v>
      </c>
      <c r="R3038" t="s">
        <v>8303</v>
      </c>
      <c r="S3038" t="str">
        <f t="shared" si="190"/>
        <v>theater</v>
      </c>
      <c r="T3038" t="str">
        <f t="shared" si="191"/>
        <v>spaces</v>
      </c>
    </row>
    <row r="3039" spans="1:20" ht="57" x14ac:dyDescent="0.45">
      <c r="A3039">
        <v>3037</v>
      </c>
      <c r="B3039" s="1" t="s">
        <v>3037</v>
      </c>
      <c r="C3039" s="1" t="s">
        <v>7147</v>
      </c>
      <c r="D3039" s="3">
        <v>500</v>
      </c>
      <c r="E3039" s="3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s="7">
        <f t="shared" si="188"/>
        <v>40378.893206018518</v>
      </c>
      <c r="L3039" s="7">
        <f t="shared" si="189"/>
        <v>40453.207638888889</v>
      </c>
      <c r="M3039" t="b">
        <v>0</v>
      </c>
      <c r="N3039">
        <v>32</v>
      </c>
      <c r="O3039" s="22">
        <f>E3039/D3039*100</f>
        <v>213.20000000000002</v>
      </c>
      <c r="P3039" s="4">
        <f>E3039/N3039</f>
        <v>33.3125</v>
      </c>
      <c r="Q3039" t="b">
        <v>1</v>
      </c>
      <c r="R3039" t="s">
        <v>8303</v>
      </c>
      <c r="S3039" t="str">
        <f t="shared" si="190"/>
        <v>theater</v>
      </c>
      <c r="T3039" t="str">
        <f t="shared" si="191"/>
        <v>spaces</v>
      </c>
    </row>
    <row r="3040" spans="1:20" ht="42.75" x14ac:dyDescent="0.45">
      <c r="A3040">
        <v>3038</v>
      </c>
      <c r="B3040" s="1" t="s">
        <v>3038</v>
      </c>
      <c r="C3040" s="1" t="s">
        <v>7148</v>
      </c>
      <c r="D3040" s="3">
        <v>1000</v>
      </c>
      <c r="E3040" s="3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s="7">
        <f t="shared" si="188"/>
        <v>42373.252280092594</v>
      </c>
      <c r="L3040" s="7">
        <f t="shared" si="189"/>
        <v>42433.252280092594</v>
      </c>
      <c r="M3040" t="b">
        <v>0</v>
      </c>
      <c r="N3040">
        <v>27</v>
      </c>
      <c r="O3040" s="22">
        <f>E3040/D3040*100</f>
        <v>100.49999999999999</v>
      </c>
      <c r="P3040" s="4">
        <f>E3040/N3040</f>
        <v>37.222222222222221</v>
      </c>
      <c r="Q3040" t="b">
        <v>1</v>
      </c>
      <c r="R3040" t="s">
        <v>8303</v>
      </c>
      <c r="S3040" t="str">
        <f t="shared" si="190"/>
        <v>theater</v>
      </c>
      <c r="T3040" t="str">
        <f t="shared" si="191"/>
        <v>spaces</v>
      </c>
    </row>
    <row r="3041" spans="1:20" ht="42.75" x14ac:dyDescent="0.45">
      <c r="A3041">
        <v>3039</v>
      </c>
      <c r="B3041" s="1" t="s">
        <v>3039</v>
      </c>
      <c r="C3041" s="1" t="s">
        <v>7149</v>
      </c>
      <c r="D3041" s="3">
        <v>20000</v>
      </c>
      <c r="E3041" s="3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s="7">
        <f t="shared" si="188"/>
        <v>41610.794421296298</v>
      </c>
      <c r="L3041" s="7">
        <f t="shared" si="189"/>
        <v>41637.332638888889</v>
      </c>
      <c r="M3041" t="b">
        <v>0</v>
      </c>
      <c r="N3041">
        <v>236</v>
      </c>
      <c r="O3041" s="22">
        <f>E3041/D3041*100</f>
        <v>108.71389999999998</v>
      </c>
      <c r="P3041" s="4">
        <f>E3041/N3041</f>
        <v>92.130423728813554</v>
      </c>
      <c r="Q3041" t="b">
        <v>1</v>
      </c>
      <c r="R3041" t="s">
        <v>8303</v>
      </c>
      <c r="S3041" t="str">
        <f t="shared" si="190"/>
        <v>theater</v>
      </c>
      <c r="T3041" t="str">
        <f t="shared" si="191"/>
        <v>spaces</v>
      </c>
    </row>
    <row r="3042" spans="1:20" ht="42.75" x14ac:dyDescent="0.45">
      <c r="A3042">
        <v>3040</v>
      </c>
      <c r="B3042" s="1" t="s">
        <v>3040</v>
      </c>
      <c r="C3042" s="1" t="s">
        <v>7150</v>
      </c>
      <c r="D3042" s="3">
        <v>3000</v>
      </c>
      <c r="E3042" s="3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s="7">
        <f t="shared" si="188"/>
        <v>42177.791909722218</v>
      </c>
      <c r="L3042" s="7">
        <f t="shared" si="189"/>
        <v>42181.958333333328</v>
      </c>
      <c r="M3042" t="b">
        <v>0</v>
      </c>
      <c r="N3042">
        <v>42</v>
      </c>
      <c r="O3042" s="22">
        <f>E3042/D3042*100</f>
        <v>107.5</v>
      </c>
      <c r="P3042" s="4">
        <f>E3042/N3042</f>
        <v>76.785714285714292</v>
      </c>
      <c r="Q3042" t="b">
        <v>1</v>
      </c>
      <c r="R3042" t="s">
        <v>8303</v>
      </c>
      <c r="S3042" t="str">
        <f t="shared" si="190"/>
        <v>theater</v>
      </c>
      <c r="T3042" t="str">
        <f t="shared" si="191"/>
        <v>spaces</v>
      </c>
    </row>
    <row r="3043" spans="1:20" ht="28.5" x14ac:dyDescent="0.45">
      <c r="A3043">
        <v>3041</v>
      </c>
      <c r="B3043" s="1" t="s">
        <v>3041</v>
      </c>
      <c r="C3043" s="1" t="s">
        <v>7151</v>
      </c>
      <c r="D3043" s="3">
        <v>8300</v>
      </c>
      <c r="E3043" s="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s="7">
        <f t="shared" si="188"/>
        <v>42359.868611111116</v>
      </c>
      <c r="L3043" s="7">
        <f t="shared" si="189"/>
        <v>42389.868611111116</v>
      </c>
      <c r="M3043" t="b">
        <v>0</v>
      </c>
      <c r="N3043">
        <v>95</v>
      </c>
      <c r="O3043" s="22">
        <f>E3043/D3043*100</f>
        <v>110.48192771084338</v>
      </c>
      <c r="P3043" s="4">
        <f>E3043/N3043</f>
        <v>96.526315789473685</v>
      </c>
      <c r="Q3043" t="b">
        <v>1</v>
      </c>
      <c r="R3043" t="s">
        <v>8303</v>
      </c>
      <c r="S3043" t="str">
        <f t="shared" si="190"/>
        <v>theater</v>
      </c>
      <c r="T3043" t="str">
        <f t="shared" si="191"/>
        <v>spaces</v>
      </c>
    </row>
    <row r="3044" spans="1:20" ht="42.75" x14ac:dyDescent="0.45">
      <c r="A3044">
        <v>3042</v>
      </c>
      <c r="B3044" s="1" t="s">
        <v>3042</v>
      </c>
      <c r="C3044" s="1" t="s">
        <v>7152</v>
      </c>
      <c r="D3044" s="3">
        <v>1500</v>
      </c>
      <c r="E3044" s="3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s="7">
        <f t="shared" si="188"/>
        <v>42253.688043981485</v>
      </c>
      <c r="L3044" s="7">
        <f t="shared" si="189"/>
        <v>42283.688043981485</v>
      </c>
      <c r="M3044" t="b">
        <v>0</v>
      </c>
      <c r="N3044">
        <v>37</v>
      </c>
      <c r="O3044" s="22">
        <f>E3044/D3044*100</f>
        <v>128</v>
      </c>
      <c r="P3044" s="4">
        <f>E3044/N3044</f>
        <v>51.891891891891895</v>
      </c>
      <c r="Q3044" t="b">
        <v>1</v>
      </c>
      <c r="R3044" t="s">
        <v>8303</v>
      </c>
      <c r="S3044" t="str">
        <f t="shared" si="190"/>
        <v>theater</v>
      </c>
      <c r="T3044" t="str">
        <f t="shared" si="191"/>
        <v>spaces</v>
      </c>
    </row>
    <row r="3045" spans="1:20" ht="42.75" x14ac:dyDescent="0.45">
      <c r="A3045">
        <v>3043</v>
      </c>
      <c r="B3045" s="1" t="s">
        <v>3043</v>
      </c>
      <c r="C3045" s="1" t="s">
        <v>7153</v>
      </c>
      <c r="D3045" s="3">
        <v>15000</v>
      </c>
      <c r="E3045" s="3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s="7">
        <f t="shared" si="188"/>
        <v>42083.070590277777</v>
      </c>
      <c r="L3045" s="7">
        <f t="shared" si="189"/>
        <v>42110.118055555555</v>
      </c>
      <c r="M3045" t="b">
        <v>0</v>
      </c>
      <c r="N3045">
        <v>128</v>
      </c>
      <c r="O3045" s="22">
        <f>E3045/D3045*100</f>
        <v>110.00666666666667</v>
      </c>
      <c r="P3045" s="4">
        <f>E3045/N3045</f>
        <v>128.9140625</v>
      </c>
      <c r="Q3045" t="b">
        <v>1</v>
      </c>
      <c r="R3045" t="s">
        <v>8303</v>
      </c>
      <c r="S3045" t="str">
        <f t="shared" si="190"/>
        <v>theater</v>
      </c>
      <c r="T3045" t="str">
        <f t="shared" si="191"/>
        <v>spaces</v>
      </c>
    </row>
    <row r="3046" spans="1:20" ht="42.75" x14ac:dyDescent="0.45">
      <c r="A3046">
        <v>3044</v>
      </c>
      <c r="B3046" s="1" t="s">
        <v>3044</v>
      </c>
      <c r="C3046" s="1" t="s">
        <v>7154</v>
      </c>
      <c r="D3046" s="3">
        <v>12000</v>
      </c>
      <c r="E3046" s="3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s="7">
        <f t="shared" si="188"/>
        <v>42387.7268287037</v>
      </c>
      <c r="L3046" s="7">
        <f t="shared" si="189"/>
        <v>42402.7268287037</v>
      </c>
      <c r="M3046" t="b">
        <v>0</v>
      </c>
      <c r="N3046">
        <v>156</v>
      </c>
      <c r="O3046" s="22">
        <f>E3046/D3046*100</f>
        <v>109.34166666666667</v>
      </c>
      <c r="P3046" s="4">
        <f>E3046/N3046</f>
        <v>84.108974358974365</v>
      </c>
      <c r="Q3046" t="b">
        <v>1</v>
      </c>
      <c r="R3046" t="s">
        <v>8303</v>
      </c>
      <c r="S3046" t="str">
        <f t="shared" si="190"/>
        <v>theater</v>
      </c>
      <c r="T3046" t="str">
        <f t="shared" si="191"/>
        <v>spaces</v>
      </c>
    </row>
    <row r="3047" spans="1:20" ht="42.75" x14ac:dyDescent="0.45">
      <c r="A3047">
        <v>3045</v>
      </c>
      <c r="B3047" s="1" t="s">
        <v>3045</v>
      </c>
      <c r="C3047" s="1" t="s">
        <v>7155</v>
      </c>
      <c r="D3047" s="3">
        <v>4000</v>
      </c>
      <c r="E3047" s="3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s="7">
        <f t="shared" si="188"/>
        <v>41843.155729166669</v>
      </c>
      <c r="L3047" s="7">
        <f t="shared" si="189"/>
        <v>41873.155729166669</v>
      </c>
      <c r="M3047" t="b">
        <v>0</v>
      </c>
      <c r="N3047">
        <v>64</v>
      </c>
      <c r="O3047" s="22">
        <f>E3047/D3047*100</f>
        <v>132.70650000000001</v>
      </c>
      <c r="P3047" s="4">
        <f>E3047/N3047</f>
        <v>82.941562500000003</v>
      </c>
      <c r="Q3047" t="b">
        <v>1</v>
      </c>
      <c r="R3047" t="s">
        <v>8303</v>
      </c>
      <c r="S3047" t="str">
        <f t="shared" si="190"/>
        <v>theater</v>
      </c>
      <c r="T3047" t="str">
        <f t="shared" si="191"/>
        <v>spaces</v>
      </c>
    </row>
    <row r="3048" spans="1:20" ht="42.75" x14ac:dyDescent="0.45">
      <c r="A3048">
        <v>3046</v>
      </c>
      <c r="B3048" s="1" t="s">
        <v>3046</v>
      </c>
      <c r="C3048" s="1" t="s">
        <v>7156</v>
      </c>
      <c r="D3048" s="3">
        <v>7900</v>
      </c>
      <c r="E3048" s="3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s="7">
        <f t="shared" si="188"/>
        <v>41862.803078703706</v>
      </c>
      <c r="L3048" s="7">
        <f t="shared" si="189"/>
        <v>41892.202777777777</v>
      </c>
      <c r="M3048" t="b">
        <v>0</v>
      </c>
      <c r="N3048">
        <v>58</v>
      </c>
      <c r="O3048" s="22">
        <f>E3048/D3048*100</f>
        <v>190.84810126582278</v>
      </c>
      <c r="P3048" s="4">
        <f>E3048/N3048</f>
        <v>259.94827586206895</v>
      </c>
      <c r="Q3048" t="b">
        <v>1</v>
      </c>
      <c r="R3048" t="s">
        <v>8303</v>
      </c>
      <c r="S3048" t="str">
        <f t="shared" si="190"/>
        <v>theater</v>
      </c>
      <c r="T3048" t="str">
        <f t="shared" si="191"/>
        <v>spaces</v>
      </c>
    </row>
    <row r="3049" spans="1:20" ht="42.75" x14ac:dyDescent="0.45">
      <c r="A3049">
        <v>3047</v>
      </c>
      <c r="B3049" s="1" t="s">
        <v>3047</v>
      </c>
      <c r="C3049" s="1" t="s">
        <v>7157</v>
      </c>
      <c r="D3049" s="3">
        <v>500</v>
      </c>
      <c r="E3049" s="3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s="7">
        <f t="shared" si="188"/>
        <v>42443.989050925928</v>
      </c>
      <c r="L3049" s="7">
        <f t="shared" si="189"/>
        <v>42487.552777777775</v>
      </c>
      <c r="M3049" t="b">
        <v>0</v>
      </c>
      <c r="N3049">
        <v>20</v>
      </c>
      <c r="O3049" s="22">
        <f>E3049/D3049*100</f>
        <v>149</v>
      </c>
      <c r="P3049" s="4">
        <f>E3049/N3049</f>
        <v>37.25</v>
      </c>
      <c r="Q3049" t="b">
        <v>1</v>
      </c>
      <c r="R3049" t="s">
        <v>8303</v>
      </c>
      <c r="S3049" t="str">
        <f t="shared" si="190"/>
        <v>theater</v>
      </c>
      <c r="T3049" t="str">
        <f t="shared" si="191"/>
        <v>spaces</v>
      </c>
    </row>
    <row r="3050" spans="1:20" ht="42.75" x14ac:dyDescent="0.45">
      <c r="A3050">
        <v>3048</v>
      </c>
      <c r="B3050" s="1" t="s">
        <v>3048</v>
      </c>
      <c r="C3050" s="1" t="s">
        <v>7158</v>
      </c>
      <c r="D3050" s="3">
        <v>5000</v>
      </c>
      <c r="E3050" s="3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s="7">
        <f t="shared" si="188"/>
        <v>41975.901180555549</v>
      </c>
      <c r="L3050" s="7">
        <f t="shared" si="189"/>
        <v>42004.890277777777</v>
      </c>
      <c r="M3050" t="b">
        <v>0</v>
      </c>
      <c r="N3050">
        <v>47</v>
      </c>
      <c r="O3050" s="22">
        <f>E3050/D3050*100</f>
        <v>166.4</v>
      </c>
      <c r="P3050" s="4">
        <f>E3050/N3050</f>
        <v>177.02127659574469</v>
      </c>
      <c r="Q3050" t="b">
        <v>1</v>
      </c>
      <c r="R3050" t="s">
        <v>8303</v>
      </c>
      <c r="S3050" t="str">
        <f t="shared" si="190"/>
        <v>theater</v>
      </c>
      <c r="T3050" t="str">
        <f t="shared" si="191"/>
        <v>spaces</v>
      </c>
    </row>
    <row r="3051" spans="1:20" ht="42.75" x14ac:dyDescent="0.45">
      <c r="A3051">
        <v>3049</v>
      </c>
      <c r="B3051" s="1" t="s">
        <v>3049</v>
      </c>
      <c r="C3051" s="1" t="s">
        <v>7159</v>
      </c>
      <c r="D3051" s="3">
        <v>3750</v>
      </c>
      <c r="E3051" s="3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s="7">
        <f t="shared" si="188"/>
        <v>42139.014525462961</v>
      </c>
      <c r="L3051" s="7">
        <f t="shared" si="189"/>
        <v>42169.014525462961</v>
      </c>
      <c r="M3051" t="b">
        <v>0</v>
      </c>
      <c r="N3051">
        <v>54</v>
      </c>
      <c r="O3051" s="22">
        <f>E3051/D3051*100</f>
        <v>106.66666666666667</v>
      </c>
      <c r="P3051" s="4">
        <f>E3051/N3051</f>
        <v>74.074074074074076</v>
      </c>
      <c r="Q3051" t="b">
        <v>1</v>
      </c>
      <c r="R3051" t="s">
        <v>8303</v>
      </c>
      <c r="S3051" t="str">
        <f t="shared" si="190"/>
        <v>theater</v>
      </c>
      <c r="T3051" t="str">
        <f t="shared" si="191"/>
        <v>spaces</v>
      </c>
    </row>
    <row r="3052" spans="1:20" ht="28.5" x14ac:dyDescent="0.45">
      <c r="A3052">
        <v>3050</v>
      </c>
      <c r="B3052" s="1" t="s">
        <v>3050</v>
      </c>
      <c r="C3052" s="1" t="s">
        <v>7160</v>
      </c>
      <c r="D3052" s="3">
        <v>600</v>
      </c>
      <c r="E3052" s="3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s="7">
        <f t="shared" si="188"/>
        <v>42465.16851851852</v>
      </c>
      <c r="L3052" s="7">
        <f t="shared" si="189"/>
        <v>42495.16851851852</v>
      </c>
      <c r="M3052" t="b">
        <v>0</v>
      </c>
      <c r="N3052">
        <v>9</v>
      </c>
      <c r="O3052" s="22">
        <f>E3052/D3052*100</f>
        <v>106</v>
      </c>
      <c r="P3052" s="4">
        <f>E3052/N3052</f>
        <v>70.666666666666671</v>
      </c>
      <c r="Q3052" t="b">
        <v>1</v>
      </c>
      <c r="R3052" t="s">
        <v>8303</v>
      </c>
      <c r="S3052" t="str">
        <f t="shared" si="190"/>
        <v>theater</v>
      </c>
      <c r="T3052" t="str">
        <f t="shared" si="191"/>
        <v>spaces</v>
      </c>
    </row>
    <row r="3053" spans="1:20" ht="42.75" x14ac:dyDescent="0.45">
      <c r="A3053">
        <v>3051</v>
      </c>
      <c r="B3053" s="1" t="s">
        <v>3051</v>
      </c>
      <c r="C3053" s="1" t="s">
        <v>7161</v>
      </c>
      <c r="D3053" s="3">
        <v>3500</v>
      </c>
      <c r="E3053" s="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s="7">
        <f t="shared" si="188"/>
        <v>42744.416030092587</v>
      </c>
      <c r="L3053" s="7">
        <f t="shared" si="189"/>
        <v>42774.416030092587</v>
      </c>
      <c r="M3053" t="b">
        <v>1</v>
      </c>
      <c r="N3053">
        <v>35</v>
      </c>
      <c r="O3053" s="22">
        <f>E3053/D3053*100</f>
        <v>23.62857142857143</v>
      </c>
      <c r="P3053" s="4">
        <f>E3053/N3053</f>
        <v>23.62857142857143</v>
      </c>
      <c r="Q3053" t="b">
        <v>0</v>
      </c>
      <c r="R3053" t="s">
        <v>8303</v>
      </c>
      <c r="S3053" t="str">
        <f t="shared" si="190"/>
        <v>theater</v>
      </c>
      <c r="T3053" t="str">
        <f t="shared" si="191"/>
        <v>spaces</v>
      </c>
    </row>
    <row r="3054" spans="1:20" ht="28.5" x14ac:dyDescent="0.45">
      <c r="A3054">
        <v>3052</v>
      </c>
      <c r="B3054" s="1" t="s">
        <v>3052</v>
      </c>
      <c r="C3054" s="1" t="s">
        <v>7162</v>
      </c>
      <c r="D3054" s="3">
        <v>50000</v>
      </c>
      <c r="E3054" s="3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s="7">
        <f t="shared" si="188"/>
        <v>42122.670069444444</v>
      </c>
      <c r="L3054" s="7">
        <f t="shared" si="189"/>
        <v>42152.665972222225</v>
      </c>
      <c r="M3054" t="b">
        <v>0</v>
      </c>
      <c r="N3054">
        <v>2</v>
      </c>
      <c r="O3054" s="22">
        <f>E3054/D3054*100</f>
        <v>0.15</v>
      </c>
      <c r="P3054" s="4">
        <f>E3054/N3054</f>
        <v>37.5</v>
      </c>
      <c r="Q3054" t="b">
        <v>0</v>
      </c>
      <c r="R3054" t="s">
        <v>8303</v>
      </c>
      <c r="S3054" t="str">
        <f t="shared" si="190"/>
        <v>theater</v>
      </c>
      <c r="T3054" t="str">
        <f t="shared" si="191"/>
        <v>spaces</v>
      </c>
    </row>
    <row r="3055" spans="1:20" ht="42.75" x14ac:dyDescent="0.45">
      <c r="A3055">
        <v>3053</v>
      </c>
      <c r="B3055" s="1" t="s">
        <v>3053</v>
      </c>
      <c r="C3055" s="1" t="s">
        <v>7163</v>
      </c>
      <c r="D3055" s="3">
        <v>10000</v>
      </c>
      <c r="E3055" s="3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s="7">
        <f t="shared" si="188"/>
        <v>41862.761724537035</v>
      </c>
      <c r="L3055" s="7">
        <f t="shared" si="189"/>
        <v>41914.165972222225</v>
      </c>
      <c r="M3055" t="b">
        <v>0</v>
      </c>
      <c r="N3055">
        <v>3</v>
      </c>
      <c r="O3055" s="22">
        <f>E3055/D3055*100</f>
        <v>0.4</v>
      </c>
      <c r="P3055" s="4">
        <f>E3055/N3055</f>
        <v>13.333333333333334</v>
      </c>
      <c r="Q3055" t="b">
        <v>0</v>
      </c>
      <c r="R3055" t="s">
        <v>8303</v>
      </c>
      <c r="S3055" t="str">
        <f t="shared" si="190"/>
        <v>theater</v>
      </c>
      <c r="T3055" t="str">
        <f t="shared" si="191"/>
        <v>spaces</v>
      </c>
    </row>
    <row r="3056" spans="1:20" ht="42.75" x14ac:dyDescent="0.45">
      <c r="A3056">
        <v>3054</v>
      </c>
      <c r="B3056" s="1" t="s">
        <v>3054</v>
      </c>
      <c r="C3056" s="1" t="s">
        <v>7164</v>
      </c>
      <c r="D3056" s="3">
        <v>300</v>
      </c>
      <c r="E3056" s="3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s="7">
        <f t="shared" si="188"/>
        <v>42027.832800925928</v>
      </c>
      <c r="L3056" s="7">
        <f t="shared" si="189"/>
        <v>42065.044444444444</v>
      </c>
      <c r="M3056" t="b">
        <v>0</v>
      </c>
      <c r="N3056">
        <v>0</v>
      </c>
      <c r="O3056" s="22">
        <f>E3056/D3056*100</f>
        <v>0</v>
      </c>
      <c r="P3056" s="4" t="e">
        <f>E3056/N3056</f>
        <v>#DIV/0!</v>
      </c>
      <c r="Q3056" t="b">
        <v>0</v>
      </c>
      <c r="R3056" t="s">
        <v>8303</v>
      </c>
      <c r="S3056" t="str">
        <f t="shared" si="190"/>
        <v>theater</v>
      </c>
      <c r="T3056" t="str">
        <f t="shared" si="191"/>
        <v>spaces</v>
      </c>
    </row>
    <row r="3057" spans="1:20" ht="42.75" x14ac:dyDescent="0.45">
      <c r="A3057">
        <v>3055</v>
      </c>
      <c r="B3057" s="1" t="s">
        <v>3055</v>
      </c>
      <c r="C3057" s="1" t="s">
        <v>7165</v>
      </c>
      <c r="D3057" s="3">
        <v>20000</v>
      </c>
      <c r="E3057" s="3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s="7">
        <f t="shared" si="188"/>
        <v>41953.95821759259</v>
      </c>
      <c r="L3057" s="7">
        <f t="shared" si="189"/>
        <v>42013.95821759259</v>
      </c>
      <c r="M3057" t="b">
        <v>0</v>
      </c>
      <c r="N3057">
        <v>1</v>
      </c>
      <c r="O3057" s="22">
        <f>E3057/D3057*100</f>
        <v>5.0000000000000001E-3</v>
      </c>
      <c r="P3057" s="4">
        <f>E3057/N3057</f>
        <v>1</v>
      </c>
      <c r="Q3057" t="b">
        <v>0</v>
      </c>
      <c r="R3057" t="s">
        <v>8303</v>
      </c>
      <c r="S3057" t="str">
        <f t="shared" si="190"/>
        <v>theater</v>
      </c>
      <c r="T3057" t="str">
        <f t="shared" si="191"/>
        <v>spaces</v>
      </c>
    </row>
    <row r="3058" spans="1:20" ht="42.75" x14ac:dyDescent="0.45">
      <c r="A3058">
        <v>3056</v>
      </c>
      <c r="B3058" s="1" t="s">
        <v>3056</v>
      </c>
      <c r="C3058" s="1" t="s">
        <v>7166</v>
      </c>
      <c r="D3058" s="3">
        <v>25000</v>
      </c>
      <c r="E3058" s="3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s="7">
        <f t="shared" si="188"/>
        <v>41851.636388888888</v>
      </c>
      <c r="L3058" s="7">
        <f t="shared" si="189"/>
        <v>41911.636388888888</v>
      </c>
      <c r="M3058" t="b">
        <v>0</v>
      </c>
      <c r="N3058">
        <v>0</v>
      </c>
      <c r="O3058" s="22">
        <f>E3058/D3058*100</f>
        <v>0</v>
      </c>
      <c r="P3058" s="4" t="e">
        <f>E3058/N3058</f>
        <v>#DIV/0!</v>
      </c>
      <c r="Q3058" t="b">
        <v>0</v>
      </c>
      <c r="R3058" t="s">
        <v>8303</v>
      </c>
      <c r="S3058" t="str">
        <f t="shared" si="190"/>
        <v>theater</v>
      </c>
      <c r="T3058" t="str">
        <f t="shared" si="191"/>
        <v>spaces</v>
      </c>
    </row>
    <row r="3059" spans="1:20" ht="42.75" x14ac:dyDescent="0.45">
      <c r="A3059">
        <v>3057</v>
      </c>
      <c r="B3059" s="1" t="s">
        <v>3057</v>
      </c>
      <c r="C3059" s="1" t="s">
        <v>7167</v>
      </c>
      <c r="D3059" s="3">
        <v>50000</v>
      </c>
      <c r="E3059" s="3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s="7">
        <f t="shared" si="188"/>
        <v>42433.650590277779</v>
      </c>
      <c r="L3059" s="7">
        <f t="shared" si="189"/>
        <v>42463.608923611115</v>
      </c>
      <c r="M3059" t="b">
        <v>0</v>
      </c>
      <c r="N3059">
        <v>0</v>
      </c>
      <c r="O3059" s="22">
        <f>E3059/D3059*100</f>
        <v>0</v>
      </c>
      <c r="P3059" s="4" t="e">
        <f>E3059/N3059</f>
        <v>#DIV/0!</v>
      </c>
      <c r="Q3059" t="b">
        <v>0</v>
      </c>
      <c r="R3059" t="s">
        <v>8303</v>
      </c>
      <c r="S3059" t="str">
        <f t="shared" si="190"/>
        <v>theater</v>
      </c>
      <c r="T3059" t="str">
        <f t="shared" si="191"/>
        <v>spaces</v>
      </c>
    </row>
    <row r="3060" spans="1:20" ht="42.75" x14ac:dyDescent="0.45">
      <c r="A3060">
        <v>3058</v>
      </c>
      <c r="B3060" s="1" t="s">
        <v>3058</v>
      </c>
      <c r="C3060" s="1" t="s">
        <v>7168</v>
      </c>
      <c r="D3060" s="3">
        <v>18000</v>
      </c>
      <c r="E3060" s="3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s="7">
        <f t="shared" si="188"/>
        <v>42460.374305555553</v>
      </c>
      <c r="L3060" s="7">
        <f t="shared" si="189"/>
        <v>42510.374305555553</v>
      </c>
      <c r="M3060" t="b">
        <v>0</v>
      </c>
      <c r="N3060">
        <v>3</v>
      </c>
      <c r="O3060" s="22">
        <f>E3060/D3060*100</f>
        <v>1.6666666666666666E-2</v>
      </c>
      <c r="P3060" s="4">
        <f>E3060/N3060</f>
        <v>1</v>
      </c>
      <c r="Q3060" t="b">
        <v>0</v>
      </c>
      <c r="R3060" t="s">
        <v>8303</v>
      </c>
      <c r="S3060" t="str">
        <f t="shared" si="190"/>
        <v>theater</v>
      </c>
      <c r="T3060" t="str">
        <f t="shared" si="191"/>
        <v>spaces</v>
      </c>
    </row>
    <row r="3061" spans="1:20" ht="42.75" x14ac:dyDescent="0.45">
      <c r="A3061">
        <v>3059</v>
      </c>
      <c r="B3061" s="1" t="s">
        <v>3059</v>
      </c>
      <c r="C3061" s="1" t="s">
        <v>7169</v>
      </c>
      <c r="D3061" s="3">
        <v>15000</v>
      </c>
      <c r="E3061" s="3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s="7">
        <f t="shared" si="188"/>
        <v>41829.935717592591</v>
      </c>
      <c r="L3061" s="7">
        <f t="shared" si="189"/>
        <v>41859.935717592591</v>
      </c>
      <c r="M3061" t="b">
        <v>0</v>
      </c>
      <c r="N3061">
        <v>11</v>
      </c>
      <c r="O3061" s="22">
        <f>E3061/D3061*100</f>
        <v>3.0066666666666664</v>
      </c>
      <c r="P3061" s="4">
        <f>E3061/N3061</f>
        <v>41</v>
      </c>
      <c r="Q3061" t="b">
        <v>0</v>
      </c>
      <c r="R3061" t="s">
        <v>8303</v>
      </c>
      <c r="S3061" t="str">
        <f t="shared" si="190"/>
        <v>theater</v>
      </c>
      <c r="T3061" t="str">
        <f t="shared" si="191"/>
        <v>spaces</v>
      </c>
    </row>
    <row r="3062" spans="1:20" ht="28.5" x14ac:dyDescent="0.45">
      <c r="A3062">
        <v>3060</v>
      </c>
      <c r="B3062" s="1" t="s">
        <v>3060</v>
      </c>
      <c r="C3062" s="1" t="s">
        <v>7170</v>
      </c>
      <c r="D3062" s="3">
        <v>220000</v>
      </c>
      <c r="E3062" s="3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s="7">
        <f t="shared" si="188"/>
        <v>42245.274699074071</v>
      </c>
      <c r="L3062" s="7">
        <f t="shared" si="189"/>
        <v>42275.274699074071</v>
      </c>
      <c r="M3062" t="b">
        <v>0</v>
      </c>
      <c r="N3062">
        <v>6</v>
      </c>
      <c r="O3062" s="22">
        <f>E3062/D3062*100</f>
        <v>0.15227272727272728</v>
      </c>
      <c r="P3062" s="4">
        <f>E3062/N3062</f>
        <v>55.833333333333336</v>
      </c>
      <c r="Q3062" t="b">
        <v>0</v>
      </c>
      <c r="R3062" t="s">
        <v>8303</v>
      </c>
      <c r="S3062" t="str">
        <f t="shared" si="190"/>
        <v>theater</v>
      </c>
      <c r="T3062" t="str">
        <f t="shared" si="191"/>
        <v>spaces</v>
      </c>
    </row>
    <row r="3063" spans="1:20" x14ac:dyDescent="0.45">
      <c r="A3063">
        <v>3061</v>
      </c>
      <c r="B3063" s="1" t="s">
        <v>3061</v>
      </c>
      <c r="C3063" s="1" t="s">
        <v>7171</v>
      </c>
      <c r="D3063" s="3">
        <v>1000000</v>
      </c>
      <c r="E3063" s="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s="7">
        <f t="shared" si="188"/>
        <v>41834.784120370372</v>
      </c>
      <c r="L3063" s="7">
        <f t="shared" si="189"/>
        <v>41864.784120370372</v>
      </c>
      <c r="M3063" t="b">
        <v>0</v>
      </c>
      <c r="N3063">
        <v>0</v>
      </c>
      <c r="O3063" s="22">
        <f>E3063/D3063*100</f>
        <v>0</v>
      </c>
      <c r="P3063" s="4" t="e">
        <f>E3063/N3063</f>
        <v>#DIV/0!</v>
      </c>
      <c r="Q3063" t="b">
        <v>0</v>
      </c>
      <c r="R3063" t="s">
        <v>8303</v>
      </c>
      <c r="S3063" t="str">
        <f t="shared" si="190"/>
        <v>theater</v>
      </c>
      <c r="T3063" t="str">
        <f t="shared" si="191"/>
        <v>spaces</v>
      </c>
    </row>
    <row r="3064" spans="1:20" ht="42.75" x14ac:dyDescent="0.45">
      <c r="A3064">
        <v>3062</v>
      </c>
      <c r="B3064" s="1" t="s">
        <v>3062</v>
      </c>
      <c r="C3064" s="1" t="s">
        <v>7172</v>
      </c>
      <c r="D3064" s="3">
        <v>10000</v>
      </c>
      <c r="E3064" s="3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s="7">
        <f t="shared" si="188"/>
        <v>42248.535787037035</v>
      </c>
      <c r="L3064" s="7">
        <f t="shared" si="189"/>
        <v>42277.75</v>
      </c>
      <c r="M3064" t="b">
        <v>0</v>
      </c>
      <c r="N3064">
        <v>67</v>
      </c>
      <c r="O3064" s="22">
        <f>E3064/D3064*100</f>
        <v>66.84</v>
      </c>
      <c r="P3064" s="4">
        <f>E3064/N3064</f>
        <v>99.761194029850742</v>
      </c>
      <c r="Q3064" t="b">
        <v>0</v>
      </c>
      <c r="R3064" t="s">
        <v>8303</v>
      </c>
      <c r="S3064" t="str">
        <f t="shared" si="190"/>
        <v>theater</v>
      </c>
      <c r="T3064" t="str">
        <f t="shared" si="191"/>
        <v>spaces</v>
      </c>
    </row>
    <row r="3065" spans="1:20" ht="42.75" x14ac:dyDescent="0.45">
      <c r="A3065">
        <v>3063</v>
      </c>
      <c r="B3065" s="1" t="s">
        <v>3063</v>
      </c>
      <c r="C3065" s="1" t="s">
        <v>7173</v>
      </c>
      <c r="D3065" s="3">
        <v>3000</v>
      </c>
      <c r="E3065" s="3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s="7">
        <f t="shared" si="188"/>
        <v>42630.922893518517</v>
      </c>
      <c r="L3065" s="7">
        <f t="shared" si="189"/>
        <v>42665.922893518517</v>
      </c>
      <c r="M3065" t="b">
        <v>0</v>
      </c>
      <c r="N3065">
        <v>23</v>
      </c>
      <c r="O3065" s="22">
        <f>E3065/D3065*100</f>
        <v>19.566666666666666</v>
      </c>
      <c r="P3065" s="4">
        <f>E3065/N3065</f>
        <v>25.521739130434781</v>
      </c>
      <c r="Q3065" t="b">
        <v>0</v>
      </c>
      <c r="R3065" t="s">
        <v>8303</v>
      </c>
      <c r="S3065" t="str">
        <f t="shared" si="190"/>
        <v>theater</v>
      </c>
      <c r="T3065" t="str">
        <f t="shared" si="191"/>
        <v>spaces</v>
      </c>
    </row>
    <row r="3066" spans="1:20" ht="28.5" x14ac:dyDescent="0.45">
      <c r="A3066">
        <v>3064</v>
      </c>
      <c r="B3066" s="1" t="s">
        <v>3064</v>
      </c>
      <c r="C3066" s="1" t="s">
        <v>7174</v>
      </c>
      <c r="D3066" s="3">
        <v>75000</v>
      </c>
      <c r="E3066" s="3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s="7">
        <f t="shared" si="188"/>
        <v>42299.130162037036</v>
      </c>
      <c r="L3066" s="7">
        <f t="shared" si="189"/>
        <v>42330.290972222225</v>
      </c>
      <c r="M3066" t="b">
        <v>0</v>
      </c>
      <c r="N3066">
        <v>72</v>
      </c>
      <c r="O3066" s="22">
        <f>E3066/D3066*100</f>
        <v>11.294666666666666</v>
      </c>
      <c r="P3066" s="4">
        <f>E3066/N3066</f>
        <v>117.65277777777777</v>
      </c>
      <c r="Q3066" t="b">
        <v>0</v>
      </c>
      <c r="R3066" t="s">
        <v>8303</v>
      </c>
      <c r="S3066" t="str">
        <f t="shared" si="190"/>
        <v>theater</v>
      </c>
      <c r="T3066" t="str">
        <f t="shared" si="191"/>
        <v>spaces</v>
      </c>
    </row>
    <row r="3067" spans="1:20" ht="42.75" x14ac:dyDescent="0.45">
      <c r="A3067">
        <v>3065</v>
      </c>
      <c r="B3067" s="1" t="s">
        <v>3065</v>
      </c>
      <c r="C3067" s="1" t="s">
        <v>7175</v>
      </c>
      <c r="D3067" s="3">
        <v>25000</v>
      </c>
      <c r="E3067" s="3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s="7">
        <f t="shared" si="188"/>
        <v>41825.055231481485</v>
      </c>
      <c r="L3067" s="7">
        <f t="shared" si="189"/>
        <v>41850.055231481485</v>
      </c>
      <c r="M3067" t="b">
        <v>0</v>
      </c>
      <c r="N3067">
        <v>2</v>
      </c>
      <c r="O3067" s="22">
        <f>E3067/D3067*100</f>
        <v>0.04</v>
      </c>
      <c r="P3067" s="4">
        <f>E3067/N3067</f>
        <v>5</v>
      </c>
      <c r="Q3067" t="b">
        <v>0</v>
      </c>
      <c r="R3067" t="s">
        <v>8303</v>
      </c>
      <c r="S3067" t="str">
        <f t="shared" si="190"/>
        <v>theater</v>
      </c>
      <c r="T3067" t="str">
        <f t="shared" si="191"/>
        <v>spaces</v>
      </c>
    </row>
    <row r="3068" spans="1:20" ht="42.75" x14ac:dyDescent="0.45">
      <c r="A3068">
        <v>3066</v>
      </c>
      <c r="B3068" s="1" t="s">
        <v>3066</v>
      </c>
      <c r="C3068" s="1" t="s">
        <v>7176</v>
      </c>
      <c r="D3068" s="3">
        <v>350000</v>
      </c>
      <c r="E3068" s="3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s="7">
        <f t="shared" si="188"/>
        <v>42531.228437500002</v>
      </c>
      <c r="L3068" s="7">
        <f t="shared" si="189"/>
        <v>42561.228437500002</v>
      </c>
      <c r="M3068" t="b">
        <v>0</v>
      </c>
      <c r="N3068">
        <v>15</v>
      </c>
      <c r="O3068" s="22">
        <f>E3068/D3068*100</f>
        <v>11.985714285714286</v>
      </c>
      <c r="P3068" s="4">
        <f>E3068/N3068</f>
        <v>2796.6666666666665</v>
      </c>
      <c r="Q3068" t="b">
        <v>0</v>
      </c>
      <c r="R3068" t="s">
        <v>8303</v>
      </c>
      <c r="S3068" t="str">
        <f t="shared" si="190"/>
        <v>theater</v>
      </c>
      <c r="T3068" t="str">
        <f t="shared" si="191"/>
        <v>spaces</v>
      </c>
    </row>
    <row r="3069" spans="1:20" ht="42.75" x14ac:dyDescent="0.45">
      <c r="A3069">
        <v>3067</v>
      </c>
      <c r="B3069" s="1" t="s">
        <v>3067</v>
      </c>
      <c r="C3069" s="1" t="s">
        <v>7177</v>
      </c>
      <c r="D3069" s="3">
        <v>8000</v>
      </c>
      <c r="E3069" s="3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s="7">
        <f t="shared" si="188"/>
        <v>42226.938414351855</v>
      </c>
      <c r="L3069" s="7">
        <f t="shared" si="189"/>
        <v>42256.938414351855</v>
      </c>
      <c r="M3069" t="b">
        <v>0</v>
      </c>
      <c r="N3069">
        <v>1</v>
      </c>
      <c r="O3069" s="22">
        <f>E3069/D3069*100</f>
        <v>2.5</v>
      </c>
      <c r="P3069" s="4">
        <f>E3069/N3069</f>
        <v>200</v>
      </c>
      <c r="Q3069" t="b">
        <v>0</v>
      </c>
      <c r="R3069" t="s">
        <v>8303</v>
      </c>
      <c r="S3069" t="str">
        <f t="shared" si="190"/>
        <v>theater</v>
      </c>
      <c r="T3069" t="str">
        <f t="shared" si="191"/>
        <v>spaces</v>
      </c>
    </row>
    <row r="3070" spans="1:20" ht="42.75" x14ac:dyDescent="0.45">
      <c r="A3070">
        <v>3068</v>
      </c>
      <c r="B3070" s="1" t="s">
        <v>3068</v>
      </c>
      <c r="C3070" s="1" t="s">
        <v>7178</v>
      </c>
      <c r="D3070" s="3">
        <v>250000</v>
      </c>
      <c r="E3070" s="3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s="7">
        <f t="shared" si="188"/>
        <v>42263.691574074073</v>
      </c>
      <c r="L3070" s="7">
        <f t="shared" si="189"/>
        <v>42293.691574074073</v>
      </c>
      <c r="M3070" t="b">
        <v>0</v>
      </c>
      <c r="N3070">
        <v>2</v>
      </c>
      <c r="O3070" s="22">
        <f>E3070/D3070*100</f>
        <v>6.9999999999999993E-2</v>
      </c>
      <c r="P3070" s="4">
        <f>E3070/N3070</f>
        <v>87.5</v>
      </c>
      <c r="Q3070" t="b">
        <v>0</v>
      </c>
      <c r="R3070" t="s">
        <v>8303</v>
      </c>
      <c r="S3070" t="str">
        <f t="shared" si="190"/>
        <v>theater</v>
      </c>
      <c r="T3070" t="str">
        <f t="shared" si="191"/>
        <v>spaces</v>
      </c>
    </row>
    <row r="3071" spans="1:20" ht="42.75" x14ac:dyDescent="0.45">
      <c r="A3071">
        <v>3069</v>
      </c>
      <c r="B3071" s="1" t="s">
        <v>3069</v>
      </c>
      <c r="C3071" s="1" t="s">
        <v>7179</v>
      </c>
      <c r="D3071" s="3">
        <v>1000</v>
      </c>
      <c r="E3071" s="3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s="7">
        <f t="shared" si="188"/>
        <v>41957.833726851852</v>
      </c>
      <c r="L3071" s="7">
        <f t="shared" si="189"/>
        <v>41987.833726851852</v>
      </c>
      <c r="M3071" t="b">
        <v>0</v>
      </c>
      <c r="N3071">
        <v>7</v>
      </c>
      <c r="O3071" s="22">
        <f>E3071/D3071*100</f>
        <v>14.099999999999998</v>
      </c>
      <c r="P3071" s="4">
        <f>E3071/N3071</f>
        <v>20.142857142857142</v>
      </c>
      <c r="Q3071" t="b">
        <v>0</v>
      </c>
      <c r="R3071" t="s">
        <v>8303</v>
      </c>
      <c r="S3071" t="str">
        <f t="shared" si="190"/>
        <v>theater</v>
      </c>
      <c r="T3071" t="str">
        <f t="shared" si="191"/>
        <v>spaces</v>
      </c>
    </row>
    <row r="3072" spans="1:20" ht="42.75" x14ac:dyDescent="0.45">
      <c r="A3072">
        <v>3070</v>
      </c>
      <c r="B3072" s="1" t="s">
        <v>3070</v>
      </c>
      <c r="C3072" s="1" t="s">
        <v>7180</v>
      </c>
      <c r="D3072" s="3">
        <v>10000</v>
      </c>
      <c r="E3072" s="3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s="7">
        <f t="shared" si="188"/>
        <v>42690.733437499999</v>
      </c>
      <c r="L3072" s="7">
        <f t="shared" si="189"/>
        <v>42711.733437499999</v>
      </c>
      <c r="M3072" t="b">
        <v>0</v>
      </c>
      <c r="N3072">
        <v>16</v>
      </c>
      <c r="O3072" s="22">
        <f>E3072/D3072*100</f>
        <v>3.34</v>
      </c>
      <c r="P3072" s="4">
        <f>E3072/N3072</f>
        <v>20.875</v>
      </c>
      <c r="Q3072" t="b">
        <v>0</v>
      </c>
      <c r="R3072" t="s">
        <v>8303</v>
      </c>
      <c r="S3072" t="str">
        <f t="shared" si="190"/>
        <v>theater</v>
      </c>
      <c r="T3072" t="str">
        <f t="shared" si="191"/>
        <v>spaces</v>
      </c>
    </row>
    <row r="3073" spans="1:20" ht="42.75" x14ac:dyDescent="0.45">
      <c r="A3073">
        <v>3071</v>
      </c>
      <c r="B3073" s="1" t="s">
        <v>3071</v>
      </c>
      <c r="C3073" s="1" t="s">
        <v>7181</v>
      </c>
      <c r="D3073" s="3">
        <v>12000</v>
      </c>
      <c r="E3073" s="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s="7">
        <f t="shared" si="188"/>
        <v>42097.732418981483</v>
      </c>
      <c r="L3073" s="7">
        <f t="shared" si="189"/>
        <v>42115.249305555553</v>
      </c>
      <c r="M3073" t="b">
        <v>0</v>
      </c>
      <c r="N3073">
        <v>117</v>
      </c>
      <c r="O3073" s="22">
        <f>E3073/D3073*100</f>
        <v>59.774999999999999</v>
      </c>
      <c r="P3073" s="4">
        <f>E3073/N3073</f>
        <v>61.307692307692307</v>
      </c>
      <c r="Q3073" t="b">
        <v>0</v>
      </c>
      <c r="R3073" t="s">
        <v>8303</v>
      </c>
      <c r="S3073" t="str">
        <f t="shared" si="190"/>
        <v>theater</v>
      </c>
      <c r="T3073" t="str">
        <f t="shared" si="191"/>
        <v>spaces</v>
      </c>
    </row>
    <row r="3074" spans="1:20" ht="42.75" x14ac:dyDescent="0.45">
      <c r="A3074">
        <v>3072</v>
      </c>
      <c r="B3074" s="1" t="s">
        <v>3072</v>
      </c>
      <c r="C3074" s="1" t="s">
        <v>7182</v>
      </c>
      <c r="D3074" s="3">
        <v>12000</v>
      </c>
      <c r="E3074" s="3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s="7">
        <f t="shared" si="188"/>
        <v>42658.690532407403</v>
      </c>
      <c r="L3074" s="7">
        <f t="shared" si="189"/>
        <v>42673.073611111111</v>
      </c>
      <c r="M3074" t="b">
        <v>0</v>
      </c>
      <c r="N3074">
        <v>2</v>
      </c>
      <c r="O3074" s="22">
        <f>E3074/D3074*100</f>
        <v>1.6666666666666666E-2</v>
      </c>
      <c r="P3074" s="4">
        <f>E3074/N3074</f>
        <v>1</v>
      </c>
      <c r="Q3074" t="b">
        <v>0</v>
      </c>
      <c r="R3074" t="s">
        <v>8303</v>
      </c>
      <c r="S3074" t="str">
        <f t="shared" si="190"/>
        <v>theater</v>
      </c>
      <c r="T3074" t="str">
        <f t="shared" si="191"/>
        <v>spaces</v>
      </c>
    </row>
    <row r="3075" spans="1:20" ht="42.75" x14ac:dyDescent="0.45">
      <c r="A3075">
        <v>3073</v>
      </c>
      <c r="B3075" s="1" t="s">
        <v>3073</v>
      </c>
      <c r="C3075" s="1" t="s">
        <v>7183</v>
      </c>
      <c r="D3075" s="3">
        <v>2800000</v>
      </c>
      <c r="E3075" s="3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s="7">
        <f t="shared" ref="K3075:K3138" si="192">(((J3075/60)/60)/24)+DATE(1970,1,1)</f>
        <v>42111.684027777781</v>
      </c>
      <c r="L3075" s="7">
        <f t="shared" ref="L3075:L3138" si="193">(((I3075/60)/60)/24)+DATE(1970,1,1)</f>
        <v>42169.804861111115</v>
      </c>
      <c r="M3075" t="b">
        <v>0</v>
      </c>
      <c r="N3075">
        <v>7</v>
      </c>
      <c r="O3075" s="22">
        <f>E3075/D3075*100</f>
        <v>2.3035714285714284E-2</v>
      </c>
      <c r="P3075" s="4">
        <f>E3075/N3075</f>
        <v>92.142857142857139</v>
      </c>
      <c r="Q3075" t="b">
        <v>0</v>
      </c>
      <c r="R3075" t="s">
        <v>8303</v>
      </c>
      <c r="S3075" t="str">
        <f t="shared" ref="S3075:S3138" si="194">LEFT(R3075,SEARCH("/",R3075,1)-1)</f>
        <v>theater</v>
      </c>
      <c r="T3075" t="str">
        <f t="shared" ref="T3075:T3138" si="195">RIGHT(R3075,LEN(R3075) - FIND("/",R3075))</f>
        <v>spaces</v>
      </c>
    </row>
    <row r="3076" spans="1:20" ht="57" x14ac:dyDescent="0.45">
      <c r="A3076">
        <v>3074</v>
      </c>
      <c r="B3076" s="1" t="s">
        <v>3074</v>
      </c>
      <c r="C3076" s="1" t="s">
        <v>7184</v>
      </c>
      <c r="D3076" s="3">
        <v>25000</v>
      </c>
      <c r="E3076" s="3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s="7">
        <f t="shared" si="192"/>
        <v>42409.571284722217</v>
      </c>
      <c r="L3076" s="7">
        <f t="shared" si="193"/>
        <v>42439.571284722217</v>
      </c>
      <c r="M3076" t="b">
        <v>0</v>
      </c>
      <c r="N3076">
        <v>3</v>
      </c>
      <c r="O3076" s="22">
        <f>E3076/D3076*100</f>
        <v>8.8000000000000009E-2</v>
      </c>
      <c r="P3076" s="4">
        <f>E3076/N3076</f>
        <v>7.333333333333333</v>
      </c>
      <c r="Q3076" t="b">
        <v>0</v>
      </c>
      <c r="R3076" t="s">
        <v>8303</v>
      </c>
      <c r="S3076" t="str">
        <f t="shared" si="194"/>
        <v>theater</v>
      </c>
      <c r="T3076" t="str">
        <f t="shared" si="195"/>
        <v>spaces</v>
      </c>
    </row>
    <row r="3077" spans="1:20" ht="42.75" x14ac:dyDescent="0.45">
      <c r="A3077">
        <v>3075</v>
      </c>
      <c r="B3077" s="1" t="s">
        <v>3075</v>
      </c>
      <c r="C3077" s="1" t="s">
        <v>7185</v>
      </c>
      <c r="D3077" s="3">
        <v>15000</v>
      </c>
      <c r="E3077" s="3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s="7">
        <f t="shared" si="192"/>
        <v>42551.102314814809</v>
      </c>
      <c r="L3077" s="7">
        <f t="shared" si="193"/>
        <v>42601.102314814809</v>
      </c>
      <c r="M3077" t="b">
        <v>0</v>
      </c>
      <c r="N3077">
        <v>20</v>
      </c>
      <c r="O3077" s="22">
        <f>E3077/D3077*100</f>
        <v>8.64</v>
      </c>
      <c r="P3077" s="4">
        <f>E3077/N3077</f>
        <v>64.8</v>
      </c>
      <c r="Q3077" t="b">
        <v>0</v>
      </c>
      <c r="R3077" t="s">
        <v>8303</v>
      </c>
      <c r="S3077" t="str">
        <f t="shared" si="194"/>
        <v>theater</v>
      </c>
      <c r="T3077" t="str">
        <f t="shared" si="195"/>
        <v>spaces</v>
      </c>
    </row>
    <row r="3078" spans="1:20" ht="28.5" x14ac:dyDescent="0.45">
      <c r="A3078">
        <v>3076</v>
      </c>
      <c r="B3078" s="1" t="s">
        <v>3076</v>
      </c>
      <c r="C3078" s="1" t="s">
        <v>7186</v>
      </c>
      <c r="D3078" s="3">
        <v>10000</v>
      </c>
      <c r="E3078" s="3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s="7">
        <f t="shared" si="192"/>
        <v>42226.651886574073</v>
      </c>
      <c r="L3078" s="7">
        <f t="shared" si="193"/>
        <v>42286.651886574073</v>
      </c>
      <c r="M3078" t="b">
        <v>0</v>
      </c>
      <c r="N3078">
        <v>50</v>
      </c>
      <c r="O3078" s="22">
        <f>E3078/D3078*100</f>
        <v>15.06</v>
      </c>
      <c r="P3078" s="4">
        <f>E3078/N3078</f>
        <v>30.12</v>
      </c>
      <c r="Q3078" t="b">
        <v>0</v>
      </c>
      <c r="R3078" t="s">
        <v>8303</v>
      </c>
      <c r="S3078" t="str">
        <f t="shared" si="194"/>
        <v>theater</v>
      </c>
      <c r="T3078" t="str">
        <f t="shared" si="195"/>
        <v>spaces</v>
      </c>
    </row>
    <row r="3079" spans="1:20" ht="42.75" x14ac:dyDescent="0.45">
      <c r="A3079">
        <v>3077</v>
      </c>
      <c r="B3079" s="1" t="s">
        <v>3077</v>
      </c>
      <c r="C3079" s="1" t="s">
        <v>7187</v>
      </c>
      <c r="D3079" s="3">
        <v>22000</v>
      </c>
      <c r="E3079" s="3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s="7">
        <f t="shared" si="192"/>
        <v>42766.956921296296</v>
      </c>
      <c r="L3079" s="7">
        <f t="shared" si="193"/>
        <v>42796.956921296296</v>
      </c>
      <c r="M3079" t="b">
        <v>0</v>
      </c>
      <c r="N3079">
        <v>2</v>
      </c>
      <c r="O3079" s="22">
        <f>E3079/D3079*100</f>
        <v>0.47727272727272729</v>
      </c>
      <c r="P3079" s="4">
        <f>E3079/N3079</f>
        <v>52.5</v>
      </c>
      <c r="Q3079" t="b">
        <v>0</v>
      </c>
      <c r="R3079" t="s">
        <v>8303</v>
      </c>
      <c r="S3079" t="str">
        <f t="shared" si="194"/>
        <v>theater</v>
      </c>
      <c r="T3079" t="str">
        <f t="shared" si="195"/>
        <v>spaces</v>
      </c>
    </row>
    <row r="3080" spans="1:20" ht="42.75" x14ac:dyDescent="0.45">
      <c r="A3080">
        <v>3078</v>
      </c>
      <c r="B3080" s="1" t="s">
        <v>3078</v>
      </c>
      <c r="C3080" s="1" t="s">
        <v>7188</v>
      </c>
      <c r="D3080" s="3">
        <v>60000</v>
      </c>
      <c r="E3080" s="3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s="7">
        <f t="shared" si="192"/>
        <v>42031.138831018514</v>
      </c>
      <c r="L3080" s="7">
        <f t="shared" si="193"/>
        <v>42061.138831018514</v>
      </c>
      <c r="M3080" t="b">
        <v>0</v>
      </c>
      <c r="N3080">
        <v>3</v>
      </c>
      <c r="O3080" s="22">
        <f>E3080/D3080*100</f>
        <v>0.11833333333333333</v>
      </c>
      <c r="P3080" s="4">
        <f>E3080/N3080</f>
        <v>23.666666666666668</v>
      </c>
      <c r="Q3080" t="b">
        <v>0</v>
      </c>
      <c r="R3080" t="s">
        <v>8303</v>
      </c>
      <c r="S3080" t="str">
        <f t="shared" si="194"/>
        <v>theater</v>
      </c>
      <c r="T3080" t="str">
        <f t="shared" si="195"/>
        <v>spaces</v>
      </c>
    </row>
    <row r="3081" spans="1:20" ht="42.75" x14ac:dyDescent="0.45">
      <c r="A3081">
        <v>3079</v>
      </c>
      <c r="B3081" s="1" t="s">
        <v>3079</v>
      </c>
      <c r="C3081" s="1" t="s">
        <v>7189</v>
      </c>
      <c r="D3081" s="3">
        <v>1333666</v>
      </c>
      <c r="E3081" s="3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s="7">
        <f t="shared" si="192"/>
        <v>42055.713368055556</v>
      </c>
      <c r="L3081" s="7">
        <f t="shared" si="193"/>
        <v>42085.671701388885</v>
      </c>
      <c r="M3081" t="b">
        <v>0</v>
      </c>
      <c r="N3081">
        <v>27</v>
      </c>
      <c r="O3081" s="22">
        <f>E3081/D3081*100</f>
        <v>0.8417399858735245</v>
      </c>
      <c r="P3081" s="4">
        <f>E3081/N3081</f>
        <v>415.77777777777777</v>
      </c>
      <c r="Q3081" t="b">
        <v>0</v>
      </c>
      <c r="R3081" t="s">
        <v>8303</v>
      </c>
      <c r="S3081" t="str">
        <f t="shared" si="194"/>
        <v>theater</v>
      </c>
      <c r="T3081" t="str">
        <f t="shared" si="195"/>
        <v>spaces</v>
      </c>
    </row>
    <row r="3082" spans="1:20" ht="42.75" x14ac:dyDescent="0.45">
      <c r="A3082">
        <v>3080</v>
      </c>
      <c r="B3082" s="1" t="s">
        <v>3080</v>
      </c>
      <c r="C3082" s="1" t="s">
        <v>7190</v>
      </c>
      <c r="D3082" s="3">
        <v>2000000</v>
      </c>
      <c r="E3082" s="3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s="7">
        <f t="shared" si="192"/>
        <v>41940.028287037036</v>
      </c>
      <c r="L3082" s="7">
        <f t="shared" si="193"/>
        <v>42000.0699537037</v>
      </c>
      <c r="M3082" t="b">
        <v>0</v>
      </c>
      <c r="N3082">
        <v>7</v>
      </c>
      <c r="O3082" s="22">
        <f>E3082/D3082*100</f>
        <v>1.8799999999999997E-2</v>
      </c>
      <c r="P3082" s="4">
        <f>E3082/N3082</f>
        <v>53.714285714285715</v>
      </c>
      <c r="Q3082" t="b">
        <v>0</v>
      </c>
      <c r="R3082" t="s">
        <v>8303</v>
      </c>
      <c r="S3082" t="str">
        <f t="shared" si="194"/>
        <v>theater</v>
      </c>
      <c r="T3082" t="str">
        <f t="shared" si="195"/>
        <v>spaces</v>
      </c>
    </row>
    <row r="3083" spans="1:20" ht="42.75" x14ac:dyDescent="0.45">
      <c r="A3083">
        <v>3081</v>
      </c>
      <c r="B3083" s="1" t="s">
        <v>3081</v>
      </c>
      <c r="C3083" s="1" t="s">
        <v>7191</v>
      </c>
      <c r="D3083" s="3">
        <v>1000000</v>
      </c>
      <c r="E3083" s="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s="7">
        <f t="shared" si="192"/>
        <v>42237.181608796294</v>
      </c>
      <c r="L3083" s="7">
        <f t="shared" si="193"/>
        <v>42267.181608796294</v>
      </c>
      <c r="M3083" t="b">
        <v>0</v>
      </c>
      <c r="N3083">
        <v>5</v>
      </c>
      <c r="O3083" s="22">
        <f>E3083/D3083*100</f>
        <v>0.21029999999999999</v>
      </c>
      <c r="P3083" s="4">
        <f>E3083/N3083</f>
        <v>420.6</v>
      </c>
      <c r="Q3083" t="b">
        <v>0</v>
      </c>
      <c r="R3083" t="s">
        <v>8303</v>
      </c>
      <c r="S3083" t="str">
        <f t="shared" si="194"/>
        <v>theater</v>
      </c>
      <c r="T3083" t="str">
        <f t="shared" si="195"/>
        <v>spaces</v>
      </c>
    </row>
    <row r="3084" spans="1:20" ht="42.75" x14ac:dyDescent="0.45">
      <c r="A3084">
        <v>3082</v>
      </c>
      <c r="B3084" s="1" t="s">
        <v>3082</v>
      </c>
      <c r="C3084" s="1" t="s">
        <v>7192</v>
      </c>
      <c r="D3084" s="3">
        <v>9000</v>
      </c>
      <c r="E3084" s="3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s="7">
        <f t="shared" si="192"/>
        <v>42293.922986111109</v>
      </c>
      <c r="L3084" s="7">
        <f t="shared" si="193"/>
        <v>42323.96465277778</v>
      </c>
      <c r="M3084" t="b">
        <v>0</v>
      </c>
      <c r="N3084">
        <v>0</v>
      </c>
      <c r="O3084" s="22">
        <f>E3084/D3084*100</f>
        <v>0</v>
      </c>
      <c r="P3084" s="4" t="e">
        <f>E3084/N3084</f>
        <v>#DIV/0!</v>
      </c>
      <c r="Q3084" t="b">
        <v>0</v>
      </c>
      <c r="R3084" t="s">
        <v>8303</v>
      </c>
      <c r="S3084" t="str">
        <f t="shared" si="194"/>
        <v>theater</v>
      </c>
      <c r="T3084" t="str">
        <f t="shared" si="195"/>
        <v>spaces</v>
      </c>
    </row>
    <row r="3085" spans="1:20" ht="57" x14ac:dyDescent="0.45">
      <c r="A3085">
        <v>3083</v>
      </c>
      <c r="B3085" s="1" t="s">
        <v>3083</v>
      </c>
      <c r="C3085" s="1" t="s">
        <v>7193</v>
      </c>
      <c r="D3085" s="3">
        <v>20000</v>
      </c>
      <c r="E3085" s="3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s="7">
        <f t="shared" si="192"/>
        <v>41853.563402777778</v>
      </c>
      <c r="L3085" s="7">
        <f t="shared" si="193"/>
        <v>41883.208333333336</v>
      </c>
      <c r="M3085" t="b">
        <v>0</v>
      </c>
      <c r="N3085">
        <v>3</v>
      </c>
      <c r="O3085" s="22">
        <f>E3085/D3085*100</f>
        <v>0.27999999999999997</v>
      </c>
      <c r="P3085" s="4">
        <f>E3085/N3085</f>
        <v>18.666666666666668</v>
      </c>
      <c r="Q3085" t="b">
        <v>0</v>
      </c>
      <c r="R3085" t="s">
        <v>8303</v>
      </c>
      <c r="S3085" t="str">
        <f t="shared" si="194"/>
        <v>theater</v>
      </c>
      <c r="T3085" t="str">
        <f t="shared" si="195"/>
        <v>spaces</v>
      </c>
    </row>
    <row r="3086" spans="1:20" ht="42.75" x14ac:dyDescent="0.45">
      <c r="A3086">
        <v>3084</v>
      </c>
      <c r="B3086" s="1" t="s">
        <v>3084</v>
      </c>
      <c r="C3086" s="1" t="s">
        <v>7194</v>
      </c>
      <c r="D3086" s="3">
        <v>4059</v>
      </c>
      <c r="E3086" s="3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s="7">
        <f t="shared" si="192"/>
        <v>42100.723738425921</v>
      </c>
      <c r="L3086" s="7">
        <f t="shared" si="193"/>
        <v>42129.783333333333</v>
      </c>
      <c r="M3086" t="b">
        <v>0</v>
      </c>
      <c r="N3086">
        <v>6</v>
      </c>
      <c r="O3086" s="22">
        <f>E3086/D3086*100</f>
        <v>11.57920670115792</v>
      </c>
      <c r="P3086" s="4">
        <f>E3086/N3086</f>
        <v>78.333333333333329</v>
      </c>
      <c r="Q3086" t="b">
        <v>0</v>
      </c>
      <c r="R3086" t="s">
        <v>8303</v>
      </c>
      <c r="S3086" t="str">
        <f t="shared" si="194"/>
        <v>theater</v>
      </c>
      <c r="T3086" t="str">
        <f t="shared" si="195"/>
        <v>spaces</v>
      </c>
    </row>
    <row r="3087" spans="1:20" ht="42.75" x14ac:dyDescent="0.45">
      <c r="A3087">
        <v>3085</v>
      </c>
      <c r="B3087" s="1" t="s">
        <v>3085</v>
      </c>
      <c r="C3087" s="1" t="s">
        <v>7195</v>
      </c>
      <c r="D3087" s="3">
        <v>25000</v>
      </c>
      <c r="E3087" s="3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s="7">
        <f t="shared" si="192"/>
        <v>42246.883784722217</v>
      </c>
      <c r="L3087" s="7">
        <f t="shared" si="193"/>
        <v>42276.883784722217</v>
      </c>
      <c r="M3087" t="b">
        <v>0</v>
      </c>
      <c r="N3087">
        <v>9</v>
      </c>
      <c r="O3087" s="22">
        <f>E3087/D3087*100</f>
        <v>2.44</v>
      </c>
      <c r="P3087" s="4">
        <f>E3087/N3087</f>
        <v>67.777777777777771</v>
      </c>
      <c r="Q3087" t="b">
        <v>0</v>
      </c>
      <c r="R3087" t="s">
        <v>8303</v>
      </c>
      <c r="S3087" t="str">
        <f t="shared" si="194"/>
        <v>theater</v>
      </c>
      <c r="T3087" t="str">
        <f t="shared" si="195"/>
        <v>spaces</v>
      </c>
    </row>
    <row r="3088" spans="1:20" ht="42.75" x14ac:dyDescent="0.45">
      <c r="A3088">
        <v>3086</v>
      </c>
      <c r="B3088" s="1" t="s">
        <v>3086</v>
      </c>
      <c r="C3088" s="1" t="s">
        <v>7196</v>
      </c>
      <c r="D3088" s="3">
        <v>20000</v>
      </c>
      <c r="E3088" s="3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s="7">
        <f t="shared" si="192"/>
        <v>42173.67082175926</v>
      </c>
      <c r="L3088" s="7">
        <f t="shared" si="193"/>
        <v>42233.67082175926</v>
      </c>
      <c r="M3088" t="b">
        <v>0</v>
      </c>
      <c r="N3088">
        <v>3</v>
      </c>
      <c r="O3088" s="22">
        <f>E3088/D3088*100</f>
        <v>0.25</v>
      </c>
      <c r="P3088" s="4">
        <f>E3088/N3088</f>
        <v>16.666666666666668</v>
      </c>
      <c r="Q3088" t="b">
        <v>0</v>
      </c>
      <c r="R3088" t="s">
        <v>8303</v>
      </c>
      <c r="S3088" t="str">
        <f t="shared" si="194"/>
        <v>theater</v>
      </c>
      <c r="T3088" t="str">
        <f t="shared" si="195"/>
        <v>spaces</v>
      </c>
    </row>
    <row r="3089" spans="1:20" ht="42.75" x14ac:dyDescent="0.45">
      <c r="A3089">
        <v>3087</v>
      </c>
      <c r="B3089" s="1" t="s">
        <v>3087</v>
      </c>
      <c r="C3089" s="1" t="s">
        <v>7197</v>
      </c>
      <c r="D3089" s="3">
        <v>20000</v>
      </c>
      <c r="E3089" s="3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s="7">
        <f t="shared" si="192"/>
        <v>42665.150347222225</v>
      </c>
      <c r="L3089" s="7">
        <f t="shared" si="193"/>
        <v>42725.192013888889</v>
      </c>
      <c r="M3089" t="b">
        <v>0</v>
      </c>
      <c r="N3089">
        <v>2</v>
      </c>
      <c r="O3089" s="22">
        <f>E3089/D3089*100</f>
        <v>0.625</v>
      </c>
      <c r="P3089" s="4">
        <f>E3089/N3089</f>
        <v>62.5</v>
      </c>
      <c r="Q3089" t="b">
        <v>0</v>
      </c>
      <c r="R3089" t="s">
        <v>8303</v>
      </c>
      <c r="S3089" t="str">
        <f t="shared" si="194"/>
        <v>theater</v>
      </c>
      <c r="T3089" t="str">
        <f t="shared" si="195"/>
        <v>spaces</v>
      </c>
    </row>
    <row r="3090" spans="1:20" ht="42.75" x14ac:dyDescent="0.45">
      <c r="A3090">
        <v>3088</v>
      </c>
      <c r="B3090" s="1" t="s">
        <v>3088</v>
      </c>
      <c r="C3090" s="1" t="s">
        <v>7198</v>
      </c>
      <c r="D3090" s="3">
        <v>65000</v>
      </c>
      <c r="E3090" s="3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s="7">
        <f t="shared" si="192"/>
        <v>41981.57230324074</v>
      </c>
      <c r="L3090" s="7">
        <f t="shared" si="193"/>
        <v>42012.570138888885</v>
      </c>
      <c r="M3090" t="b">
        <v>0</v>
      </c>
      <c r="N3090">
        <v>3</v>
      </c>
      <c r="O3090" s="22">
        <f>E3090/D3090*100</f>
        <v>0.19384615384615383</v>
      </c>
      <c r="P3090" s="4">
        <f>E3090/N3090</f>
        <v>42</v>
      </c>
      <c r="Q3090" t="b">
        <v>0</v>
      </c>
      <c r="R3090" t="s">
        <v>8303</v>
      </c>
      <c r="S3090" t="str">
        <f t="shared" si="194"/>
        <v>theater</v>
      </c>
      <c r="T3090" t="str">
        <f t="shared" si="195"/>
        <v>spaces</v>
      </c>
    </row>
    <row r="3091" spans="1:20" ht="42.75" x14ac:dyDescent="0.45">
      <c r="A3091">
        <v>3089</v>
      </c>
      <c r="B3091" s="1" t="s">
        <v>3089</v>
      </c>
      <c r="C3091" s="1" t="s">
        <v>7199</v>
      </c>
      <c r="D3091" s="3">
        <v>25000</v>
      </c>
      <c r="E3091" s="3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s="7">
        <f t="shared" si="192"/>
        <v>42528.542627314819</v>
      </c>
      <c r="L3091" s="7">
        <f t="shared" si="193"/>
        <v>42560.082638888889</v>
      </c>
      <c r="M3091" t="b">
        <v>0</v>
      </c>
      <c r="N3091">
        <v>45</v>
      </c>
      <c r="O3091" s="22">
        <f>E3091/D3091*100</f>
        <v>23.416</v>
      </c>
      <c r="P3091" s="4">
        <f>E3091/N3091</f>
        <v>130.0888888888889</v>
      </c>
      <c r="Q3091" t="b">
        <v>0</v>
      </c>
      <c r="R3091" t="s">
        <v>8303</v>
      </c>
      <c r="S3091" t="str">
        <f t="shared" si="194"/>
        <v>theater</v>
      </c>
      <c r="T3091" t="str">
        <f t="shared" si="195"/>
        <v>spaces</v>
      </c>
    </row>
    <row r="3092" spans="1:20" ht="42.75" x14ac:dyDescent="0.45">
      <c r="A3092">
        <v>3090</v>
      </c>
      <c r="B3092" s="1" t="s">
        <v>3090</v>
      </c>
      <c r="C3092" s="1" t="s">
        <v>7200</v>
      </c>
      <c r="D3092" s="3">
        <v>225000</v>
      </c>
      <c r="E3092" s="3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s="7">
        <f t="shared" si="192"/>
        <v>42065.818807870368</v>
      </c>
      <c r="L3092" s="7">
        <f t="shared" si="193"/>
        <v>42125.777141203704</v>
      </c>
      <c r="M3092" t="b">
        <v>0</v>
      </c>
      <c r="N3092">
        <v>9</v>
      </c>
      <c r="O3092" s="22">
        <f>E3092/D3092*100</f>
        <v>5.0808888888888886</v>
      </c>
      <c r="P3092" s="4">
        <f>E3092/N3092</f>
        <v>1270.2222222222222</v>
      </c>
      <c r="Q3092" t="b">
        <v>0</v>
      </c>
      <c r="R3092" t="s">
        <v>8303</v>
      </c>
      <c r="S3092" t="str">
        <f t="shared" si="194"/>
        <v>theater</v>
      </c>
      <c r="T3092" t="str">
        <f t="shared" si="195"/>
        <v>spaces</v>
      </c>
    </row>
    <row r="3093" spans="1:20" ht="42.75" x14ac:dyDescent="0.45">
      <c r="A3093">
        <v>3091</v>
      </c>
      <c r="B3093" s="1" t="s">
        <v>3091</v>
      </c>
      <c r="C3093" s="1" t="s">
        <v>7201</v>
      </c>
      <c r="D3093" s="3">
        <v>5000</v>
      </c>
      <c r="E3093" s="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s="7">
        <f t="shared" si="192"/>
        <v>42566.948414351849</v>
      </c>
      <c r="L3093" s="7">
        <f t="shared" si="193"/>
        <v>42596.948414351849</v>
      </c>
      <c r="M3093" t="b">
        <v>0</v>
      </c>
      <c r="N3093">
        <v>9</v>
      </c>
      <c r="O3093" s="22">
        <f>E3093/D3093*100</f>
        <v>15.920000000000002</v>
      </c>
      <c r="P3093" s="4">
        <f>E3093/N3093</f>
        <v>88.444444444444443</v>
      </c>
      <c r="Q3093" t="b">
        <v>0</v>
      </c>
      <c r="R3093" t="s">
        <v>8303</v>
      </c>
      <c r="S3093" t="str">
        <f t="shared" si="194"/>
        <v>theater</v>
      </c>
      <c r="T3093" t="str">
        <f t="shared" si="195"/>
        <v>spaces</v>
      </c>
    </row>
    <row r="3094" spans="1:20" ht="42.75" x14ac:dyDescent="0.45">
      <c r="A3094">
        <v>3092</v>
      </c>
      <c r="B3094" s="1" t="s">
        <v>3092</v>
      </c>
      <c r="C3094" s="1" t="s">
        <v>7202</v>
      </c>
      <c r="D3094" s="3">
        <v>100000</v>
      </c>
      <c r="E3094" s="3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s="7">
        <f t="shared" si="192"/>
        <v>42255.619351851856</v>
      </c>
      <c r="L3094" s="7">
        <f t="shared" si="193"/>
        <v>42292.916666666672</v>
      </c>
      <c r="M3094" t="b">
        <v>0</v>
      </c>
      <c r="N3094">
        <v>21</v>
      </c>
      <c r="O3094" s="22">
        <f>E3094/D3094*100</f>
        <v>1.1831900000000002</v>
      </c>
      <c r="P3094" s="4">
        <f>E3094/N3094</f>
        <v>56.342380952380957</v>
      </c>
      <c r="Q3094" t="b">
        <v>0</v>
      </c>
      <c r="R3094" t="s">
        <v>8303</v>
      </c>
      <c r="S3094" t="str">
        <f t="shared" si="194"/>
        <v>theater</v>
      </c>
      <c r="T3094" t="str">
        <f t="shared" si="195"/>
        <v>spaces</v>
      </c>
    </row>
    <row r="3095" spans="1:20" ht="42.75" x14ac:dyDescent="0.45">
      <c r="A3095">
        <v>3093</v>
      </c>
      <c r="B3095" s="1" t="s">
        <v>3093</v>
      </c>
      <c r="C3095" s="1" t="s">
        <v>7203</v>
      </c>
      <c r="D3095" s="3">
        <v>4000</v>
      </c>
      <c r="E3095" s="3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s="7">
        <f t="shared" si="192"/>
        <v>41760.909039351849</v>
      </c>
      <c r="L3095" s="7">
        <f t="shared" si="193"/>
        <v>41791.165972222225</v>
      </c>
      <c r="M3095" t="b">
        <v>0</v>
      </c>
      <c r="N3095">
        <v>17</v>
      </c>
      <c r="O3095" s="22">
        <f>E3095/D3095*100</f>
        <v>22.75</v>
      </c>
      <c r="P3095" s="4">
        <f>E3095/N3095</f>
        <v>53.529411764705884</v>
      </c>
      <c r="Q3095" t="b">
        <v>0</v>
      </c>
      <c r="R3095" t="s">
        <v>8303</v>
      </c>
      <c r="S3095" t="str">
        <f t="shared" si="194"/>
        <v>theater</v>
      </c>
      <c r="T3095" t="str">
        <f t="shared" si="195"/>
        <v>spaces</v>
      </c>
    </row>
    <row r="3096" spans="1:20" ht="42.75" x14ac:dyDescent="0.45">
      <c r="A3096">
        <v>3094</v>
      </c>
      <c r="B3096" s="1" t="s">
        <v>3094</v>
      </c>
      <c r="C3096" s="1" t="s">
        <v>7204</v>
      </c>
      <c r="D3096" s="3">
        <v>100000</v>
      </c>
      <c r="E3096" s="3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s="7">
        <f t="shared" si="192"/>
        <v>42207.795787037037</v>
      </c>
      <c r="L3096" s="7">
        <f t="shared" si="193"/>
        <v>42267.795787037037</v>
      </c>
      <c r="M3096" t="b">
        <v>0</v>
      </c>
      <c r="N3096">
        <v>1</v>
      </c>
      <c r="O3096" s="22">
        <f>E3096/D3096*100</f>
        <v>2.5000000000000001E-2</v>
      </c>
      <c r="P3096" s="4">
        <f>E3096/N3096</f>
        <v>25</v>
      </c>
      <c r="Q3096" t="b">
        <v>0</v>
      </c>
      <c r="R3096" t="s">
        <v>8303</v>
      </c>
      <c r="S3096" t="str">
        <f t="shared" si="194"/>
        <v>theater</v>
      </c>
      <c r="T3096" t="str">
        <f t="shared" si="195"/>
        <v>spaces</v>
      </c>
    </row>
    <row r="3097" spans="1:20" ht="42.75" x14ac:dyDescent="0.45">
      <c r="A3097">
        <v>3095</v>
      </c>
      <c r="B3097" s="1" t="s">
        <v>3095</v>
      </c>
      <c r="C3097" s="1" t="s">
        <v>7205</v>
      </c>
      <c r="D3097" s="3">
        <v>14920</v>
      </c>
      <c r="E3097" s="3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s="7">
        <f t="shared" si="192"/>
        <v>42523.025231481486</v>
      </c>
      <c r="L3097" s="7">
        <f t="shared" si="193"/>
        <v>42583.025231481486</v>
      </c>
      <c r="M3097" t="b">
        <v>0</v>
      </c>
      <c r="N3097">
        <v>1</v>
      </c>
      <c r="O3097" s="22">
        <f>E3097/D3097*100</f>
        <v>0.33512064343163539</v>
      </c>
      <c r="P3097" s="4">
        <f>E3097/N3097</f>
        <v>50</v>
      </c>
      <c r="Q3097" t="b">
        <v>0</v>
      </c>
      <c r="R3097" t="s">
        <v>8303</v>
      </c>
      <c r="S3097" t="str">
        <f t="shared" si="194"/>
        <v>theater</v>
      </c>
      <c r="T3097" t="str">
        <f t="shared" si="195"/>
        <v>spaces</v>
      </c>
    </row>
    <row r="3098" spans="1:20" ht="42.75" x14ac:dyDescent="0.45">
      <c r="A3098">
        <v>3096</v>
      </c>
      <c r="B3098" s="1" t="s">
        <v>3096</v>
      </c>
      <c r="C3098" s="1" t="s">
        <v>7206</v>
      </c>
      <c r="D3098" s="3">
        <v>20000</v>
      </c>
      <c r="E3098" s="3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s="7">
        <f t="shared" si="192"/>
        <v>42114.825532407413</v>
      </c>
      <c r="L3098" s="7">
        <f t="shared" si="193"/>
        <v>42144.825532407413</v>
      </c>
      <c r="M3098" t="b">
        <v>0</v>
      </c>
      <c r="N3098">
        <v>14</v>
      </c>
      <c r="O3098" s="22">
        <f>E3098/D3098*100</f>
        <v>3.9750000000000001</v>
      </c>
      <c r="P3098" s="4">
        <f>E3098/N3098</f>
        <v>56.785714285714285</v>
      </c>
      <c r="Q3098" t="b">
        <v>0</v>
      </c>
      <c r="R3098" t="s">
        <v>8303</v>
      </c>
      <c r="S3098" t="str">
        <f t="shared" si="194"/>
        <v>theater</v>
      </c>
      <c r="T3098" t="str">
        <f t="shared" si="195"/>
        <v>spaces</v>
      </c>
    </row>
    <row r="3099" spans="1:20" ht="42.75" x14ac:dyDescent="0.45">
      <c r="A3099">
        <v>3097</v>
      </c>
      <c r="B3099" s="1" t="s">
        <v>3097</v>
      </c>
      <c r="C3099" s="1" t="s">
        <v>7207</v>
      </c>
      <c r="D3099" s="3">
        <v>10000</v>
      </c>
      <c r="E3099" s="3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s="7">
        <f t="shared" si="192"/>
        <v>42629.503483796296</v>
      </c>
      <c r="L3099" s="7">
        <f t="shared" si="193"/>
        <v>42650.583333333328</v>
      </c>
      <c r="M3099" t="b">
        <v>0</v>
      </c>
      <c r="N3099">
        <v>42</v>
      </c>
      <c r="O3099" s="22">
        <f>E3099/D3099*100</f>
        <v>17.150000000000002</v>
      </c>
      <c r="P3099" s="4">
        <f>E3099/N3099</f>
        <v>40.833333333333336</v>
      </c>
      <c r="Q3099" t="b">
        <v>0</v>
      </c>
      <c r="R3099" t="s">
        <v>8303</v>
      </c>
      <c r="S3099" t="str">
        <f t="shared" si="194"/>
        <v>theater</v>
      </c>
      <c r="T3099" t="str">
        <f t="shared" si="195"/>
        <v>spaces</v>
      </c>
    </row>
    <row r="3100" spans="1:20" ht="42.75" x14ac:dyDescent="0.45">
      <c r="A3100">
        <v>3098</v>
      </c>
      <c r="B3100" s="1" t="s">
        <v>3098</v>
      </c>
      <c r="C3100" s="1" t="s">
        <v>7208</v>
      </c>
      <c r="D3100" s="3">
        <v>48725</v>
      </c>
      <c r="E3100" s="3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s="7">
        <f t="shared" si="192"/>
        <v>42359.792233796295</v>
      </c>
      <c r="L3100" s="7">
        <f t="shared" si="193"/>
        <v>42408.01180555555</v>
      </c>
      <c r="M3100" t="b">
        <v>0</v>
      </c>
      <c r="N3100">
        <v>27</v>
      </c>
      <c r="O3100" s="22">
        <f>E3100/D3100*100</f>
        <v>3.6080041046690612</v>
      </c>
      <c r="P3100" s="4">
        <f>E3100/N3100</f>
        <v>65.111111111111114</v>
      </c>
      <c r="Q3100" t="b">
        <v>0</v>
      </c>
      <c r="R3100" t="s">
        <v>8303</v>
      </c>
      <c r="S3100" t="str">
        <f t="shared" si="194"/>
        <v>theater</v>
      </c>
      <c r="T3100" t="str">
        <f t="shared" si="195"/>
        <v>spaces</v>
      </c>
    </row>
    <row r="3101" spans="1:20" ht="42.75" x14ac:dyDescent="0.45">
      <c r="A3101">
        <v>3099</v>
      </c>
      <c r="B3101" s="1" t="s">
        <v>3099</v>
      </c>
      <c r="C3101" s="1" t="s">
        <v>7209</v>
      </c>
      <c r="D3101" s="3">
        <v>2000</v>
      </c>
      <c r="E3101" s="3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s="7">
        <f t="shared" si="192"/>
        <v>42382.189710648148</v>
      </c>
      <c r="L3101" s="7">
        <f t="shared" si="193"/>
        <v>42412.189710648148</v>
      </c>
      <c r="M3101" t="b">
        <v>0</v>
      </c>
      <c r="N3101">
        <v>5</v>
      </c>
      <c r="O3101" s="22">
        <f>E3101/D3101*100</f>
        <v>13.900000000000002</v>
      </c>
      <c r="P3101" s="4">
        <f>E3101/N3101</f>
        <v>55.6</v>
      </c>
      <c r="Q3101" t="b">
        <v>0</v>
      </c>
      <c r="R3101" t="s">
        <v>8303</v>
      </c>
      <c r="S3101" t="str">
        <f t="shared" si="194"/>
        <v>theater</v>
      </c>
      <c r="T3101" t="str">
        <f t="shared" si="195"/>
        <v>spaces</v>
      </c>
    </row>
    <row r="3102" spans="1:20" ht="42.75" x14ac:dyDescent="0.45">
      <c r="A3102">
        <v>3100</v>
      </c>
      <c r="B3102" s="1" t="s">
        <v>3100</v>
      </c>
      <c r="C3102" s="1" t="s">
        <v>7210</v>
      </c>
      <c r="D3102" s="3">
        <v>12000</v>
      </c>
      <c r="E3102" s="3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s="7">
        <f t="shared" si="192"/>
        <v>41902.622395833336</v>
      </c>
      <c r="L3102" s="7">
        <f t="shared" si="193"/>
        <v>41932.622395833336</v>
      </c>
      <c r="M3102" t="b">
        <v>0</v>
      </c>
      <c r="N3102">
        <v>13</v>
      </c>
      <c r="O3102" s="22">
        <f>E3102/D3102*100</f>
        <v>15.225</v>
      </c>
      <c r="P3102" s="4">
        <f>E3102/N3102</f>
        <v>140.53846153846155</v>
      </c>
      <c r="Q3102" t="b">
        <v>0</v>
      </c>
      <c r="R3102" t="s">
        <v>8303</v>
      </c>
      <c r="S3102" t="str">
        <f t="shared" si="194"/>
        <v>theater</v>
      </c>
      <c r="T3102" t="str">
        <f t="shared" si="195"/>
        <v>spaces</v>
      </c>
    </row>
    <row r="3103" spans="1:20" ht="57" x14ac:dyDescent="0.45">
      <c r="A3103">
        <v>3101</v>
      </c>
      <c r="B3103" s="1" t="s">
        <v>3101</v>
      </c>
      <c r="C3103" s="1" t="s">
        <v>7211</v>
      </c>
      <c r="D3103" s="3">
        <v>2500</v>
      </c>
      <c r="E3103" s="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s="7">
        <f t="shared" si="192"/>
        <v>42171.383530092593</v>
      </c>
      <c r="L3103" s="7">
        <f t="shared" si="193"/>
        <v>42201.330555555556</v>
      </c>
      <c r="M3103" t="b">
        <v>0</v>
      </c>
      <c r="N3103">
        <v>12</v>
      </c>
      <c r="O3103" s="22">
        <f>E3103/D3103*100</f>
        <v>12</v>
      </c>
      <c r="P3103" s="4">
        <f>E3103/N3103</f>
        <v>25</v>
      </c>
      <c r="Q3103" t="b">
        <v>0</v>
      </c>
      <c r="R3103" t="s">
        <v>8303</v>
      </c>
      <c r="S3103" t="str">
        <f t="shared" si="194"/>
        <v>theater</v>
      </c>
      <c r="T3103" t="str">
        <f t="shared" si="195"/>
        <v>spaces</v>
      </c>
    </row>
    <row r="3104" spans="1:20" ht="42.75" x14ac:dyDescent="0.45">
      <c r="A3104">
        <v>3102</v>
      </c>
      <c r="B3104" s="1" t="s">
        <v>3102</v>
      </c>
      <c r="C3104" s="1" t="s">
        <v>7212</v>
      </c>
      <c r="D3104" s="3">
        <v>16000</v>
      </c>
      <c r="E3104" s="3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s="7">
        <f t="shared" si="192"/>
        <v>42555.340486111112</v>
      </c>
      <c r="L3104" s="7">
        <f t="shared" si="193"/>
        <v>42605.340486111112</v>
      </c>
      <c r="M3104" t="b">
        <v>0</v>
      </c>
      <c r="N3104">
        <v>90</v>
      </c>
      <c r="O3104" s="22">
        <f>E3104/D3104*100</f>
        <v>39.112499999999997</v>
      </c>
      <c r="P3104" s="4">
        <f>E3104/N3104</f>
        <v>69.533333333333331</v>
      </c>
      <c r="Q3104" t="b">
        <v>0</v>
      </c>
      <c r="R3104" t="s">
        <v>8303</v>
      </c>
      <c r="S3104" t="str">
        <f t="shared" si="194"/>
        <v>theater</v>
      </c>
      <c r="T3104" t="str">
        <f t="shared" si="195"/>
        <v>spaces</v>
      </c>
    </row>
    <row r="3105" spans="1:20" ht="28.5" x14ac:dyDescent="0.45">
      <c r="A3105">
        <v>3103</v>
      </c>
      <c r="B3105" s="1" t="s">
        <v>3103</v>
      </c>
      <c r="C3105" s="1" t="s">
        <v>7213</v>
      </c>
      <c r="D3105" s="3">
        <v>4100</v>
      </c>
      <c r="E3105" s="3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s="7">
        <f t="shared" si="192"/>
        <v>42107.156319444446</v>
      </c>
      <c r="L3105" s="7">
        <f t="shared" si="193"/>
        <v>42167.156319444446</v>
      </c>
      <c r="M3105" t="b">
        <v>0</v>
      </c>
      <c r="N3105">
        <v>2</v>
      </c>
      <c r="O3105" s="22">
        <f>E3105/D3105*100</f>
        <v>0.26829268292682928</v>
      </c>
      <c r="P3105" s="4">
        <f>E3105/N3105</f>
        <v>5.5</v>
      </c>
      <c r="Q3105" t="b">
        <v>0</v>
      </c>
      <c r="R3105" t="s">
        <v>8303</v>
      </c>
      <c r="S3105" t="str">
        <f t="shared" si="194"/>
        <v>theater</v>
      </c>
      <c r="T3105" t="str">
        <f t="shared" si="195"/>
        <v>spaces</v>
      </c>
    </row>
    <row r="3106" spans="1:20" ht="42.75" x14ac:dyDescent="0.45">
      <c r="A3106">
        <v>3104</v>
      </c>
      <c r="B3106" s="1" t="s">
        <v>3104</v>
      </c>
      <c r="C3106" s="1" t="s">
        <v>7214</v>
      </c>
      <c r="D3106" s="3">
        <v>4000</v>
      </c>
      <c r="E3106" s="3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s="7">
        <f t="shared" si="192"/>
        <v>42006.908692129626</v>
      </c>
      <c r="L3106" s="7">
        <f t="shared" si="193"/>
        <v>42038.083333333328</v>
      </c>
      <c r="M3106" t="b">
        <v>0</v>
      </c>
      <c r="N3106">
        <v>5</v>
      </c>
      <c r="O3106" s="22">
        <f>E3106/D3106*100</f>
        <v>29.625</v>
      </c>
      <c r="P3106" s="4">
        <f>E3106/N3106</f>
        <v>237</v>
      </c>
      <c r="Q3106" t="b">
        <v>0</v>
      </c>
      <c r="R3106" t="s">
        <v>8303</v>
      </c>
      <c r="S3106" t="str">
        <f t="shared" si="194"/>
        <v>theater</v>
      </c>
      <c r="T3106" t="str">
        <f t="shared" si="195"/>
        <v>spaces</v>
      </c>
    </row>
    <row r="3107" spans="1:20" ht="42.75" x14ac:dyDescent="0.45">
      <c r="A3107">
        <v>3105</v>
      </c>
      <c r="B3107" s="1" t="s">
        <v>3105</v>
      </c>
      <c r="C3107" s="1" t="s">
        <v>7215</v>
      </c>
      <c r="D3107" s="3">
        <v>5845</v>
      </c>
      <c r="E3107" s="3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s="7">
        <f t="shared" si="192"/>
        <v>41876.718935185185</v>
      </c>
      <c r="L3107" s="7">
        <f t="shared" si="193"/>
        <v>41931.208333333336</v>
      </c>
      <c r="M3107" t="b">
        <v>0</v>
      </c>
      <c r="N3107">
        <v>31</v>
      </c>
      <c r="O3107" s="22">
        <f>E3107/D3107*100</f>
        <v>42.360992301112063</v>
      </c>
      <c r="P3107" s="4">
        <f>E3107/N3107</f>
        <v>79.870967741935488</v>
      </c>
      <c r="Q3107" t="b">
        <v>0</v>
      </c>
      <c r="R3107" t="s">
        <v>8303</v>
      </c>
      <c r="S3107" t="str">
        <f t="shared" si="194"/>
        <v>theater</v>
      </c>
      <c r="T3107" t="str">
        <f t="shared" si="195"/>
        <v>spaces</v>
      </c>
    </row>
    <row r="3108" spans="1:20" ht="57" x14ac:dyDescent="0.45">
      <c r="A3108">
        <v>3106</v>
      </c>
      <c r="B3108" s="1" t="s">
        <v>3106</v>
      </c>
      <c r="C3108" s="1" t="s">
        <v>7216</v>
      </c>
      <c r="D3108" s="3">
        <v>1000</v>
      </c>
      <c r="E3108" s="3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s="7">
        <f t="shared" si="192"/>
        <v>42241.429120370376</v>
      </c>
      <c r="L3108" s="7">
        <f t="shared" si="193"/>
        <v>42263.916666666672</v>
      </c>
      <c r="M3108" t="b">
        <v>0</v>
      </c>
      <c r="N3108">
        <v>4</v>
      </c>
      <c r="O3108" s="22">
        <f>E3108/D3108*100</f>
        <v>4.1000000000000005</v>
      </c>
      <c r="P3108" s="4">
        <f>E3108/N3108</f>
        <v>10.25</v>
      </c>
      <c r="Q3108" t="b">
        <v>0</v>
      </c>
      <c r="R3108" t="s">
        <v>8303</v>
      </c>
      <c r="S3108" t="str">
        <f t="shared" si="194"/>
        <v>theater</v>
      </c>
      <c r="T3108" t="str">
        <f t="shared" si="195"/>
        <v>spaces</v>
      </c>
    </row>
    <row r="3109" spans="1:20" ht="42.75" x14ac:dyDescent="0.45">
      <c r="A3109">
        <v>3107</v>
      </c>
      <c r="B3109" s="1" t="s">
        <v>3107</v>
      </c>
      <c r="C3109" s="1" t="s">
        <v>7217</v>
      </c>
      <c r="D3109" s="3">
        <v>40000</v>
      </c>
      <c r="E3109" s="3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s="7">
        <f t="shared" si="192"/>
        <v>42128.814247685179</v>
      </c>
      <c r="L3109" s="7">
        <f t="shared" si="193"/>
        <v>42135.814247685179</v>
      </c>
      <c r="M3109" t="b">
        <v>0</v>
      </c>
      <c r="N3109">
        <v>29</v>
      </c>
      <c r="O3109" s="22">
        <f>E3109/D3109*100</f>
        <v>19.762499999999999</v>
      </c>
      <c r="P3109" s="4">
        <f>E3109/N3109</f>
        <v>272.58620689655174</v>
      </c>
      <c r="Q3109" t="b">
        <v>0</v>
      </c>
      <c r="R3109" t="s">
        <v>8303</v>
      </c>
      <c r="S3109" t="str">
        <f t="shared" si="194"/>
        <v>theater</v>
      </c>
      <c r="T3109" t="str">
        <f t="shared" si="195"/>
        <v>spaces</v>
      </c>
    </row>
    <row r="3110" spans="1:20" x14ac:dyDescent="0.45">
      <c r="A3110">
        <v>3108</v>
      </c>
      <c r="B3110" s="1" t="s">
        <v>3108</v>
      </c>
      <c r="C3110" s="1" t="s">
        <v>7218</v>
      </c>
      <c r="D3110" s="3">
        <v>50000</v>
      </c>
      <c r="E3110" s="3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s="7">
        <f t="shared" si="192"/>
        <v>42062.680486111116</v>
      </c>
      <c r="L3110" s="7">
        <f t="shared" si="193"/>
        <v>42122.638819444444</v>
      </c>
      <c r="M3110" t="b">
        <v>0</v>
      </c>
      <c r="N3110">
        <v>2</v>
      </c>
      <c r="O3110" s="22">
        <f>E3110/D3110*100</f>
        <v>5.1999999999999998E-2</v>
      </c>
      <c r="P3110" s="4">
        <f>E3110/N3110</f>
        <v>13</v>
      </c>
      <c r="Q3110" t="b">
        <v>0</v>
      </c>
      <c r="R3110" t="s">
        <v>8303</v>
      </c>
      <c r="S3110" t="str">
        <f t="shared" si="194"/>
        <v>theater</v>
      </c>
      <c r="T3110" t="str">
        <f t="shared" si="195"/>
        <v>spaces</v>
      </c>
    </row>
    <row r="3111" spans="1:20" ht="42.75" x14ac:dyDescent="0.45">
      <c r="A3111">
        <v>3109</v>
      </c>
      <c r="B3111" s="1" t="s">
        <v>3109</v>
      </c>
      <c r="C3111" s="1" t="s">
        <v>7219</v>
      </c>
      <c r="D3111" s="3">
        <v>26500</v>
      </c>
      <c r="E3111" s="3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s="7">
        <f t="shared" si="192"/>
        <v>41844.125115740739</v>
      </c>
      <c r="L3111" s="7">
        <f t="shared" si="193"/>
        <v>41879.125115740739</v>
      </c>
      <c r="M3111" t="b">
        <v>0</v>
      </c>
      <c r="N3111">
        <v>114</v>
      </c>
      <c r="O3111" s="22">
        <f>E3111/D3111*100</f>
        <v>25.030188679245285</v>
      </c>
      <c r="P3111" s="4">
        <f>E3111/N3111</f>
        <v>58.184210526315788</v>
      </c>
      <c r="Q3111" t="b">
        <v>0</v>
      </c>
      <c r="R3111" t="s">
        <v>8303</v>
      </c>
      <c r="S3111" t="str">
        <f t="shared" si="194"/>
        <v>theater</v>
      </c>
      <c r="T3111" t="str">
        <f t="shared" si="195"/>
        <v>spaces</v>
      </c>
    </row>
    <row r="3112" spans="1:20" ht="42.75" x14ac:dyDescent="0.45">
      <c r="A3112">
        <v>3110</v>
      </c>
      <c r="B3112" s="1" t="s">
        <v>3110</v>
      </c>
      <c r="C3112" s="1" t="s">
        <v>7220</v>
      </c>
      <c r="D3112" s="3">
        <v>25000</v>
      </c>
      <c r="E3112" s="3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s="7">
        <f t="shared" si="192"/>
        <v>42745.031469907408</v>
      </c>
      <c r="L3112" s="7">
        <f t="shared" si="193"/>
        <v>42785.031469907408</v>
      </c>
      <c r="M3112" t="b">
        <v>0</v>
      </c>
      <c r="N3112">
        <v>1</v>
      </c>
      <c r="O3112" s="22">
        <f>E3112/D3112*100</f>
        <v>0.04</v>
      </c>
      <c r="P3112" s="4">
        <f>E3112/N3112</f>
        <v>10</v>
      </c>
      <c r="Q3112" t="b">
        <v>0</v>
      </c>
      <c r="R3112" t="s">
        <v>8303</v>
      </c>
      <c r="S3112" t="str">
        <f t="shared" si="194"/>
        <v>theater</v>
      </c>
      <c r="T3112" t="str">
        <f t="shared" si="195"/>
        <v>spaces</v>
      </c>
    </row>
    <row r="3113" spans="1:20" ht="28.5" x14ac:dyDescent="0.45">
      <c r="A3113">
        <v>3111</v>
      </c>
      <c r="B3113" s="1" t="s">
        <v>3111</v>
      </c>
      <c r="C3113" s="1" t="s">
        <v>7221</v>
      </c>
      <c r="D3113" s="3">
        <v>20000</v>
      </c>
      <c r="E3113" s="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s="7">
        <f t="shared" si="192"/>
        <v>41885.595138888886</v>
      </c>
      <c r="L3113" s="7">
        <f t="shared" si="193"/>
        <v>41916.595138888886</v>
      </c>
      <c r="M3113" t="b">
        <v>0</v>
      </c>
      <c r="N3113">
        <v>76</v>
      </c>
      <c r="O3113" s="22">
        <f>E3113/D3113*100</f>
        <v>26.640000000000004</v>
      </c>
      <c r="P3113" s="4">
        <f>E3113/N3113</f>
        <v>70.10526315789474</v>
      </c>
      <c r="Q3113" t="b">
        <v>0</v>
      </c>
      <c r="R3113" t="s">
        <v>8303</v>
      </c>
      <c r="S3113" t="str">
        <f t="shared" si="194"/>
        <v>theater</v>
      </c>
      <c r="T3113" t="str">
        <f t="shared" si="195"/>
        <v>spaces</v>
      </c>
    </row>
    <row r="3114" spans="1:20" ht="42.75" x14ac:dyDescent="0.45">
      <c r="A3114">
        <v>3112</v>
      </c>
      <c r="B3114" s="1" t="s">
        <v>3112</v>
      </c>
      <c r="C3114" s="1" t="s">
        <v>7222</v>
      </c>
      <c r="D3114" s="3">
        <v>11000</v>
      </c>
      <c r="E3114" s="3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s="7">
        <f t="shared" si="192"/>
        <v>42615.121921296297</v>
      </c>
      <c r="L3114" s="7">
        <f t="shared" si="193"/>
        <v>42675.121921296297</v>
      </c>
      <c r="M3114" t="b">
        <v>0</v>
      </c>
      <c r="N3114">
        <v>9</v>
      </c>
      <c r="O3114" s="22">
        <f>E3114/D3114*100</f>
        <v>4.7363636363636363</v>
      </c>
      <c r="P3114" s="4">
        <f>E3114/N3114</f>
        <v>57.888888888888886</v>
      </c>
      <c r="Q3114" t="b">
        <v>0</v>
      </c>
      <c r="R3114" t="s">
        <v>8303</v>
      </c>
      <c r="S3114" t="str">
        <f t="shared" si="194"/>
        <v>theater</v>
      </c>
      <c r="T3114" t="str">
        <f t="shared" si="195"/>
        <v>spaces</v>
      </c>
    </row>
    <row r="3115" spans="1:20" ht="42.75" x14ac:dyDescent="0.45">
      <c r="A3115">
        <v>3113</v>
      </c>
      <c r="B3115" s="1" t="s">
        <v>3113</v>
      </c>
      <c r="C3115" s="1" t="s">
        <v>7223</v>
      </c>
      <c r="D3115" s="3">
        <v>109225</v>
      </c>
      <c r="E3115" s="3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s="7">
        <f t="shared" si="192"/>
        <v>42081.731273148151</v>
      </c>
      <c r="L3115" s="7">
        <f t="shared" si="193"/>
        <v>42111.731273148151</v>
      </c>
      <c r="M3115" t="b">
        <v>0</v>
      </c>
      <c r="N3115">
        <v>37</v>
      </c>
      <c r="O3115" s="22">
        <f>E3115/D3115*100</f>
        <v>4.2435339894712749</v>
      </c>
      <c r="P3115" s="4">
        <f>E3115/N3115</f>
        <v>125.27027027027027</v>
      </c>
      <c r="Q3115" t="b">
        <v>0</v>
      </c>
      <c r="R3115" t="s">
        <v>8303</v>
      </c>
      <c r="S3115" t="str">
        <f t="shared" si="194"/>
        <v>theater</v>
      </c>
      <c r="T3115" t="str">
        <f t="shared" si="195"/>
        <v>spaces</v>
      </c>
    </row>
    <row r="3116" spans="1:20" ht="42.75" x14ac:dyDescent="0.45">
      <c r="A3116">
        <v>3114</v>
      </c>
      <c r="B3116" s="1" t="s">
        <v>3114</v>
      </c>
      <c r="C3116" s="1" t="s">
        <v>7224</v>
      </c>
      <c r="D3116" s="3">
        <v>75000</v>
      </c>
      <c r="E3116" s="3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s="7">
        <f t="shared" si="192"/>
        <v>41843.632523148146</v>
      </c>
      <c r="L3116" s="7">
        <f t="shared" si="193"/>
        <v>41903.632523148146</v>
      </c>
      <c r="M3116" t="b">
        <v>0</v>
      </c>
      <c r="N3116">
        <v>0</v>
      </c>
      <c r="O3116" s="22">
        <f>E3116/D3116*100</f>
        <v>0</v>
      </c>
      <c r="P3116" s="4" t="e">
        <f>E3116/N3116</f>
        <v>#DIV/0!</v>
      </c>
      <c r="Q3116" t="b">
        <v>0</v>
      </c>
      <c r="R3116" t="s">
        <v>8303</v>
      </c>
      <c r="S3116" t="str">
        <f t="shared" si="194"/>
        <v>theater</v>
      </c>
      <c r="T3116" t="str">
        <f t="shared" si="195"/>
        <v>spaces</v>
      </c>
    </row>
    <row r="3117" spans="1:20" ht="42.75" x14ac:dyDescent="0.45">
      <c r="A3117">
        <v>3115</v>
      </c>
      <c r="B3117" s="1" t="s">
        <v>3115</v>
      </c>
      <c r="C3117" s="1" t="s">
        <v>7225</v>
      </c>
      <c r="D3117" s="3">
        <v>10000</v>
      </c>
      <c r="E3117" s="3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s="7">
        <f t="shared" si="192"/>
        <v>42496.447071759263</v>
      </c>
      <c r="L3117" s="7">
        <f t="shared" si="193"/>
        <v>42526.447071759263</v>
      </c>
      <c r="M3117" t="b">
        <v>0</v>
      </c>
      <c r="N3117">
        <v>1</v>
      </c>
      <c r="O3117" s="22">
        <f>E3117/D3117*100</f>
        <v>3</v>
      </c>
      <c r="P3117" s="4">
        <f>E3117/N3117</f>
        <v>300</v>
      </c>
      <c r="Q3117" t="b">
        <v>0</v>
      </c>
      <c r="R3117" t="s">
        <v>8303</v>
      </c>
      <c r="S3117" t="str">
        <f t="shared" si="194"/>
        <v>theater</v>
      </c>
      <c r="T3117" t="str">
        <f t="shared" si="195"/>
        <v>spaces</v>
      </c>
    </row>
    <row r="3118" spans="1:20" ht="42.75" x14ac:dyDescent="0.45">
      <c r="A3118">
        <v>3116</v>
      </c>
      <c r="B3118" s="1" t="s">
        <v>3116</v>
      </c>
      <c r="C3118" s="1" t="s">
        <v>7226</v>
      </c>
      <c r="D3118" s="3">
        <v>750</v>
      </c>
      <c r="E3118" s="3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s="7">
        <f t="shared" si="192"/>
        <v>42081.515335648146</v>
      </c>
      <c r="L3118" s="7">
        <f t="shared" si="193"/>
        <v>42095.515335648146</v>
      </c>
      <c r="M3118" t="b">
        <v>0</v>
      </c>
      <c r="N3118">
        <v>10</v>
      </c>
      <c r="O3118" s="22">
        <f>E3118/D3118*100</f>
        <v>57.333333333333336</v>
      </c>
      <c r="P3118" s="4">
        <f>E3118/N3118</f>
        <v>43</v>
      </c>
      <c r="Q3118" t="b">
        <v>0</v>
      </c>
      <c r="R3118" t="s">
        <v>8303</v>
      </c>
      <c r="S3118" t="str">
        <f t="shared" si="194"/>
        <v>theater</v>
      </c>
      <c r="T3118" t="str">
        <f t="shared" si="195"/>
        <v>spaces</v>
      </c>
    </row>
    <row r="3119" spans="1:20" ht="42.75" x14ac:dyDescent="0.45">
      <c r="A3119">
        <v>3117</v>
      </c>
      <c r="B3119" s="1" t="s">
        <v>3117</v>
      </c>
      <c r="C3119" s="1" t="s">
        <v>7227</v>
      </c>
      <c r="D3119" s="3">
        <v>1000</v>
      </c>
      <c r="E3119" s="3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s="7">
        <f t="shared" si="192"/>
        <v>42509.374537037031</v>
      </c>
      <c r="L3119" s="7">
        <f t="shared" si="193"/>
        <v>42517.55</v>
      </c>
      <c r="M3119" t="b">
        <v>0</v>
      </c>
      <c r="N3119">
        <v>1</v>
      </c>
      <c r="O3119" s="22">
        <f>E3119/D3119*100</f>
        <v>0.1</v>
      </c>
      <c r="P3119" s="4">
        <f>E3119/N3119</f>
        <v>1</v>
      </c>
      <c r="Q3119" t="b">
        <v>0</v>
      </c>
      <c r="R3119" t="s">
        <v>8303</v>
      </c>
      <c r="S3119" t="str">
        <f t="shared" si="194"/>
        <v>theater</v>
      </c>
      <c r="T3119" t="str">
        <f t="shared" si="195"/>
        <v>spaces</v>
      </c>
    </row>
    <row r="3120" spans="1:20" ht="28.5" x14ac:dyDescent="0.45">
      <c r="A3120">
        <v>3118</v>
      </c>
      <c r="B3120" s="1" t="s">
        <v>3118</v>
      </c>
      <c r="C3120" s="1" t="s">
        <v>7228</v>
      </c>
      <c r="D3120" s="3">
        <v>500000</v>
      </c>
      <c r="E3120" s="3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s="7">
        <f t="shared" si="192"/>
        <v>42534.649571759262</v>
      </c>
      <c r="L3120" s="7">
        <f t="shared" si="193"/>
        <v>42553.649571759262</v>
      </c>
      <c r="M3120" t="b">
        <v>0</v>
      </c>
      <c r="N3120">
        <v>2</v>
      </c>
      <c r="O3120" s="22">
        <f>E3120/D3120*100</f>
        <v>0.31</v>
      </c>
      <c r="P3120" s="4">
        <f>E3120/N3120</f>
        <v>775</v>
      </c>
      <c r="Q3120" t="b">
        <v>0</v>
      </c>
      <c r="R3120" t="s">
        <v>8303</v>
      </c>
      <c r="S3120" t="str">
        <f t="shared" si="194"/>
        <v>theater</v>
      </c>
      <c r="T3120" t="str">
        <f t="shared" si="195"/>
        <v>spaces</v>
      </c>
    </row>
    <row r="3121" spans="1:20" ht="42.75" x14ac:dyDescent="0.45">
      <c r="A3121">
        <v>3119</v>
      </c>
      <c r="B3121" s="1" t="s">
        <v>3119</v>
      </c>
      <c r="C3121" s="1" t="s">
        <v>7229</v>
      </c>
      <c r="D3121" s="3">
        <v>10000</v>
      </c>
      <c r="E3121" s="3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s="7">
        <f t="shared" si="192"/>
        <v>42060.04550925926</v>
      </c>
      <c r="L3121" s="7">
        <f t="shared" si="193"/>
        <v>42090.003842592589</v>
      </c>
      <c r="M3121" t="b">
        <v>0</v>
      </c>
      <c r="N3121">
        <v>1</v>
      </c>
      <c r="O3121" s="22">
        <f>E3121/D3121*100</f>
        <v>0.05</v>
      </c>
      <c r="P3121" s="4">
        <f>E3121/N3121</f>
        <v>5</v>
      </c>
      <c r="Q3121" t="b">
        <v>0</v>
      </c>
      <c r="R3121" t="s">
        <v>8303</v>
      </c>
      <c r="S3121" t="str">
        <f t="shared" si="194"/>
        <v>theater</v>
      </c>
      <c r="T3121" t="str">
        <f t="shared" si="195"/>
        <v>spaces</v>
      </c>
    </row>
    <row r="3122" spans="1:20" ht="42.75" x14ac:dyDescent="0.45">
      <c r="A3122">
        <v>3120</v>
      </c>
      <c r="B3122" s="1" t="s">
        <v>3120</v>
      </c>
      <c r="C3122" s="1" t="s">
        <v>7230</v>
      </c>
      <c r="D3122" s="3">
        <v>1300000</v>
      </c>
      <c r="E3122" s="3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s="7">
        <f t="shared" si="192"/>
        <v>42435.942083333335</v>
      </c>
      <c r="L3122" s="7">
        <f t="shared" si="193"/>
        <v>42495.900416666671</v>
      </c>
      <c r="M3122" t="b">
        <v>0</v>
      </c>
      <c r="N3122">
        <v>10</v>
      </c>
      <c r="O3122" s="22">
        <f>E3122/D3122*100</f>
        <v>9.8461538461538465E-3</v>
      </c>
      <c r="P3122" s="4">
        <f>E3122/N3122</f>
        <v>12.8</v>
      </c>
      <c r="Q3122" t="b">
        <v>0</v>
      </c>
      <c r="R3122" t="s">
        <v>8303</v>
      </c>
      <c r="S3122" t="str">
        <f t="shared" si="194"/>
        <v>theater</v>
      </c>
      <c r="T3122" t="str">
        <f t="shared" si="195"/>
        <v>spaces</v>
      </c>
    </row>
    <row r="3123" spans="1:20" ht="28.5" x14ac:dyDescent="0.45">
      <c r="A3123">
        <v>3121</v>
      </c>
      <c r="B3123" s="1" t="s">
        <v>3121</v>
      </c>
      <c r="C3123" s="1" t="s">
        <v>7231</v>
      </c>
      <c r="D3123" s="3">
        <v>1500</v>
      </c>
      <c r="E3123" s="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s="7">
        <f t="shared" si="192"/>
        <v>41848.679803240739</v>
      </c>
      <c r="L3123" s="7">
        <f t="shared" si="193"/>
        <v>41908.679803240739</v>
      </c>
      <c r="M3123" t="b">
        <v>0</v>
      </c>
      <c r="N3123">
        <v>1</v>
      </c>
      <c r="O3123" s="22">
        <f>E3123/D3123*100</f>
        <v>0.66666666666666674</v>
      </c>
      <c r="P3123" s="4">
        <f>E3123/N3123</f>
        <v>10</v>
      </c>
      <c r="Q3123" t="b">
        <v>0</v>
      </c>
      <c r="R3123" t="s">
        <v>8303</v>
      </c>
      <c r="S3123" t="str">
        <f t="shared" si="194"/>
        <v>theater</v>
      </c>
      <c r="T3123" t="str">
        <f t="shared" si="195"/>
        <v>spaces</v>
      </c>
    </row>
    <row r="3124" spans="1:20" x14ac:dyDescent="0.45">
      <c r="A3124">
        <v>3122</v>
      </c>
      <c r="B3124" s="1" t="s">
        <v>3122</v>
      </c>
      <c r="C3124" s="1" t="s">
        <v>7232</v>
      </c>
      <c r="D3124" s="3">
        <v>199</v>
      </c>
      <c r="E3124" s="3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s="7">
        <f t="shared" si="192"/>
        <v>42678.932083333333</v>
      </c>
      <c r="L3124" s="7">
        <f t="shared" si="193"/>
        <v>42683.973750000005</v>
      </c>
      <c r="M3124" t="b">
        <v>0</v>
      </c>
      <c r="N3124">
        <v>2</v>
      </c>
      <c r="O3124" s="22">
        <f>E3124/D3124*100</f>
        <v>58.291457286432156</v>
      </c>
      <c r="P3124" s="4">
        <f>E3124/N3124</f>
        <v>58</v>
      </c>
      <c r="Q3124" t="b">
        <v>0</v>
      </c>
      <c r="R3124" t="s">
        <v>8303</v>
      </c>
      <c r="S3124" t="str">
        <f t="shared" si="194"/>
        <v>theater</v>
      </c>
      <c r="T3124" t="str">
        <f t="shared" si="195"/>
        <v>spaces</v>
      </c>
    </row>
    <row r="3125" spans="1:20" ht="42.75" x14ac:dyDescent="0.45">
      <c r="A3125">
        <v>3123</v>
      </c>
      <c r="B3125" s="1" t="s">
        <v>3123</v>
      </c>
      <c r="C3125" s="1" t="s">
        <v>7233</v>
      </c>
      <c r="D3125" s="3">
        <v>125000</v>
      </c>
      <c r="E3125" s="3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s="7">
        <f t="shared" si="192"/>
        <v>42530.993032407408</v>
      </c>
      <c r="L3125" s="7">
        <f t="shared" si="193"/>
        <v>42560.993032407408</v>
      </c>
      <c r="M3125" t="b">
        <v>0</v>
      </c>
      <c r="N3125">
        <v>348</v>
      </c>
      <c r="O3125" s="22">
        <f>E3125/D3125*100</f>
        <v>68.153599999999997</v>
      </c>
      <c r="P3125" s="4">
        <f>E3125/N3125</f>
        <v>244.80459770114942</v>
      </c>
      <c r="Q3125" t="b">
        <v>0</v>
      </c>
      <c r="R3125" t="s">
        <v>8303</v>
      </c>
      <c r="S3125" t="str">
        <f t="shared" si="194"/>
        <v>theater</v>
      </c>
      <c r="T3125" t="str">
        <f t="shared" si="195"/>
        <v>spaces</v>
      </c>
    </row>
    <row r="3126" spans="1:20" ht="42.75" x14ac:dyDescent="0.45">
      <c r="A3126">
        <v>3124</v>
      </c>
      <c r="B3126" s="1" t="s">
        <v>3124</v>
      </c>
      <c r="C3126" s="1" t="s">
        <v>7234</v>
      </c>
      <c r="D3126" s="3">
        <v>800000</v>
      </c>
      <c r="E3126" s="3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s="7">
        <f t="shared" si="192"/>
        <v>41977.780104166668</v>
      </c>
      <c r="L3126" s="7">
        <f t="shared" si="193"/>
        <v>42037.780104166668</v>
      </c>
      <c r="M3126" t="b">
        <v>0</v>
      </c>
      <c r="N3126">
        <v>4</v>
      </c>
      <c r="O3126" s="22">
        <f>E3126/D3126*100</f>
        <v>3.2499999999999999E-3</v>
      </c>
      <c r="P3126" s="4">
        <f>E3126/N3126</f>
        <v>6.5</v>
      </c>
      <c r="Q3126" t="b">
        <v>0</v>
      </c>
      <c r="R3126" t="s">
        <v>8303</v>
      </c>
      <c r="S3126" t="str">
        <f t="shared" si="194"/>
        <v>theater</v>
      </c>
      <c r="T3126" t="str">
        <f t="shared" si="195"/>
        <v>spaces</v>
      </c>
    </row>
    <row r="3127" spans="1:20" x14ac:dyDescent="0.45">
      <c r="A3127">
        <v>3125</v>
      </c>
      <c r="B3127" s="1" t="s">
        <v>3125</v>
      </c>
      <c r="C3127" s="1" t="s">
        <v>7235</v>
      </c>
      <c r="D3127" s="3">
        <v>1500000</v>
      </c>
      <c r="E3127" s="3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s="7">
        <f t="shared" si="192"/>
        <v>42346.20685185185</v>
      </c>
      <c r="L3127" s="7">
        <f t="shared" si="193"/>
        <v>42376.20685185185</v>
      </c>
      <c r="M3127" t="b">
        <v>0</v>
      </c>
      <c r="N3127">
        <v>0</v>
      </c>
      <c r="O3127" s="22">
        <f>E3127/D3127*100</f>
        <v>0</v>
      </c>
      <c r="P3127" s="4" t="e">
        <f>E3127/N3127</f>
        <v>#DIV/0!</v>
      </c>
      <c r="Q3127" t="b">
        <v>0</v>
      </c>
      <c r="R3127" t="s">
        <v>8303</v>
      </c>
      <c r="S3127" t="str">
        <f t="shared" si="194"/>
        <v>theater</v>
      </c>
      <c r="T3127" t="str">
        <f t="shared" si="195"/>
        <v>spaces</v>
      </c>
    </row>
    <row r="3128" spans="1:20" ht="71.25" x14ac:dyDescent="0.45">
      <c r="A3128">
        <v>3126</v>
      </c>
      <c r="B3128" s="1" t="s">
        <v>3126</v>
      </c>
      <c r="C3128" s="1" t="s">
        <v>7236</v>
      </c>
      <c r="D3128" s="3">
        <v>25000</v>
      </c>
      <c r="E3128" s="3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s="7">
        <f t="shared" si="192"/>
        <v>42427.01807870371</v>
      </c>
      <c r="L3128" s="7">
        <f t="shared" si="193"/>
        <v>42456.976412037038</v>
      </c>
      <c r="M3128" t="b">
        <v>0</v>
      </c>
      <c r="N3128">
        <v>17</v>
      </c>
      <c r="O3128" s="22">
        <f>E3128/D3128*100</f>
        <v>4.16</v>
      </c>
      <c r="P3128" s="4">
        <f>E3128/N3128</f>
        <v>61.176470588235297</v>
      </c>
      <c r="Q3128" t="b">
        <v>0</v>
      </c>
      <c r="R3128" t="s">
        <v>8303</v>
      </c>
      <c r="S3128" t="str">
        <f t="shared" si="194"/>
        <v>theater</v>
      </c>
      <c r="T3128" t="str">
        <f t="shared" si="195"/>
        <v>spaces</v>
      </c>
    </row>
    <row r="3129" spans="1:20" ht="42.75" x14ac:dyDescent="0.45">
      <c r="A3129">
        <v>3127</v>
      </c>
      <c r="B3129" s="1" t="s">
        <v>3127</v>
      </c>
      <c r="C3129" s="1" t="s">
        <v>7237</v>
      </c>
      <c r="D3129" s="3">
        <v>100000</v>
      </c>
      <c r="E3129" s="3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s="7">
        <f t="shared" si="192"/>
        <v>42034.856817129628</v>
      </c>
      <c r="L3129" s="7">
        <f t="shared" si="193"/>
        <v>42064.856817129628</v>
      </c>
      <c r="M3129" t="b">
        <v>0</v>
      </c>
      <c r="N3129">
        <v>0</v>
      </c>
      <c r="O3129" s="22">
        <f>E3129/D3129*100</f>
        <v>0</v>
      </c>
      <c r="P3129" s="4" t="e">
        <f>E3129/N3129</f>
        <v>#DIV/0!</v>
      </c>
      <c r="Q3129" t="b">
        <v>0</v>
      </c>
      <c r="R3129" t="s">
        <v>8303</v>
      </c>
      <c r="S3129" t="str">
        <f t="shared" si="194"/>
        <v>theater</v>
      </c>
      <c r="T3129" t="str">
        <f t="shared" si="195"/>
        <v>spaces</v>
      </c>
    </row>
    <row r="3130" spans="1:20" ht="42.75" x14ac:dyDescent="0.45">
      <c r="A3130">
        <v>3128</v>
      </c>
      <c r="B3130" s="1" t="s">
        <v>3128</v>
      </c>
      <c r="C3130" s="1" t="s">
        <v>7238</v>
      </c>
      <c r="D3130" s="3">
        <v>15000</v>
      </c>
      <c r="E3130" s="3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s="7">
        <f t="shared" si="192"/>
        <v>42780.825706018513</v>
      </c>
      <c r="L3130" s="7">
        <f t="shared" si="193"/>
        <v>42810.784039351856</v>
      </c>
      <c r="M3130" t="b">
        <v>0</v>
      </c>
      <c r="N3130">
        <v>117</v>
      </c>
      <c r="O3130" s="22">
        <f>E3130/D3130*100</f>
        <v>108.60666666666667</v>
      </c>
      <c r="P3130" s="4">
        <f>E3130/N3130</f>
        <v>139.23931623931625</v>
      </c>
      <c r="Q3130" t="b">
        <v>0</v>
      </c>
      <c r="R3130" t="s">
        <v>8271</v>
      </c>
      <c r="S3130" t="str">
        <f t="shared" si="194"/>
        <v>theater</v>
      </c>
      <c r="T3130" t="str">
        <f t="shared" si="195"/>
        <v>plays</v>
      </c>
    </row>
    <row r="3131" spans="1:20" ht="42.75" x14ac:dyDescent="0.45">
      <c r="A3131">
        <v>3129</v>
      </c>
      <c r="B3131" s="1" t="s">
        <v>3129</v>
      </c>
      <c r="C3131" s="1" t="s">
        <v>7239</v>
      </c>
      <c r="D3131" s="3">
        <v>1250</v>
      </c>
      <c r="E3131" s="3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s="7">
        <f t="shared" si="192"/>
        <v>42803.842812499999</v>
      </c>
      <c r="L3131" s="7">
        <f t="shared" si="193"/>
        <v>42843.801145833335</v>
      </c>
      <c r="M3131" t="b">
        <v>0</v>
      </c>
      <c r="N3131">
        <v>1</v>
      </c>
      <c r="O3131" s="22">
        <f>E3131/D3131*100</f>
        <v>0.8</v>
      </c>
      <c r="P3131" s="4">
        <f>E3131/N3131</f>
        <v>10</v>
      </c>
      <c r="Q3131" t="b">
        <v>0</v>
      </c>
      <c r="R3131" t="s">
        <v>8271</v>
      </c>
      <c r="S3131" t="str">
        <f t="shared" si="194"/>
        <v>theater</v>
      </c>
      <c r="T3131" t="str">
        <f t="shared" si="195"/>
        <v>plays</v>
      </c>
    </row>
    <row r="3132" spans="1:20" ht="42.75" x14ac:dyDescent="0.45">
      <c r="A3132">
        <v>3130</v>
      </c>
      <c r="B3132" s="1" t="s">
        <v>3130</v>
      </c>
      <c r="C3132" s="1" t="s">
        <v>7240</v>
      </c>
      <c r="D3132" s="3">
        <v>10000</v>
      </c>
      <c r="E3132" s="3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s="7">
        <f t="shared" si="192"/>
        <v>42808.640231481477</v>
      </c>
      <c r="L3132" s="7">
        <f t="shared" si="193"/>
        <v>42839.207638888889</v>
      </c>
      <c r="M3132" t="b">
        <v>0</v>
      </c>
      <c r="N3132">
        <v>4</v>
      </c>
      <c r="O3132" s="22">
        <f>E3132/D3132*100</f>
        <v>3.75</v>
      </c>
      <c r="P3132" s="4">
        <f>E3132/N3132</f>
        <v>93.75</v>
      </c>
      <c r="Q3132" t="b">
        <v>0</v>
      </c>
      <c r="R3132" t="s">
        <v>8271</v>
      </c>
      <c r="S3132" t="str">
        <f t="shared" si="194"/>
        <v>theater</v>
      </c>
      <c r="T3132" t="str">
        <f t="shared" si="195"/>
        <v>plays</v>
      </c>
    </row>
    <row r="3133" spans="1:20" ht="28.5" x14ac:dyDescent="0.45">
      <c r="A3133">
        <v>3131</v>
      </c>
      <c r="B3133" s="1" t="s">
        <v>3131</v>
      </c>
      <c r="C3133" s="1" t="s">
        <v>7241</v>
      </c>
      <c r="D3133" s="3">
        <v>4100</v>
      </c>
      <c r="E3133" s="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s="7">
        <f t="shared" si="192"/>
        <v>42803.579224537039</v>
      </c>
      <c r="L3133" s="7">
        <f t="shared" si="193"/>
        <v>42833.537557870368</v>
      </c>
      <c r="M3133" t="b">
        <v>0</v>
      </c>
      <c r="N3133">
        <v>12</v>
      </c>
      <c r="O3133" s="22">
        <f>E3133/D3133*100</f>
        <v>15.731707317073171</v>
      </c>
      <c r="P3133" s="4">
        <f>E3133/N3133</f>
        <v>53.75</v>
      </c>
      <c r="Q3133" t="b">
        <v>0</v>
      </c>
      <c r="R3133" t="s">
        <v>8271</v>
      </c>
      <c r="S3133" t="str">
        <f t="shared" si="194"/>
        <v>theater</v>
      </c>
      <c r="T3133" t="str">
        <f t="shared" si="195"/>
        <v>plays</v>
      </c>
    </row>
    <row r="3134" spans="1:20" ht="28.5" x14ac:dyDescent="0.45">
      <c r="A3134">
        <v>3132</v>
      </c>
      <c r="B3134" s="1" t="s">
        <v>3132</v>
      </c>
      <c r="C3134" s="1" t="s">
        <v>7242</v>
      </c>
      <c r="D3134" s="3">
        <v>30000</v>
      </c>
      <c r="E3134" s="3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s="7">
        <f t="shared" si="192"/>
        <v>42786.350231481483</v>
      </c>
      <c r="L3134" s="7">
        <f t="shared" si="193"/>
        <v>42846.308564814812</v>
      </c>
      <c r="M3134" t="b">
        <v>0</v>
      </c>
      <c r="N3134">
        <v>1</v>
      </c>
      <c r="O3134" s="22">
        <f>E3134/D3134*100</f>
        <v>3.3333333333333333E-2</v>
      </c>
      <c r="P3134" s="4">
        <f>E3134/N3134</f>
        <v>10</v>
      </c>
      <c r="Q3134" t="b">
        <v>0</v>
      </c>
      <c r="R3134" t="s">
        <v>8271</v>
      </c>
      <c r="S3134" t="str">
        <f t="shared" si="194"/>
        <v>theater</v>
      </c>
      <c r="T3134" t="str">
        <f t="shared" si="195"/>
        <v>plays</v>
      </c>
    </row>
    <row r="3135" spans="1:20" ht="42.75" x14ac:dyDescent="0.45">
      <c r="A3135">
        <v>3133</v>
      </c>
      <c r="B3135" s="1" t="s">
        <v>3133</v>
      </c>
      <c r="C3135" s="1" t="s">
        <v>7243</v>
      </c>
      <c r="D3135" s="3">
        <v>500</v>
      </c>
      <c r="E3135" s="3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s="7">
        <f t="shared" si="192"/>
        <v>42788.565208333333</v>
      </c>
      <c r="L3135" s="7">
        <f t="shared" si="193"/>
        <v>42818.523541666669</v>
      </c>
      <c r="M3135" t="b">
        <v>0</v>
      </c>
      <c r="N3135">
        <v>16</v>
      </c>
      <c r="O3135" s="22">
        <f>E3135/D3135*100</f>
        <v>108</v>
      </c>
      <c r="P3135" s="4">
        <f>E3135/N3135</f>
        <v>33.75</v>
      </c>
      <c r="Q3135" t="b">
        <v>0</v>
      </c>
      <c r="R3135" t="s">
        <v>8271</v>
      </c>
      <c r="S3135" t="str">
        <f t="shared" si="194"/>
        <v>theater</v>
      </c>
      <c r="T3135" t="str">
        <f t="shared" si="195"/>
        <v>plays</v>
      </c>
    </row>
    <row r="3136" spans="1:20" ht="42.75" x14ac:dyDescent="0.45">
      <c r="A3136">
        <v>3134</v>
      </c>
      <c r="B3136" s="1" t="s">
        <v>3134</v>
      </c>
      <c r="C3136" s="1" t="s">
        <v>7244</v>
      </c>
      <c r="D3136" s="3">
        <v>1000</v>
      </c>
      <c r="E3136" s="3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s="7">
        <f t="shared" si="192"/>
        <v>42800.720127314817</v>
      </c>
      <c r="L3136" s="7">
        <f t="shared" si="193"/>
        <v>42821.678460648152</v>
      </c>
      <c r="M3136" t="b">
        <v>0</v>
      </c>
      <c r="N3136">
        <v>12</v>
      </c>
      <c r="O3136" s="22">
        <f>E3136/D3136*100</f>
        <v>22.5</v>
      </c>
      <c r="P3136" s="4">
        <f>E3136/N3136</f>
        <v>18.75</v>
      </c>
      <c r="Q3136" t="b">
        <v>0</v>
      </c>
      <c r="R3136" t="s">
        <v>8271</v>
      </c>
      <c r="S3136" t="str">
        <f t="shared" si="194"/>
        <v>theater</v>
      </c>
      <c r="T3136" t="str">
        <f t="shared" si="195"/>
        <v>plays</v>
      </c>
    </row>
    <row r="3137" spans="1:20" ht="42.75" x14ac:dyDescent="0.45">
      <c r="A3137">
        <v>3135</v>
      </c>
      <c r="B3137" s="1" t="s">
        <v>3135</v>
      </c>
      <c r="C3137" s="1" t="s">
        <v>7245</v>
      </c>
      <c r="D3137" s="3">
        <v>777</v>
      </c>
      <c r="E3137" s="3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s="7">
        <f t="shared" si="192"/>
        <v>42807.151863425926</v>
      </c>
      <c r="L3137" s="7">
        <f t="shared" si="193"/>
        <v>42829.151863425926</v>
      </c>
      <c r="M3137" t="b">
        <v>0</v>
      </c>
      <c r="N3137">
        <v>7</v>
      </c>
      <c r="O3137" s="22">
        <f>E3137/D3137*100</f>
        <v>20.849420849420849</v>
      </c>
      <c r="P3137" s="4">
        <f>E3137/N3137</f>
        <v>23.142857142857142</v>
      </c>
      <c r="Q3137" t="b">
        <v>0</v>
      </c>
      <c r="R3137" t="s">
        <v>8271</v>
      </c>
      <c r="S3137" t="str">
        <f t="shared" si="194"/>
        <v>theater</v>
      </c>
      <c r="T3137" t="str">
        <f t="shared" si="195"/>
        <v>plays</v>
      </c>
    </row>
    <row r="3138" spans="1:20" ht="42.75" x14ac:dyDescent="0.45">
      <c r="A3138">
        <v>3136</v>
      </c>
      <c r="B3138" s="1" t="s">
        <v>3136</v>
      </c>
      <c r="C3138" s="1" t="s">
        <v>7246</v>
      </c>
      <c r="D3138" s="3">
        <v>500</v>
      </c>
      <c r="E3138" s="3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s="7">
        <f t="shared" si="192"/>
        <v>42789.462430555555</v>
      </c>
      <c r="L3138" s="7">
        <f t="shared" si="193"/>
        <v>42825.957638888889</v>
      </c>
      <c r="M3138" t="b">
        <v>0</v>
      </c>
      <c r="N3138">
        <v>22</v>
      </c>
      <c r="O3138" s="22">
        <f>E3138/D3138*100</f>
        <v>127.8</v>
      </c>
      <c r="P3138" s="4">
        <f>E3138/N3138</f>
        <v>29.045454545454547</v>
      </c>
      <c r="Q3138" t="b">
        <v>0</v>
      </c>
      <c r="R3138" t="s">
        <v>8271</v>
      </c>
      <c r="S3138" t="str">
        <f t="shared" si="194"/>
        <v>theater</v>
      </c>
      <c r="T3138" t="str">
        <f t="shared" si="195"/>
        <v>plays</v>
      </c>
    </row>
    <row r="3139" spans="1:20" ht="28.5" x14ac:dyDescent="0.45">
      <c r="A3139">
        <v>3137</v>
      </c>
      <c r="B3139" s="1" t="s">
        <v>3137</v>
      </c>
      <c r="C3139" s="1" t="s">
        <v>7247</v>
      </c>
      <c r="D3139" s="3">
        <v>1500</v>
      </c>
      <c r="E3139" s="3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s="7">
        <f t="shared" ref="K3139:K3202" si="196">(((J3139/60)/60)/24)+DATE(1970,1,1)</f>
        <v>42807.885057870371</v>
      </c>
      <c r="L3139" s="7">
        <f t="shared" ref="L3139:L3202" si="197">(((I3139/60)/60)/24)+DATE(1970,1,1)</f>
        <v>42858.8</v>
      </c>
      <c r="M3139" t="b">
        <v>0</v>
      </c>
      <c r="N3139">
        <v>1</v>
      </c>
      <c r="O3139" s="22">
        <f>E3139/D3139*100</f>
        <v>3.3333333333333335</v>
      </c>
      <c r="P3139" s="4">
        <f>E3139/N3139</f>
        <v>50</v>
      </c>
      <c r="Q3139" t="b">
        <v>0</v>
      </c>
      <c r="R3139" t="s">
        <v>8271</v>
      </c>
      <c r="S3139" t="str">
        <f t="shared" ref="S3139:S3202" si="198">LEFT(R3139,SEARCH("/",R3139,1)-1)</f>
        <v>theater</v>
      </c>
      <c r="T3139" t="str">
        <f t="shared" ref="T3139:T3202" si="199">RIGHT(R3139,LEN(R3139) - FIND("/",R3139))</f>
        <v>plays</v>
      </c>
    </row>
    <row r="3140" spans="1:20" ht="57" x14ac:dyDescent="0.45">
      <c r="A3140">
        <v>3138</v>
      </c>
      <c r="B3140" s="1" t="s">
        <v>3138</v>
      </c>
      <c r="C3140" s="1" t="s">
        <v>7248</v>
      </c>
      <c r="D3140" s="3">
        <v>200</v>
      </c>
      <c r="E3140" s="3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s="7">
        <f t="shared" si="196"/>
        <v>42809.645914351851</v>
      </c>
      <c r="L3140" s="7">
        <f t="shared" si="197"/>
        <v>42828.645914351851</v>
      </c>
      <c r="M3140" t="b">
        <v>0</v>
      </c>
      <c r="N3140">
        <v>0</v>
      </c>
      <c r="O3140" s="22">
        <f>E3140/D3140*100</f>
        <v>0</v>
      </c>
      <c r="P3140" s="4" t="e">
        <f>E3140/N3140</f>
        <v>#DIV/0!</v>
      </c>
      <c r="Q3140" t="b">
        <v>0</v>
      </c>
      <c r="R3140" t="s">
        <v>8271</v>
      </c>
      <c r="S3140" t="str">
        <f t="shared" si="198"/>
        <v>theater</v>
      </c>
      <c r="T3140" t="str">
        <f t="shared" si="199"/>
        <v>plays</v>
      </c>
    </row>
    <row r="3141" spans="1:20" ht="42.75" x14ac:dyDescent="0.45">
      <c r="A3141">
        <v>3139</v>
      </c>
      <c r="B3141" s="1" t="s">
        <v>3139</v>
      </c>
      <c r="C3141" s="1" t="s">
        <v>7249</v>
      </c>
      <c r="D3141" s="3">
        <v>50000</v>
      </c>
      <c r="E3141" s="3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s="7">
        <f t="shared" si="196"/>
        <v>42785.270370370374</v>
      </c>
      <c r="L3141" s="7">
        <f t="shared" si="197"/>
        <v>42819.189583333333</v>
      </c>
      <c r="M3141" t="b">
        <v>0</v>
      </c>
      <c r="N3141">
        <v>6</v>
      </c>
      <c r="O3141" s="22">
        <f>E3141/D3141*100</f>
        <v>5.4</v>
      </c>
      <c r="P3141" s="4">
        <f>E3141/N3141</f>
        <v>450</v>
      </c>
      <c r="Q3141" t="b">
        <v>0</v>
      </c>
      <c r="R3141" t="s">
        <v>8271</v>
      </c>
      <c r="S3141" t="str">
        <f t="shared" si="198"/>
        <v>theater</v>
      </c>
      <c r="T3141" t="str">
        <f t="shared" si="199"/>
        <v>plays</v>
      </c>
    </row>
    <row r="3142" spans="1:20" ht="42.75" x14ac:dyDescent="0.45">
      <c r="A3142">
        <v>3140</v>
      </c>
      <c r="B3142" s="1" t="s">
        <v>3140</v>
      </c>
      <c r="C3142" s="1" t="s">
        <v>7250</v>
      </c>
      <c r="D3142" s="3">
        <v>10000</v>
      </c>
      <c r="E3142" s="3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s="7">
        <f t="shared" si="196"/>
        <v>42802.718784722223</v>
      </c>
      <c r="L3142" s="7">
        <f t="shared" si="197"/>
        <v>42832.677118055552</v>
      </c>
      <c r="M3142" t="b">
        <v>0</v>
      </c>
      <c r="N3142">
        <v>4</v>
      </c>
      <c r="O3142" s="22">
        <f>E3142/D3142*100</f>
        <v>0.96</v>
      </c>
      <c r="P3142" s="4">
        <f>E3142/N3142</f>
        <v>24</v>
      </c>
      <c r="Q3142" t="b">
        <v>0</v>
      </c>
      <c r="R3142" t="s">
        <v>8271</v>
      </c>
      <c r="S3142" t="str">
        <f t="shared" si="198"/>
        <v>theater</v>
      </c>
      <c r="T3142" t="str">
        <f t="shared" si="199"/>
        <v>plays</v>
      </c>
    </row>
    <row r="3143" spans="1:20" ht="57" x14ac:dyDescent="0.45">
      <c r="A3143">
        <v>3141</v>
      </c>
      <c r="B3143" s="1" t="s">
        <v>3141</v>
      </c>
      <c r="C3143" s="1" t="s">
        <v>7251</v>
      </c>
      <c r="D3143" s="3">
        <v>500</v>
      </c>
      <c r="E3143" s="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s="7">
        <f t="shared" si="196"/>
        <v>42800.753333333334</v>
      </c>
      <c r="L3143" s="7">
        <f t="shared" si="197"/>
        <v>42841.833333333328</v>
      </c>
      <c r="M3143" t="b">
        <v>0</v>
      </c>
      <c r="N3143">
        <v>8</v>
      </c>
      <c r="O3143" s="22">
        <f>E3143/D3143*100</f>
        <v>51.6</v>
      </c>
      <c r="P3143" s="4">
        <f>E3143/N3143</f>
        <v>32.25</v>
      </c>
      <c r="Q3143" t="b">
        <v>0</v>
      </c>
      <c r="R3143" t="s">
        <v>8271</v>
      </c>
      <c r="S3143" t="str">
        <f t="shared" si="198"/>
        <v>theater</v>
      </c>
      <c r="T3143" t="str">
        <f t="shared" si="199"/>
        <v>plays</v>
      </c>
    </row>
    <row r="3144" spans="1:20" ht="42.75" x14ac:dyDescent="0.45">
      <c r="A3144">
        <v>3142</v>
      </c>
      <c r="B3144" s="1" t="s">
        <v>3142</v>
      </c>
      <c r="C3144" s="1" t="s">
        <v>7252</v>
      </c>
      <c r="D3144" s="3">
        <v>2750</v>
      </c>
      <c r="E3144" s="3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s="7">
        <f t="shared" si="196"/>
        <v>42783.513182870374</v>
      </c>
      <c r="L3144" s="7">
        <f t="shared" si="197"/>
        <v>42813.471516203703</v>
      </c>
      <c r="M3144" t="b">
        <v>0</v>
      </c>
      <c r="N3144">
        <v>3</v>
      </c>
      <c r="O3144" s="22">
        <f>E3144/D3144*100</f>
        <v>1.6363636363636365</v>
      </c>
      <c r="P3144" s="4">
        <f>E3144/N3144</f>
        <v>15</v>
      </c>
      <c r="Q3144" t="b">
        <v>0</v>
      </c>
      <c r="R3144" t="s">
        <v>8271</v>
      </c>
      <c r="S3144" t="str">
        <f t="shared" si="198"/>
        <v>theater</v>
      </c>
      <c r="T3144" t="str">
        <f t="shared" si="199"/>
        <v>plays</v>
      </c>
    </row>
    <row r="3145" spans="1:20" ht="57" x14ac:dyDescent="0.45">
      <c r="A3145">
        <v>3143</v>
      </c>
      <c r="B3145" s="1" t="s">
        <v>3143</v>
      </c>
      <c r="C3145" s="1" t="s">
        <v>7253</v>
      </c>
      <c r="D3145" s="3">
        <v>700</v>
      </c>
      <c r="E3145" s="3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s="7">
        <f t="shared" si="196"/>
        <v>42808.358287037037</v>
      </c>
      <c r="L3145" s="7">
        <f t="shared" si="197"/>
        <v>42834.358287037037</v>
      </c>
      <c r="M3145" t="b">
        <v>0</v>
      </c>
      <c r="N3145">
        <v>0</v>
      </c>
      <c r="O3145" s="22">
        <f>E3145/D3145*100</f>
        <v>0</v>
      </c>
      <c r="P3145" s="4" t="e">
        <f>E3145/N3145</f>
        <v>#DIV/0!</v>
      </c>
      <c r="Q3145" t="b">
        <v>0</v>
      </c>
      <c r="R3145" t="s">
        <v>8271</v>
      </c>
      <c r="S3145" t="str">
        <f t="shared" si="198"/>
        <v>theater</v>
      </c>
      <c r="T3145" t="str">
        <f t="shared" si="199"/>
        <v>plays</v>
      </c>
    </row>
    <row r="3146" spans="1:20" ht="57" x14ac:dyDescent="0.45">
      <c r="A3146">
        <v>3144</v>
      </c>
      <c r="B3146" s="1" t="s">
        <v>3144</v>
      </c>
      <c r="C3146" s="1" t="s">
        <v>7254</v>
      </c>
      <c r="D3146" s="3">
        <v>10000</v>
      </c>
      <c r="E3146" s="3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s="7">
        <f t="shared" si="196"/>
        <v>42796.538275462968</v>
      </c>
      <c r="L3146" s="7">
        <f t="shared" si="197"/>
        <v>42813.25</v>
      </c>
      <c r="M3146" t="b">
        <v>0</v>
      </c>
      <c r="N3146">
        <v>30</v>
      </c>
      <c r="O3146" s="22">
        <f>E3146/D3146*100</f>
        <v>75.400000000000006</v>
      </c>
      <c r="P3146" s="4">
        <f>E3146/N3146</f>
        <v>251.33333333333334</v>
      </c>
      <c r="Q3146" t="b">
        <v>0</v>
      </c>
      <c r="R3146" t="s">
        <v>8271</v>
      </c>
      <c r="S3146" t="str">
        <f t="shared" si="198"/>
        <v>theater</v>
      </c>
      <c r="T3146" t="str">
        <f t="shared" si="199"/>
        <v>plays</v>
      </c>
    </row>
    <row r="3147" spans="1:20" ht="42.75" x14ac:dyDescent="0.45">
      <c r="A3147">
        <v>3145</v>
      </c>
      <c r="B3147" s="1" t="s">
        <v>3145</v>
      </c>
      <c r="C3147" s="1" t="s">
        <v>7255</v>
      </c>
      <c r="D3147" s="3">
        <v>25000</v>
      </c>
      <c r="E3147" s="3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s="7">
        <f t="shared" si="196"/>
        <v>42762.040902777779</v>
      </c>
      <c r="L3147" s="7">
        <f t="shared" si="197"/>
        <v>42821.999236111107</v>
      </c>
      <c r="M3147" t="b">
        <v>0</v>
      </c>
      <c r="N3147">
        <v>0</v>
      </c>
      <c r="O3147" s="22">
        <f>E3147/D3147*100</f>
        <v>0</v>
      </c>
      <c r="P3147" s="4" t="e">
        <f>E3147/N3147</f>
        <v>#DIV/0!</v>
      </c>
      <c r="Q3147" t="b">
        <v>0</v>
      </c>
      <c r="R3147" t="s">
        <v>8271</v>
      </c>
      <c r="S3147" t="str">
        <f t="shared" si="198"/>
        <v>theater</v>
      </c>
      <c r="T3147" t="str">
        <f t="shared" si="199"/>
        <v>plays</v>
      </c>
    </row>
    <row r="3148" spans="1:20" ht="28.5" x14ac:dyDescent="0.45">
      <c r="A3148">
        <v>3146</v>
      </c>
      <c r="B3148" s="1" t="s">
        <v>3146</v>
      </c>
      <c r="C3148" s="1" t="s">
        <v>7256</v>
      </c>
      <c r="D3148" s="3">
        <v>50000</v>
      </c>
      <c r="E3148" s="3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s="7">
        <f t="shared" si="196"/>
        <v>42796.682476851856</v>
      </c>
      <c r="L3148" s="7">
        <f t="shared" si="197"/>
        <v>42841.640810185185</v>
      </c>
      <c r="M3148" t="b">
        <v>0</v>
      </c>
      <c r="N3148">
        <v>12</v>
      </c>
      <c r="O3148" s="22">
        <f>E3148/D3148*100</f>
        <v>10.5</v>
      </c>
      <c r="P3148" s="4">
        <f>E3148/N3148</f>
        <v>437.5</v>
      </c>
      <c r="Q3148" t="b">
        <v>0</v>
      </c>
      <c r="R3148" t="s">
        <v>8271</v>
      </c>
      <c r="S3148" t="str">
        <f t="shared" si="198"/>
        <v>theater</v>
      </c>
      <c r="T3148" t="str">
        <f t="shared" si="199"/>
        <v>plays</v>
      </c>
    </row>
    <row r="3149" spans="1:20" ht="42.75" x14ac:dyDescent="0.45">
      <c r="A3149">
        <v>3147</v>
      </c>
      <c r="B3149" s="1" t="s">
        <v>3147</v>
      </c>
      <c r="C3149" s="1" t="s">
        <v>7257</v>
      </c>
      <c r="D3149" s="3">
        <v>20000</v>
      </c>
      <c r="E3149" s="3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s="7">
        <f t="shared" si="196"/>
        <v>41909.969386574077</v>
      </c>
      <c r="L3149" s="7">
        <f t="shared" si="197"/>
        <v>41950.011053240742</v>
      </c>
      <c r="M3149" t="b">
        <v>1</v>
      </c>
      <c r="N3149">
        <v>213</v>
      </c>
      <c r="O3149" s="22">
        <f>E3149/D3149*100</f>
        <v>117.52499999999999</v>
      </c>
      <c r="P3149" s="4">
        <f>E3149/N3149</f>
        <v>110.35211267605634</v>
      </c>
      <c r="Q3149" t="b">
        <v>1</v>
      </c>
      <c r="R3149" t="s">
        <v>8271</v>
      </c>
      <c r="S3149" t="str">
        <f t="shared" si="198"/>
        <v>theater</v>
      </c>
      <c r="T3149" t="str">
        <f t="shared" si="199"/>
        <v>plays</v>
      </c>
    </row>
    <row r="3150" spans="1:20" ht="28.5" x14ac:dyDescent="0.45">
      <c r="A3150">
        <v>3148</v>
      </c>
      <c r="B3150" s="1" t="s">
        <v>3148</v>
      </c>
      <c r="C3150" s="1" t="s">
        <v>7258</v>
      </c>
      <c r="D3150" s="3">
        <v>1800</v>
      </c>
      <c r="E3150" s="3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s="7">
        <f t="shared" si="196"/>
        <v>41891.665324074071</v>
      </c>
      <c r="L3150" s="7">
        <f t="shared" si="197"/>
        <v>41913.166666666664</v>
      </c>
      <c r="M3150" t="b">
        <v>1</v>
      </c>
      <c r="N3150">
        <v>57</v>
      </c>
      <c r="O3150" s="22">
        <f>E3150/D3150*100</f>
        <v>131.16666666666669</v>
      </c>
      <c r="P3150" s="4">
        <f>E3150/N3150</f>
        <v>41.421052631578945</v>
      </c>
      <c r="Q3150" t="b">
        <v>1</v>
      </c>
      <c r="R3150" t="s">
        <v>8271</v>
      </c>
      <c r="S3150" t="str">
        <f t="shared" si="198"/>
        <v>theater</v>
      </c>
      <c r="T3150" t="str">
        <f t="shared" si="199"/>
        <v>plays</v>
      </c>
    </row>
    <row r="3151" spans="1:20" ht="42.75" x14ac:dyDescent="0.45">
      <c r="A3151">
        <v>3149</v>
      </c>
      <c r="B3151" s="1" t="s">
        <v>3149</v>
      </c>
      <c r="C3151" s="1" t="s">
        <v>7259</v>
      </c>
      <c r="D3151" s="3">
        <v>1250</v>
      </c>
      <c r="E3151" s="3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s="7">
        <f t="shared" si="196"/>
        <v>41226.017361111109</v>
      </c>
      <c r="L3151" s="7">
        <f t="shared" si="197"/>
        <v>41250.083333333336</v>
      </c>
      <c r="M3151" t="b">
        <v>1</v>
      </c>
      <c r="N3151">
        <v>25</v>
      </c>
      <c r="O3151" s="22">
        <f>E3151/D3151*100</f>
        <v>104</v>
      </c>
      <c r="P3151" s="4">
        <f>E3151/N3151</f>
        <v>52</v>
      </c>
      <c r="Q3151" t="b">
        <v>1</v>
      </c>
      <c r="R3151" t="s">
        <v>8271</v>
      </c>
      <c r="S3151" t="str">
        <f t="shared" si="198"/>
        <v>theater</v>
      </c>
      <c r="T3151" t="str">
        <f t="shared" si="199"/>
        <v>plays</v>
      </c>
    </row>
    <row r="3152" spans="1:20" ht="57" x14ac:dyDescent="0.45">
      <c r="A3152">
        <v>3150</v>
      </c>
      <c r="B3152" s="1" t="s">
        <v>3150</v>
      </c>
      <c r="C3152" s="1" t="s">
        <v>7260</v>
      </c>
      <c r="D3152" s="3">
        <v>3500</v>
      </c>
      <c r="E3152" s="3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s="7">
        <f t="shared" si="196"/>
        <v>40478.263923611114</v>
      </c>
      <c r="L3152" s="7">
        <f t="shared" si="197"/>
        <v>40568.166666666664</v>
      </c>
      <c r="M3152" t="b">
        <v>1</v>
      </c>
      <c r="N3152">
        <v>104</v>
      </c>
      <c r="O3152" s="22">
        <f>E3152/D3152*100</f>
        <v>101</v>
      </c>
      <c r="P3152" s="4">
        <f>E3152/N3152</f>
        <v>33.990384615384613</v>
      </c>
      <c r="Q3152" t="b">
        <v>1</v>
      </c>
      <c r="R3152" t="s">
        <v>8271</v>
      </c>
      <c r="S3152" t="str">
        <f t="shared" si="198"/>
        <v>theater</v>
      </c>
      <c r="T3152" t="str">
        <f t="shared" si="199"/>
        <v>plays</v>
      </c>
    </row>
    <row r="3153" spans="1:20" ht="42.75" x14ac:dyDescent="0.45">
      <c r="A3153">
        <v>3151</v>
      </c>
      <c r="B3153" s="1" t="s">
        <v>3151</v>
      </c>
      <c r="C3153" s="1" t="s">
        <v>7261</v>
      </c>
      <c r="D3153" s="3">
        <v>3500</v>
      </c>
      <c r="E3153" s="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s="7">
        <f t="shared" si="196"/>
        <v>41862.83997685185</v>
      </c>
      <c r="L3153" s="7">
        <f t="shared" si="197"/>
        <v>41892.83997685185</v>
      </c>
      <c r="M3153" t="b">
        <v>1</v>
      </c>
      <c r="N3153">
        <v>34</v>
      </c>
      <c r="O3153" s="22">
        <f>E3153/D3153*100</f>
        <v>100.4</v>
      </c>
      <c r="P3153" s="4">
        <f>E3153/N3153</f>
        <v>103.35294117647059</v>
      </c>
      <c r="Q3153" t="b">
        <v>1</v>
      </c>
      <c r="R3153" t="s">
        <v>8271</v>
      </c>
      <c r="S3153" t="str">
        <f t="shared" si="198"/>
        <v>theater</v>
      </c>
      <c r="T3153" t="str">
        <f t="shared" si="199"/>
        <v>plays</v>
      </c>
    </row>
    <row r="3154" spans="1:20" ht="42.75" x14ac:dyDescent="0.45">
      <c r="A3154">
        <v>3152</v>
      </c>
      <c r="B3154" s="1" t="s">
        <v>3152</v>
      </c>
      <c r="C3154" s="1" t="s">
        <v>7262</v>
      </c>
      <c r="D3154" s="3">
        <v>2200</v>
      </c>
      <c r="E3154" s="3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s="7">
        <f t="shared" si="196"/>
        <v>41550.867673611108</v>
      </c>
      <c r="L3154" s="7">
        <f t="shared" si="197"/>
        <v>41580.867673611108</v>
      </c>
      <c r="M3154" t="b">
        <v>1</v>
      </c>
      <c r="N3154">
        <v>67</v>
      </c>
      <c r="O3154" s="22">
        <f>E3154/D3154*100</f>
        <v>105.95454545454545</v>
      </c>
      <c r="P3154" s="4">
        <f>E3154/N3154</f>
        <v>34.791044776119406</v>
      </c>
      <c r="Q3154" t="b">
        <v>1</v>
      </c>
      <c r="R3154" t="s">
        <v>8271</v>
      </c>
      <c r="S3154" t="str">
        <f t="shared" si="198"/>
        <v>theater</v>
      </c>
      <c r="T3154" t="str">
        <f t="shared" si="199"/>
        <v>plays</v>
      </c>
    </row>
    <row r="3155" spans="1:20" ht="42.75" x14ac:dyDescent="0.45">
      <c r="A3155">
        <v>3153</v>
      </c>
      <c r="B3155" s="1" t="s">
        <v>3153</v>
      </c>
      <c r="C3155" s="1" t="s">
        <v>7263</v>
      </c>
      <c r="D3155" s="3">
        <v>3000</v>
      </c>
      <c r="E3155" s="3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s="7">
        <f t="shared" si="196"/>
        <v>40633.154363425929</v>
      </c>
      <c r="L3155" s="7">
        <f t="shared" si="197"/>
        <v>40664.207638888889</v>
      </c>
      <c r="M3155" t="b">
        <v>1</v>
      </c>
      <c r="N3155">
        <v>241</v>
      </c>
      <c r="O3155" s="22">
        <f>E3155/D3155*100</f>
        <v>335.58333333333337</v>
      </c>
      <c r="P3155" s="4">
        <f>E3155/N3155</f>
        <v>41.773858921161825</v>
      </c>
      <c r="Q3155" t="b">
        <v>1</v>
      </c>
      <c r="R3155" t="s">
        <v>8271</v>
      </c>
      <c r="S3155" t="str">
        <f t="shared" si="198"/>
        <v>theater</v>
      </c>
      <c r="T3155" t="str">
        <f t="shared" si="199"/>
        <v>plays</v>
      </c>
    </row>
    <row r="3156" spans="1:20" ht="42.75" x14ac:dyDescent="0.45">
      <c r="A3156">
        <v>3154</v>
      </c>
      <c r="B3156" s="1" t="s">
        <v>3154</v>
      </c>
      <c r="C3156" s="1" t="s">
        <v>7264</v>
      </c>
      <c r="D3156" s="3">
        <v>7000</v>
      </c>
      <c r="E3156" s="3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s="7">
        <f t="shared" si="196"/>
        <v>40970.875671296293</v>
      </c>
      <c r="L3156" s="7">
        <f t="shared" si="197"/>
        <v>41000.834004629629</v>
      </c>
      <c r="M3156" t="b">
        <v>1</v>
      </c>
      <c r="N3156">
        <v>123</v>
      </c>
      <c r="O3156" s="22">
        <f>E3156/D3156*100</f>
        <v>112.92857142857142</v>
      </c>
      <c r="P3156" s="4">
        <f>E3156/N3156</f>
        <v>64.268292682926827</v>
      </c>
      <c r="Q3156" t="b">
        <v>1</v>
      </c>
      <c r="R3156" t="s">
        <v>8271</v>
      </c>
      <c r="S3156" t="str">
        <f t="shared" si="198"/>
        <v>theater</v>
      </c>
      <c r="T3156" t="str">
        <f t="shared" si="199"/>
        <v>plays</v>
      </c>
    </row>
    <row r="3157" spans="1:20" ht="42.75" x14ac:dyDescent="0.45">
      <c r="A3157">
        <v>3155</v>
      </c>
      <c r="B3157" s="1" t="s">
        <v>3155</v>
      </c>
      <c r="C3157" s="1" t="s">
        <v>7265</v>
      </c>
      <c r="D3157" s="3">
        <v>5000</v>
      </c>
      <c r="E3157" s="3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s="7">
        <f t="shared" si="196"/>
        <v>41233.499131944445</v>
      </c>
      <c r="L3157" s="7">
        <f t="shared" si="197"/>
        <v>41263.499131944445</v>
      </c>
      <c r="M3157" t="b">
        <v>1</v>
      </c>
      <c r="N3157">
        <v>302</v>
      </c>
      <c r="O3157" s="22">
        <f>E3157/D3157*100</f>
        <v>188.50460000000001</v>
      </c>
      <c r="P3157" s="4">
        <f>E3157/N3157</f>
        <v>31.209370860927152</v>
      </c>
      <c r="Q3157" t="b">
        <v>1</v>
      </c>
      <c r="R3157" t="s">
        <v>8271</v>
      </c>
      <c r="S3157" t="str">
        <f t="shared" si="198"/>
        <v>theater</v>
      </c>
      <c r="T3157" t="str">
        <f t="shared" si="199"/>
        <v>plays</v>
      </c>
    </row>
    <row r="3158" spans="1:20" ht="42.75" x14ac:dyDescent="0.45">
      <c r="A3158">
        <v>3156</v>
      </c>
      <c r="B3158" s="1" t="s">
        <v>3156</v>
      </c>
      <c r="C3158" s="1" t="s">
        <v>7266</v>
      </c>
      <c r="D3158" s="3">
        <v>5500</v>
      </c>
      <c r="E3158" s="3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s="7">
        <f t="shared" si="196"/>
        <v>41026.953055555554</v>
      </c>
      <c r="L3158" s="7">
        <f t="shared" si="197"/>
        <v>41061.953055555554</v>
      </c>
      <c r="M3158" t="b">
        <v>1</v>
      </c>
      <c r="N3158">
        <v>89</v>
      </c>
      <c r="O3158" s="22">
        <f>E3158/D3158*100</f>
        <v>101.81818181818181</v>
      </c>
      <c r="P3158" s="4">
        <f>E3158/N3158</f>
        <v>62.921348314606739</v>
      </c>
      <c r="Q3158" t="b">
        <v>1</v>
      </c>
      <c r="R3158" t="s">
        <v>8271</v>
      </c>
      <c r="S3158" t="str">
        <f t="shared" si="198"/>
        <v>theater</v>
      </c>
      <c r="T3158" t="str">
        <f t="shared" si="199"/>
        <v>plays</v>
      </c>
    </row>
    <row r="3159" spans="1:20" ht="28.5" x14ac:dyDescent="0.45">
      <c r="A3159">
        <v>3157</v>
      </c>
      <c r="B3159" s="1" t="s">
        <v>3157</v>
      </c>
      <c r="C3159" s="1" t="s">
        <v>7267</v>
      </c>
      <c r="D3159" s="3">
        <v>4000</v>
      </c>
      <c r="E3159" s="3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s="7">
        <f t="shared" si="196"/>
        <v>41829.788252314815</v>
      </c>
      <c r="L3159" s="7">
        <f t="shared" si="197"/>
        <v>41839.208333333336</v>
      </c>
      <c r="M3159" t="b">
        <v>1</v>
      </c>
      <c r="N3159">
        <v>41</v>
      </c>
      <c r="O3159" s="22">
        <f>E3159/D3159*100</f>
        <v>101</v>
      </c>
      <c r="P3159" s="4">
        <f>E3159/N3159</f>
        <v>98.536585365853654</v>
      </c>
      <c r="Q3159" t="b">
        <v>1</v>
      </c>
      <c r="R3159" t="s">
        <v>8271</v>
      </c>
      <c r="S3159" t="str">
        <f t="shared" si="198"/>
        <v>theater</v>
      </c>
      <c r="T3159" t="str">
        <f t="shared" si="199"/>
        <v>plays</v>
      </c>
    </row>
    <row r="3160" spans="1:20" ht="28.5" x14ac:dyDescent="0.45">
      <c r="A3160">
        <v>3158</v>
      </c>
      <c r="B3160" s="1" t="s">
        <v>3158</v>
      </c>
      <c r="C3160" s="1" t="s">
        <v>7268</v>
      </c>
      <c r="D3160" s="3">
        <v>5000</v>
      </c>
      <c r="E3160" s="3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s="7">
        <f t="shared" si="196"/>
        <v>41447.839722222219</v>
      </c>
      <c r="L3160" s="7">
        <f t="shared" si="197"/>
        <v>41477.839722222219</v>
      </c>
      <c r="M3160" t="b">
        <v>1</v>
      </c>
      <c r="N3160">
        <v>69</v>
      </c>
      <c r="O3160" s="22">
        <f>E3160/D3160*100</f>
        <v>113.99999999999999</v>
      </c>
      <c r="P3160" s="4">
        <f>E3160/N3160</f>
        <v>82.608695652173907</v>
      </c>
      <c r="Q3160" t="b">
        <v>1</v>
      </c>
      <c r="R3160" t="s">
        <v>8271</v>
      </c>
      <c r="S3160" t="str">
        <f t="shared" si="198"/>
        <v>theater</v>
      </c>
      <c r="T3160" t="str">
        <f t="shared" si="199"/>
        <v>plays</v>
      </c>
    </row>
    <row r="3161" spans="1:20" ht="28.5" x14ac:dyDescent="0.45">
      <c r="A3161">
        <v>3159</v>
      </c>
      <c r="B3161" s="1" t="s">
        <v>3159</v>
      </c>
      <c r="C3161" s="1" t="s">
        <v>7269</v>
      </c>
      <c r="D3161" s="3">
        <v>1500</v>
      </c>
      <c r="E3161" s="3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s="7">
        <f t="shared" si="196"/>
        <v>40884.066678240742</v>
      </c>
      <c r="L3161" s="7">
        <f t="shared" si="197"/>
        <v>40926.958333333336</v>
      </c>
      <c r="M3161" t="b">
        <v>1</v>
      </c>
      <c r="N3161">
        <v>52</v>
      </c>
      <c r="O3161" s="22">
        <f>E3161/D3161*100</f>
        <v>133.48133333333334</v>
      </c>
      <c r="P3161" s="4">
        <f>E3161/N3161</f>
        <v>38.504230769230773</v>
      </c>
      <c r="Q3161" t="b">
        <v>1</v>
      </c>
      <c r="R3161" t="s">
        <v>8271</v>
      </c>
      <c r="S3161" t="str">
        <f t="shared" si="198"/>
        <v>theater</v>
      </c>
      <c r="T3161" t="str">
        <f t="shared" si="199"/>
        <v>plays</v>
      </c>
    </row>
    <row r="3162" spans="1:20" ht="42.75" x14ac:dyDescent="0.45">
      <c r="A3162">
        <v>3160</v>
      </c>
      <c r="B3162" s="1" t="s">
        <v>3160</v>
      </c>
      <c r="C3162" s="1" t="s">
        <v>7270</v>
      </c>
      <c r="D3162" s="3">
        <v>4500</v>
      </c>
      <c r="E3162" s="3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s="7">
        <f t="shared" si="196"/>
        <v>41841.26489583333</v>
      </c>
      <c r="L3162" s="7">
        <f t="shared" si="197"/>
        <v>41864.207638888889</v>
      </c>
      <c r="M3162" t="b">
        <v>1</v>
      </c>
      <c r="N3162">
        <v>57</v>
      </c>
      <c r="O3162" s="22">
        <f>E3162/D3162*100</f>
        <v>101.53333333333335</v>
      </c>
      <c r="P3162" s="4">
        <f>E3162/N3162</f>
        <v>80.15789473684211</v>
      </c>
      <c r="Q3162" t="b">
        <v>1</v>
      </c>
      <c r="R3162" t="s">
        <v>8271</v>
      </c>
      <c r="S3162" t="str">
        <f t="shared" si="198"/>
        <v>theater</v>
      </c>
      <c r="T3162" t="str">
        <f t="shared" si="199"/>
        <v>plays</v>
      </c>
    </row>
    <row r="3163" spans="1:20" ht="42.75" x14ac:dyDescent="0.45">
      <c r="A3163">
        <v>3161</v>
      </c>
      <c r="B3163" s="1" t="s">
        <v>3161</v>
      </c>
      <c r="C3163" s="1" t="s">
        <v>7271</v>
      </c>
      <c r="D3163" s="3">
        <v>2000</v>
      </c>
      <c r="E3163" s="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s="7">
        <f t="shared" si="196"/>
        <v>41897.536134259259</v>
      </c>
      <c r="L3163" s="7">
        <f t="shared" si="197"/>
        <v>41927.536134259259</v>
      </c>
      <c r="M3163" t="b">
        <v>1</v>
      </c>
      <c r="N3163">
        <v>74</v>
      </c>
      <c r="O3163" s="22">
        <f>E3163/D3163*100</f>
        <v>105.1</v>
      </c>
      <c r="P3163" s="4">
        <f>E3163/N3163</f>
        <v>28.405405405405407</v>
      </c>
      <c r="Q3163" t="b">
        <v>1</v>
      </c>
      <c r="R3163" t="s">
        <v>8271</v>
      </c>
      <c r="S3163" t="str">
        <f t="shared" si="198"/>
        <v>theater</v>
      </c>
      <c r="T3163" t="str">
        <f t="shared" si="199"/>
        <v>plays</v>
      </c>
    </row>
    <row r="3164" spans="1:20" ht="42.75" x14ac:dyDescent="0.45">
      <c r="A3164">
        <v>3162</v>
      </c>
      <c r="B3164" s="1" t="s">
        <v>3162</v>
      </c>
      <c r="C3164" s="1" t="s">
        <v>7272</v>
      </c>
      <c r="D3164" s="3">
        <v>4000</v>
      </c>
      <c r="E3164" s="3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s="7">
        <f t="shared" si="196"/>
        <v>41799.685902777775</v>
      </c>
      <c r="L3164" s="7">
        <f t="shared" si="197"/>
        <v>41827.083333333336</v>
      </c>
      <c r="M3164" t="b">
        <v>1</v>
      </c>
      <c r="N3164">
        <v>63</v>
      </c>
      <c r="O3164" s="22">
        <f>E3164/D3164*100</f>
        <v>127.15</v>
      </c>
      <c r="P3164" s="4">
        <f>E3164/N3164</f>
        <v>80.730158730158735</v>
      </c>
      <c r="Q3164" t="b">
        <v>1</v>
      </c>
      <c r="R3164" t="s">
        <v>8271</v>
      </c>
      <c r="S3164" t="str">
        <f t="shared" si="198"/>
        <v>theater</v>
      </c>
      <c r="T3164" t="str">
        <f t="shared" si="199"/>
        <v>plays</v>
      </c>
    </row>
    <row r="3165" spans="1:20" ht="42.75" x14ac:dyDescent="0.45">
      <c r="A3165">
        <v>3163</v>
      </c>
      <c r="B3165" s="1" t="s">
        <v>3163</v>
      </c>
      <c r="C3165" s="1" t="s">
        <v>7273</v>
      </c>
      <c r="D3165" s="3">
        <v>13000</v>
      </c>
      <c r="E3165" s="3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s="7">
        <f t="shared" si="196"/>
        <v>41775.753761574073</v>
      </c>
      <c r="L3165" s="7">
        <f t="shared" si="197"/>
        <v>41805.753761574073</v>
      </c>
      <c r="M3165" t="b">
        <v>1</v>
      </c>
      <c r="N3165">
        <v>72</v>
      </c>
      <c r="O3165" s="22">
        <f>E3165/D3165*100</f>
        <v>111.15384615384616</v>
      </c>
      <c r="P3165" s="4">
        <f>E3165/N3165</f>
        <v>200.69444444444446</v>
      </c>
      <c r="Q3165" t="b">
        <v>1</v>
      </c>
      <c r="R3165" t="s">
        <v>8271</v>
      </c>
      <c r="S3165" t="str">
        <f t="shared" si="198"/>
        <v>theater</v>
      </c>
      <c r="T3165" t="str">
        <f t="shared" si="199"/>
        <v>plays</v>
      </c>
    </row>
    <row r="3166" spans="1:20" ht="42.75" x14ac:dyDescent="0.45">
      <c r="A3166">
        <v>3164</v>
      </c>
      <c r="B3166" s="1" t="s">
        <v>3164</v>
      </c>
      <c r="C3166" s="1" t="s">
        <v>7274</v>
      </c>
      <c r="D3166" s="3">
        <v>2500</v>
      </c>
      <c r="E3166" s="3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s="7">
        <f t="shared" si="196"/>
        <v>41766.80572916667</v>
      </c>
      <c r="L3166" s="7">
        <f t="shared" si="197"/>
        <v>41799.80572916667</v>
      </c>
      <c r="M3166" t="b">
        <v>1</v>
      </c>
      <c r="N3166">
        <v>71</v>
      </c>
      <c r="O3166" s="22">
        <f>E3166/D3166*100</f>
        <v>106.76</v>
      </c>
      <c r="P3166" s="4">
        <f>E3166/N3166</f>
        <v>37.591549295774648</v>
      </c>
      <c r="Q3166" t="b">
        <v>1</v>
      </c>
      <c r="R3166" t="s">
        <v>8271</v>
      </c>
      <c r="S3166" t="str">
        <f t="shared" si="198"/>
        <v>theater</v>
      </c>
      <c r="T3166" t="str">
        <f t="shared" si="199"/>
        <v>plays</v>
      </c>
    </row>
    <row r="3167" spans="1:20" ht="42.75" x14ac:dyDescent="0.45">
      <c r="A3167">
        <v>3165</v>
      </c>
      <c r="B3167" s="1" t="s">
        <v>3165</v>
      </c>
      <c r="C3167" s="1" t="s">
        <v>7275</v>
      </c>
      <c r="D3167" s="3">
        <v>750</v>
      </c>
      <c r="E3167" s="3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s="7">
        <f t="shared" si="196"/>
        <v>40644.159259259257</v>
      </c>
      <c r="L3167" s="7">
        <f t="shared" si="197"/>
        <v>40666.165972222225</v>
      </c>
      <c r="M3167" t="b">
        <v>1</v>
      </c>
      <c r="N3167">
        <v>21</v>
      </c>
      <c r="O3167" s="22">
        <f>E3167/D3167*100</f>
        <v>162.66666666666666</v>
      </c>
      <c r="P3167" s="4">
        <f>E3167/N3167</f>
        <v>58.095238095238095</v>
      </c>
      <c r="Q3167" t="b">
        <v>1</v>
      </c>
      <c r="R3167" t="s">
        <v>8271</v>
      </c>
      <c r="S3167" t="str">
        <f t="shared" si="198"/>
        <v>theater</v>
      </c>
      <c r="T3167" t="str">
        <f t="shared" si="199"/>
        <v>plays</v>
      </c>
    </row>
    <row r="3168" spans="1:20" ht="42.75" x14ac:dyDescent="0.45">
      <c r="A3168">
        <v>3166</v>
      </c>
      <c r="B3168" s="1" t="s">
        <v>3166</v>
      </c>
      <c r="C3168" s="1" t="s">
        <v>7276</v>
      </c>
      <c r="D3168" s="3">
        <v>35000</v>
      </c>
      <c r="E3168" s="3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s="7">
        <f t="shared" si="196"/>
        <v>41940.69158564815</v>
      </c>
      <c r="L3168" s="7">
        <f t="shared" si="197"/>
        <v>41969.332638888889</v>
      </c>
      <c r="M3168" t="b">
        <v>1</v>
      </c>
      <c r="N3168">
        <v>930</v>
      </c>
      <c r="O3168" s="22">
        <f>E3168/D3168*100</f>
        <v>160.22808571428573</v>
      </c>
      <c r="P3168" s="4">
        <f>E3168/N3168</f>
        <v>60.300892473118282</v>
      </c>
      <c r="Q3168" t="b">
        <v>1</v>
      </c>
      <c r="R3168" t="s">
        <v>8271</v>
      </c>
      <c r="S3168" t="str">
        <f t="shared" si="198"/>
        <v>theater</v>
      </c>
      <c r="T3168" t="str">
        <f t="shared" si="199"/>
        <v>plays</v>
      </c>
    </row>
    <row r="3169" spans="1:20" ht="28.5" x14ac:dyDescent="0.45">
      <c r="A3169">
        <v>3167</v>
      </c>
      <c r="B3169" s="1" t="s">
        <v>3167</v>
      </c>
      <c r="C3169" s="1" t="s">
        <v>7277</v>
      </c>
      <c r="D3169" s="3">
        <v>3000</v>
      </c>
      <c r="E3169" s="3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s="7">
        <f t="shared" si="196"/>
        <v>41839.175706018519</v>
      </c>
      <c r="L3169" s="7">
        <f t="shared" si="197"/>
        <v>41853.175706018519</v>
      </c>
      <c r="M3169" t="b">
        <v>1</v>
      </c>
      <c r="N3169">
        <v>55</v>
      </c>
      <c r="O3169" s="22">
        <f>E3169/D3169*100</f>
        <v>116.16666666666666</v>
      </c>
      <c r="P3169" s="4">
        <f>E3169/N3169</f>
        <v>63.363636363636367</v>
      </c>
      <c r="Q3169" t="b">
        <v>1</v>
      </c>
      <c r="R3169" t="s">
        <v>8271</v>
      </c>
      <c r="S3169" t="str">
        <f t="shared" si="198"/>
        <v>theater</v>
      </c>
      <c r="T3169" t="str">
        <f t="shared" si="199"/>
        <v>plays</v>
      </c>
    </row>
    <row r="3170" spans="1:20" ht="42.75" x14ac:dyDescent="0.45">
      <c r="A3170">
        <v>3168</v>
      </c>
      <c r="B3170" s="1" t="s">
        <v>3168</v>
      </c>
      <c r="C3170" s="1" t="s">
        <v>7278</v>
      </c>
      <c r="D3170" s="3">
        <v>2500</v>
      </c>
      <c r="E3170" s="3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s="7">
        <f t="shared" si="196"/>
        <v>41772.105937500004</v>
      </c>
      <c r="L3170" s="7">
        <f t="shared" si="197"/>
        <v>41803.916666666664</v>
      </c>
      <c r="M3170" t="b">
        <v>1</v>
      </c>
      <c r="N3170">
        <v>61</v>
      </c>
      <c r="O3170" s="22">
        <f>E3170/D3170*100</f>
        <v>124.2</v>
      </c>
      <c r="P3170" s="4">
        <f>E3170/N3170</f>
        <v>50.901639344262293</v>
      </c>
      <c r="Q3170" t="b">
        <v>1</v>
      </c>
      <c r="R3170" t="s">
        <v>8271</v>
      </c>
      <c r="S3170" t="str">
        <f t="shared" si="198"/>
        <v>theater</v>
      </c>
      <c r="T3170" t="str">
        <f t="shared" si="199"/>
        <v>plays</v>
      </c>
    </row>
    <row r="3171" spans="1:20" ht="28.5" x14ac:dyDescent="0.45">
      <c r="A3171">
        <v>3169</v>
      </c>
      <c r="B3171" s="1" t="s">
        <v>3169</v>
      </c>
      <c r="C3171" s="1" t="s">
        <v>7279</v>
      </c>
      <c r="D3171" s="3">
        <v>8000</v>
      </c>
      <c r="E3171" s="3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s="7">
        <f t="shared" si="196"/>
        <v>41591.737974537034</v>
      </c>
      <c r="L3171" s="7">
        <f t="shared" si="197"/>
        <v>41621.207638888889</v>
      </c>
      <c r="M3171" t="b">
        <v>1</v>
      </c>
      <c r="N3171">
        <v>82</v>
      </c>
      <c r="O3171" s="22">
        <f>E3171/D3171*100</f>
        <v>103.01249999999999</v>
      </c>
      <c r="P3171" s="4">
        <f>E3171/N3171</f>
        <v>100.5</v>
      </c>
      <c r="Q3171" t="b">
        <v>1</v>
      </c>
      <c r="R3171" t="s">
        <v>8271</v>
      </c>
      <c r="S3171" t="str">
        <f t="shared" si="198"/>
        <v>theater</v>
      </c>
      <c r="T3171" t="str">
        <f t="shared" si="199"/>
        <v>plays</v>
      </c>
    </row>
    <row r="3172" spans="1:20" ht="42.75" x14ac:dyDescent="0.45">
      <c r="A3172">
        <v>3170</v>
      </c>
      <c r="B3172" s="1" t="s">
        <v>3170</v>
      </c>
      <c r="C3172" s="1" t="s">
        <v>7280</v>
      </c>
      <c r="D3172" s="3">
        <v>2000</v>
      </c>
      <c r="E3172" s="3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s="7">
        <f t="shared" si="196"/>
        <v>41789.080370370371</v>
      </c>
      <c r="L3172" s="7">
        <f t="shared" si="197"/>
        <v>41822.166666666664</v>
      </c>
      <c r="M3172" t="b">
        <v>1</v>
      </c>
      <c r="N3172">
        <v>71</v>
      </c>
      <c r="O3172" s="22">
        <f>E3172/D3172*100</f>
        <v>112.25</v>
      </c>
      <c r="P3172" s="4">
        <f>E3172/N3172</f>
        <v>31.619718309859156</v>
      </c>
      <c r="Q3172" t="b">
        <v>1</v>
      </c>
      <c r="R3172" t="s">
        <v>8271</v>
      </c>
      <c r="S3172" t="str">
        <f t="shared" si="198"/>
        <v>theater</v>
      </c>
      <c r="T3172" t="str">
        <f t="shared" si="199"/>
        <v>plays</v>
      </c>
    </row>
    <row r="3173" spans="1:20" ht="42.75" x14ac:dyDescent="0.45">
      <c r="A3173">
        <v>3171</v>
      </c>
      <c r="B3173" s="1" t="s">
        <v>3171</v>
      </c>
      <c r="C3173" s="1" t="s">
        <v>7281</v>
      </c>
      <c r="D3173" s="3">
        <v>7000</v>
      </c>
      <c r="E3173" s="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s="7">
        <f t="shared" si="196"/>
        <v>42466.608310185184</v>
      </c>
      <c r="L3173" s="7">
        <f t="shared" si="197"/>
        <v>42496.608310185184</v>
      </c>
      <c r="M3173" t="b">
        <v>1</v>
      </c>
      <c r="N3173">
        <v>117</v>
      </c>
      <c r="O3173" s="22">
        <f>E3173/D3173*100</f>
        <v>108.8142857142857</v>
      </c>
      <c r="P3173" s="4">
        <f>E3173/N3173</f>
        <v>65.102564102564102</v>
      </c>
      <c r="Q3173" t="b">
        <v>1</v>
      </c>
      <c r="R3173" t="s">
        <v>8271</v>
      </c>
      <c r="S3173" t="str">
        <f t="shared" si="198"/>
        <v>theater</v>
      </c>
      <c r="T3173" t="str">
        <f t="shared" si="199"/>
        <v>plays</v>
      </c>
    </row>
    <row r="3174" spans="1:20" ht="42.75" x14ac:dyDescent="0.45">
      <c r="A3174">
        <v>3172</v>
      </c>
      <c r="B3174" s="1" t="s">
        <v>3172</v>
      </c>
      <c r="C3174" s="1" t="s">
        <v>7282</v>
      </c>
      <c r="D3174" s="3">
        <v>2000</v>
      </c>
      <c r="E3174" s="3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s="7">
        <f t="shared" si="196"/>
        <v>40923.729953703703</v>
      </c>
      <c r="L3174" s="7">
        <f t="shared" si="197"/>
        <v>40953.729953703703</v>
      </c>
      <c r="M3174" t="b">
        <v>1</v>
      </c>
      <c r="N3174">
        <v>29</v>
      </c>
      <c r="O3174" s="22">
        <f>E3174/D3174*100</f>
        <v>114.99999999999999</v>
      </c>
      <c r="P3174" s="4">
        <f>E3174/N3174</f>
        <v>79.310344827586206</v>
      </c>
      <c r="Q3174" t="b">
        <v>1</v>
      </c>
      <c r="R3174" t="s">
        <v>8271</v>
      </c>
      <c r="S3174" t="str">
        <f t="shared" si="198"/>
        <v>theater</v>
      </c>
      <c r="T3174" t="str">
        <f t="shared" si="199"/>
        <v>plays</v>
      </c>
    </row>
    <row r="3175" spans="1:20" ht="42.75" x14ac:dyDescent="0.45">
      <c r="A3175">
        <v>3173</v>
      </c>
      <c r="B3175" s="1" t="s">
        <v>3173</v>
      </c>
      <c r="C3175" s="1" t="s">
        <v>7283</v>
      </c>
      <c r="D3175" s="3">
        <v>10000</v>
      </c>
      <c r="E3175" s="3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s="7">
        <f t="shared" si="196"/>
        <v>41878.878379629627</v>
      </c>
      <c r="L3175" s="7">
        <f t="shared" si="197"/>
        <v>41908.878379629627</v>
      </c>
      <c r="M3175" t="b">
        <v>1</v>
      </c>
      <c r="N3175">
        <v>74</v>
      </c>
      <c r="O3175" s="22">
        <f>E3175/D3175*100</f>
        <v>103</v>
      </c>
      <c r="P3175" s="4">
        <f>E3175/N3175</f>
        <v>139.18918918918919</v>
      </c>
      <c r="Q3175" t="b">
        <v>1</v>
      </c>
      <c r="R3175" t="s">
        <v>8271</v>
      </c>
      <c r="S3175" t="str">
        <f t="shared" si="198"/>
        <v>theater</v>
      </c>
      <c r="T3175" t="str">
        <f t="shared" si="199"/>
        <v>plays</v>
      </c>
    </row>
    <row r="3176" spans="1:20" ht="42.75" x14ac:dyDescent="0.45">
      <c r="A3176">
        <v>3174</v>
      </c>
      <c r="B3176" s="1" t="s">
        <v>3174</v>
      </c>
      <c r="C3176" s="1" t="s">
        <v>7284</v>
      </c>
      <c r="D3176" s="3">
        <v>3000</v>
      </c>
      <c r="E3176" s="3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s="7">
        <f t="shared" si="196"/>
        <v>41862.864675925928</v>
      </c>
      <c r="L3176" s="7">
        <f t="shared" si="197"/>
        <v>41876.864675925928</v>
      </c>
      <c r="M3176" t="b">
        <v>1</v>
      </c>
      <c r="N3176">
        <v>23</v>
      </c>
      <c r="O3176" s="22">
        <f>E3176/D3176*100</f>
        <v>101.13333333333334</v>
      </c>
      <c r="P3176" s="4">
        <f>E3176/N3176</f>
        <v>131.91304347826087</v>
      </c>
      <c r="Q3176" t="b">
        <v>1</v>
      </c>
      <c r="R3176" t="s">
        <v>8271</v>
      </c>
      <c r="S3176" t="str">
        <f t="shared" si="198"/>
        <v>theater</v>
      </c>
      <c r="T3176" t="str">
        <f t="shared" si="199"/>
        <v>plays</v>
      </c>
    </row>
    <row r="3177" spans="1:20" ht="57" x14ac:dyDescent="0.45">
      <c r="A3177">
        <v>3175</v>
      </c>
      <c r="B3177" s="1" t="s">
        <v>3175</v>
      </c>
      <c r="C3177" s="1" t="s">
        <v>7285</v>
      </c>
      <c r="D3177" s="3">
        <v>5000</v>
      </c>
      <c r="E3177" s="3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s="7">
        <f t="shared" si="196"/>
        <v>40531.886886574073</v>
      </c>
      <c r="L3177" s="7">
        <f t="shared" si="197"/>
        <v>40591.886886574073</v>
      </c>
      <c r="M3177" t="b">
        <v>1</v>
      </c>
      <c r="N3177">
        <v>60</v>
      </c>
      <c r="O3177" s="22">
        <f>E3177/D3177*100</f>
        <v>109.55999999999999</v>
      </c>
      <c r="P3177" s="4">
        <f>E3177/N3177</f>
        <v>91.3</v>
      </c>
      <c r="Q3177" t="b">
        <v>1</v>
      </c>
      <c r="R3177" t="s">
        <v>8271</v>
      </c>
      <c r="S3177" t="str">
        <f t="shared" si="198"/>
        <v>theater</v>
      </c>
      <c r="T3177" t="str">
        <f t="shared" si="199"/>
        <v>plays</v>
      </c>
    </row>
    <row r="3178" spans="1:20" ht="42.75" x14ac:dyDescent="0.45">
      <c r="A3178">
        <v>3176</v>
      </c>
      <c r="B3178" s="1" t="s">
        <v>3176</v>
      </c>
      <c r="C3178" s="1" t="s">
        <v>7286</v>
      </c>
      <c r="D3178" s="3">
        <v>1900</v>
      </c>
      <c r="E3178" s="3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s="7">
        <f t="shared" si="196"/>
        <v>41477.930914351848</v>
      </c>
      <c r="L3178" s="7">
        <f t="shared" si="197"/>
        <v>41504.625</v>
      </c>
      <c r="M3178" t="b">
        <v>1</v>
      </c>
      <c r="N3178">
        <v>55</v>
      </c>
      <c r="O3178" s="22">
        <f>E3178/D3178*100</f>
        <v>114.8421052631579</v>
      </c>
      <c r="P3178" s="4">
        <f>E3178/N3178</f>
        <v>39.672727272727272</v>
      </c>
      <c r="Q3178" t="b">
        <v>1</v>
      </c>
      <c r="R3178" t="s">
        <v>8271</v>
      </c>
      <c r="S3178" t="str">
        <f t="shared" si="198"/>
        <v>theater</v>
      </c>
      <c r="T3178" t="str">
        <f t="shared" si="199"/>
        <v>plays</v>
      </c>
    </row>
    <row r="3179" spans="1:20" ht="42.75" x14ac:dyDescent="0.45">
      <c r="A3179">
        <v>3177</v>
      </c>
      <c r="B3179" s="1" t="s">
        <v>3177</v>
      </c>
      <c r="C3179" s="1" t="s">
        <v>7287</v>
      </c>
      <c r="D3179" s="3">
        <v>2500</v>
      </c>
      <c r="E3179" s="3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s="7">
        <f t="shared" si="196"/>
        <v>41781.666770833333</v>
      </c>
      <c r="L3179" s="7">
        <f t="shared" si="197"/>
        <v>41811.666770833333</v>
      </c>
      <c r="M3179" t="b">
        <v>1</v>
      </c>
      <c r="N3179">
        <v>51</v>
      </c>
      <c r="O3179" s="22">
        <f>E3179/D3179*100</f>
        <v>117.39999999999999</v>
      </c>
      <c r="P3179" s="4">
        <f>E3179/N3179</f>
        <v>57.549019607843135</v>
      </c>
      <c r="Q3179" t="b">
        <v>1</v>
      </c>
      <c r="R3179" t="s">
        <v>8271</v>
      </c>
      <c r="S3179" t="str">
        <f t="shared" si="198"/>
        <v>theater</v>
      </c>
      <c r="T3179" t="str">
        <f t="shared" si="199"/>
        <v>plays</v>
      </c>
    </row>
    <row r="3180" spans="1:20" ht="42.75" x14ac:dyDescent="0.45">
      <c r="A3180">
        <v>3178</v>
      </c>
      <c r="B3180" s="1" t="s">
        <v>3178</v>
      </c>
      <c r="C3180" s="1" t="s">
        <v>7288</v>
      </c>
      <c r="D3180" s="3">
        <v>1500</v>
      </c>
      <c r="E3180" s="3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s="7">
        <f t="shared" si="196"/>
        <v>41806.605034722219</v>
      </c>
      <c r="L3180" s="7">
        <f t="shared" si="197"/>
        <v>41836.605034722219</v>
      </c>
      <c r="M3180" t="b">
        <v>1</v>
      </c>
      <c r="N3180">
        <v>78</v>
      </c>
      <c r="O3180" s="22">
        <f>E3180/D3180*100</f>
        <v>171.73333333333335</v>
      </c>
      <c r="P3180" s="4">
        <f>E3180/N3180</f>
        <v>33.025641025641029</v>
      </c>
      <c r="Q3180" t="b">
        <v>1</v>
      </c>
      <c r="R3180" t="s">
        <v>8271</v>
      </c>
      <c r="S3180" t="str">
        <f t="shared" si="198"/>
        <v>theater</v>
      </c>
      <c r="T3180" t="str">
        <f t="shared" si="199"/>
        <v>plays</v>
      </c>
    </row>
    <row r="3181" spans="1:20" ht="28.5" x14ac:dyDescent="0.45">
      <c r="A3181">
        <v>3179</v>
      </c>
      <c r="B3181" s="1" t="s">
        <v>3179</v>
      </c>
      <c r="C3181" s="1" t="s">
        <v>7289</v>
      </c>
      <c r="D3181" s="3">
        <v>4200</v>
      </c>
      <c r="E3181" s="3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s="7">
        <f t="shared" si="196"/>
        <v>41375.702210648145</v>
      </c>
      <c r="L3181" s="7">
        <f t="shared" si="197"/>
        <v>41400.702210648145</v>
      </c>
      <c r="M3181" t="b">
        <v>1</v>
      </c>
      <c r="N3181">
        <v>62</v>
      </c>
      <c r="O3181" s="22">
        <f>E3181/D3181*100</f>
        <v>114.16238095238094</v>
      </c>
      <c r="P3181" s="4">
        <f>E3181/N3181</f>
        <v>77.335806451612896</v>
      </c>
      <c r="Q3181" t="b">
        <v>1</v>
      </c>
      <c r="R3181" t="s">
        <v>8271</v>
      </c>
      <c r="S3181" t="str">
        <f t="shared" si="198"/>
        <v>theater</v>
      </c>
      <c r="T3181" t="str">
        <f t="shared" si="199"/>
        <v>plays</v>
      </c>
    </row>
    <row r="3182" spans="1:20" ht="42.75" x14ac:dyDescent="0.45">
      <c r="A3182">
        <v>3180</v>
      </c>
      <c r="B3182" s="1" t="s">
        <v>3180</v>
      </c>
      <c r="C3182" s="1" t="s">
        <v>7290</v>
      </c>
      <c r="D3182" s="3">
        <v>1200</v>
      </c>
      <c r="E3182" s="3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s="7">
        <f t="shared" si="196"/>
        <v>41780.412604166668</v>
      </c>
      <c r="L3182" s="7">
        <f t="shared" si="197"/>
        <v>41810.412604166668</v>
      </c>
      <c r="M3182" t="b">
        <v>1</v>
      </c>
      <c r="N3182">
        <v>45</v>
      </c>
      <c r="O3182" s="22">
        <f>E3182/D3182*100</f>
        <v>119.75</v>
      </c>
      <c r="P3182" s="4">
        <f>E3182/N3182</f>
        <v>31.933333333333334</v>
      </c>
      <c r="Q3182" t="b">
        <v>1</v>
      </c>
      <c r="R3182" t="s">
        <v>8271</v>
      </c>
      <c r="S3182" t="str">
        <f t="shared" si="198"/>
        <v>theater</v>
      </c>
      <c r="T3182" t="str">
        <f t="shared" si="199"/>
        <v>plays</v>
      </c>
    </row>
    <row r="3183" spans="1:20" ht="42.75" x14ac:dyDescent="0.45">
      <c r="A3183">
        <v>3181</v>
      </c>
      <c r="B3183" s="1" t="s">
        <v>3181</v>
      </c>
      <c r="C3183" s="1" t="s">
        <v>7291</v>
      </c>
      <c r="D3183" s="3">
        <v>500</v>
      </c>
      <c r="E3183" s="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s="7">
        <f t="shared" si="196"/>
        <v>41779.310034722221</v>
      </c>
      <c r="L3183" s="7">
        <f t="shared" si="197"/>
        <v>41805.666666666664</v>
      </c>
      <c r="M3183" t="b">
        <v>1</v>
      </c>
      <c r="N3183">
        <v>15</v>
      </c>
      <c r="O3183" s="22">
        <f>E3183/D3183*100</f>
        <v>109.00000000000001</v>
      </c>
      <c r="P3183" s="4">
        <f>E3183/N3183</f>
        <v>36.333333333333336</v>
      </c>
      <c r="Q3183" t="b">
        <v>1</v>
      </c>
      <c r="R3183" t="s">
        <v>8271</v>
      </c>
      <c r="S3183" t="str">
        <f t="shared" si="198"/>
        <v>theater</v>
      </c>
      <c r="T3183" t="str">
        <f t="shared" si="199"/>
        <v>plays</v>
      </c>
    </row>
    <row r="3184" spans="1:20" ht="57" x14ac:dyDescent="0.45">
      <c r="A3184">
        <v>3182</v>
      </c>
      <c r="B3184" s="1" t="s">
        <v>3182</v>
      </c>
      <c r="C3184" s="1" t="s">
        <v>7292</v>
      </c>
      <c r="D3184" s="3">
        <v>7000</v>
      </c>
      <c r="E3184" s="3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s="7">
        <f t="shared" si="196"/>
        <v>40883.949317129627</v>
      </c>
      <c r="L3184" s="7">
        <f t="shared" si="197"/>
        <v>40939.708333333336</v>
      </c>
      <c r="M3184" t="b">
        <v>1</v>
      </c>
      <c r="N3184">
        <v>151</v>
      </c>
      <c r="O3184" s="22">
        <f>E3184/D3184*100</f>
        <v>100.88571428571429</v>
      </c>
      <c r="P3184" s="4">
        <f>E3184/N3184</f>
        <v>46.768211920529801</v>
      </c>
      <c r="Q3184" t="b">
        <v>1</v>
      </c>
      <c r="R3184" t="s">
        <v>8271</v>
      </c>
      <c r="S3184" t="str">
        <f t="shared" si="198"/>
        <v>theater</v>
      </c>
      <c r="T3184" t="str">
        <f t="shared" si="199"/>
        <v>plays</v>
      </c>
    </row>
    <row r="3185" spans="1:20" ht="42.75" x14ac:dyDescent="0.45">
      <c r="A3185">
        <v>3183</v>
      </c>
      <c r="B3185" s="1" t="s">
        <v>3183</v>
      </c>
      <c r="C3185" s="1" t="s">
        <v>7293</v>
      </c>
      <c r="D3185" s="3">
        <v>2500</v>
      </c>
      <c r="E3185" s="3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s="7">
        <f t="shared" si="196"/>
        <v>41491.79478009259</v>
      </c>
      <c r="L3185" s="7">
        <f t="shared" si="197"/>
        <v>41509.79478009259</v>
      </c>
      <c r="M3185" t="b">
        <v>1</v>
      </c>
      <c r="N3185">
        <v>68</v>
      </c>
      <c r="O3185" s="22">
        <f>E3185/D3185*100</f>
        <v>109.00000000000001</v>
      </c>
      <c r="P3185" s="4">
        <f>E3185/N3185</f>
        <v>40.073529411764703</v>
      </c>
      <c r="Q3185" t="b">
        <v>1</v>
      </c>
      <c r="R3185" t="s">
        <v>8271</v>
      </c>
      <c r="S3185" t="str">
        <f t="shared" si="198"/>
        <v>theater</v>
      </c>
      <c r="T3185" t="str">
        <f t="shared" si="199"/>
        <v>plays</v>
      </c>
    </row>
    <row r="3186" spans="1:20" ht="42.75" x14ac:dyDescent="0.45">
      <c r="A3186">
        <v>3184</v>
      </c>
      <c r="B3186" s="1" t="s">
        <v>3184</v>
      </c>
      <c r="C3186" s="1" t="s">
        <v>7294</v>
      </c>
      <c r="D3186" s="3">
        <v>4300</v>
      </c>
      <c r="E3186" s="3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s="7">
        <f t="shared" si="196"/>
        <v>41791.993414351848</v>
      </c>
      <c r="L3186" s="7">
        <f t="shared" si="197"/>
        <v>41821.993414351848</v>
      </c>
      <c r="M3186" t="b">
        <v>1</v>
      </c>
      <c r="N3186">
        <v>46</v>
      </c>
      <c r="O3186" s="22">
        <f>E3186/D3186*100</f>
        <v>107.20930232558139</v>
      </c>
      <c r="P3186" s="4">
        <f>E3186/N3186</f>
        <v>100.21739130434783</v>
      </c>
      <c r="Q3186" t="b">
        <v>1</v>
      </c>
      <c r="R3186" t="s">
        <v>8271</v>
      </c>
      <c r="S3186" t="str">
        <f t="shared" si="198"/>
        <v>theater</v>
      </c>
      <c r="T3186" t="str">
        <f t="shared" si="199"/>
        <v>plays</v>
      </c>
    </row>
    <row r="3187" spans="1:20" ht="42.75" x14ac:dyDescent="0.45">
      <c r="A3187">
        <v>3185</v>
      </c>
      <c r="B3187" s="1" t="s">
        <v>3185</v>
      </c>
      <c r="C3187" s="1" t="s">
        <v>7295</v>
      </c>
      <c r="D3187" s="3">
        <v>1000</v>
      </c>
      <c r="E3187" s="3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s="7">
        <f t="shared" si="196"/>
        <v>41829.977326388893</v>
      </c>
      <c r="L3187" s="7">
        <f t="shared" si="197"/>
        <v>41836.977326388893</v>
      </c>
      <c r="M3187" t="b">
        <v>1</v>
      </c>
      <c r="N3187">
        <v>24</v>
      </c>
      <c r="O3187" s="22">
        <f>E3187/D3187*100</f>
        <v>100</v>
      </c>
      <c r="P3187" s="4">
        <f>E3187/N3187</f>
        <v>41.666666666666664</v>
      </c>
      <c r="Q3187" t="b">
        <v>1</v>
      </c>
      <c r="R3187" t="s">
        <v>8271</v>
      </c>
      <c r="S3187" t="str">
        <f t="shared" si="198"/>
        <v>theater</v>
      </c>
      <c r="T3187" t="str">
        <f t="shared" si="199"/>
        <v>plays</v>
      </c>
    </row>
    <row r="3188" spans="1:20" ht="42.75" x14ac:dyDescent="0.45">
      <c r="A3188">
        <v>3186</v>
      </c>
      <c r="B3188" s="1" t="s">
        <v>3186</v>
      </c>
      <c r="C3188" s="1" t="s">
        <v>7296</v>
      </c>
      <c r="D3188" s="3">
        <v>3200</v>
      </c>
      <c r="E3188" s="3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s="7">
        <f t="shared" si="196"/>
        <v>41868.924050925925</v>
      </c>
      <c r="L3188" s="7">
        <f t="shared" si="197"/>
        <v>41898.875</v>
      </c>
      <c r="M3188" t="b">
        <v>1</v>
      </c>
      <c r="N3188">
        <v>70</v>
      </c>
      <c r="O3188" s="22">
        <f>E3188/D3188*100</f>
        <v>102.18750000000001</v>
      </c>
      <c r="P3188" s="4">
        <f>E3188/N3188</f>
        <v>46.714285714285715</v>
      </c>
      <c r="Q3188" t="b">
        <v>1</v>
      </c>
      <c r="R3188" t="s">
        <v>8271</v>
      </c>
      <c r="S3188" t="str">
        <f t="shared" si="198"/>
        <v>theater</v>
      </c>
      <c r="T3188" t="str">
        <f t="shared" si="199"/>
        <v>plays</v>
      </c>
    </row>
    <row r="3189" spans="1:20" ht="42.75" x14ac:dyDescent="0.45">
      <c r="A3189">
        <v>3187</v>
      </c>
      <c r="B3189" s="1" t="s">
        <v>3187</v>
      </c>
      <c r="C3189" s="1" t="s">
        <v>7297</v>
      </c>
      <c r="D3189" s="3">
        <v>15000</v>
      </c>
      <c r="E3189" s="3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s="7">
        <f t="shared" si="196"/>
        <v>41835.666354166664</v>
      </c>
      <c r="L3189" s="7">
        <f t="shared" si="197"/>
        <v>41855.666354166664</v>
      </c>
      <c r="M3189" t="b">
        <v>1</v>
      </c>
      <c r="N3189">
        <v>244</v>
      </c>
      <c r="O3189" s="22">
        <f>E3189/D3189*100</f>
        <v>116.29333333333334</v>
      </c>
      <c r="P3189" s="4">
        <f>E3189/N3189</f>
        <v>71.491803278688522</v>
      </c>
      <c r="Q3189" t="b">
        <v>1</v>
      </c>
      <c r="R3189" t="s">
        <v>8271</v>
      </c>
      <c r="S3189" t="str">
        <f t="shared" si="198"/>
        <v>theater</v>
      </c>
      <c r="T3189" t="str">
        <f t="shared" si="199"/>
        <v>plays</v>
      </c>
    </row>
    <row r="3190" spans="1:20" ht="42.75" x14ac:dyDescent="0.45">
      <c r="A3190">
        <v>3188</v>
      </c>
      <c r="B3190" s="1" t="s">
        <v>3188</v>
      </c>
      <c r="C3190" s="1" t="s">
        <v>7298</v>
      </c>
      <c r="D3190" s="3">
        <v>200</v>
      </c>
      <c r="E3190" s="3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s="7">
        <f t="shared" si="196"/>
        <v>42144.415532407409</v>
      </c>
      <c r="L3190" s="7">
        <f t="shared" si="197"/>
        <v>42165.415532407409</v>
      </c>
      <c r="M3190" t="b">
        <v>0</v>
      </c>
      <c r="N3190">
        <v>9</v>
      </c>
      <c r="O3190" s="22">
        <f>E3190/D3190*100</f>
        <v>65</v>
      </c>
      <c r="P3190" s="4">
        <f>E3190/N3190</f>
        <v>14.444444444444445</v>
      </c>
      <c r="Q3190" t="b">
        <v>0</v>
      </c>
      <c r="R3190" t="s">
        <v>8305</v>
      </c>
      <c r="S3190" t="str">
        <f t="shared" si="198"/>
        <v>theater</v>
      </c>
      <c r="T3190" t="str">
        <f t="shared" si="199"/>
        <v>musical</v>
      </c>
    </row>
    <row r="3191" spans="1:20" ht="57" x14ac:dyDescent="0.45">
      <c r="A3191">
        <v>3189</v>
      </c>
      <c r="B3191" s="1" t="s">
        <v>3189</v>
      </c>
      <c r="C3191" s="1" t="s">
        <v>7299</v>
      </c>
      <c r="D3191" s="3">
        <v>55000</v>
      </c>
      <c r="E3191" s="3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s="7">
        <f t="shared" si="196"/>
        <v>42118.346435185187</v>
      </c>
      <c r="L3191" s="7">
        <f t="shared" si="197"/>
        <v>42148.346435185187</v>
      </c>
      <c r="M3191" t="b">
        <v>0</v>
      </c>
      <c r="N3191">
        <v>19</v>
      </c>
      <c r="O3191" s="22">
        <f>E3191/D3191*100</f>
        <v>12.327272727272726</v>
      </c>
      <c r="P3191" s="4">
        <f>E3191/N3191</f>
        <v>356.84210526315792</v>
      </c>
      <c r="Q3191" t="b">
        <v>0</v>
      </c>
      <c r="R3191" t="s">
        <v>8305</v>
      </c>
      <c r="S3191" t="str">
        <f t="shared" si="198"/>
        <v>theater</v>
      </c>
      <c r="T3191" t="str">
        <f t="shared" si="199"/>
        <v>musical</v>
      </c>
    </row>
    <row r="3192" spans="1:20" ht="42.75" x14ac:dyDescent="0.45">
      <c r="A3192">
        <v>3190</v>
      </c>
      <c r="B3192" s="1" t="s">
        <v>3190</v>
      </c>
      <c r="C3192" s="1" t="s">
        <v>7300</v>
      </c>
      <c r="D3192" s="3">
        <v>4000</v>
      </c>
      <c r="E3192" s="3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s="7">
        <f t="shared" si="196"/>
        <v>42683.151331018518</v>
      </c>
      <c r="L3192" s="7">
        <f t="shared" si="197"/>
        <v>42713.192997685182</v>
      </c>
      <c r="M3192" t="b">
        <v>0</v>
      </c>
      <c r="N3192">
        <v>0</v>
      </c>
      <c r="O3192" s="22">
        <f>E3192/D3192*100</f>
        <v>0</v>
      </c>
      <c r="P3192" s="4" t="e">
        <f>E3192/N3192</f>
        <v>#DIV/0!</v>
      </c>
      <c r="Q3192" t="b">
        <v>0</v>
      </c>
      <c r="R3192" t="s">
        <v>8305</v>
      </c>
      <c r="S3192" t="str">
        <f t="shared" si="198"/>
        <v>theater</v>
      </c>
      <c r="T3192" t="str">
        <f t="shared" si="199"/>
        <v>musical</v>
      </c>
    </row>
    <row r="3193" spans="1:20" ht="42.75" x14ac:dyDescent="0.45">
      <c r="A3193">
        <v>3191</v>
      </c>
      <c r="B3193" s="1" t="s">
        <v>3191</v>
      </c>
      <c r="C3193" s="1" t="s">
        <v>7301</v>
      </c>
      <c r="D3193" s="3">
        <v>3750</v>
      </c>
      <c r="E3193" s="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s="7">
        <f t="shared" si="196"/>
        <v>42538.755428240736</v>
      </c>
      <c r="L3193" s="7">
        <f t="shared" si="197"/>
        <v>42598.755428240736</v>
      </c>
      <c r="M3193" t="b">
        <v>0</v>
      </c>
      <c r="N3193">
        <v>4</v>
      </c>
      <c r="O3193" s="22">
        <f>E3193/D3193*100</f>
        <v>4.0266666666666664</v>
      </c>
      <c r="P3193" s="4">
        <f>E3193/N3193</f>
        <v>37.75</v>
      </c>
      <c r="Q3193" t="b">
        <v>0</v>
      </c>
      <c r="R3193" t="s">
        <v>8305</v>
      </c>
      <c r="S3193" t="str">
        <f t="shared" si="198"/>
        <v>theater</v>
      </c>
      <c r="T3193" t="str">
        <f t="shared" si="199"/>
        <v>musical</v>
      </c>
    </row>
    <row r="3194" spans="1:20" ht="42.75" x14ac:dyDescent="0.45">
      <c r="A3194">
        <v>3192</v>
      </c>
      <c r="B3194" s="1" t="s">
        <v>3192</v>
      </c>
      <c r="C3194" s="1" t="s">
        <v>7302</v>
      </c>
      <c r="D3194" s="3">
        <v>10000</v>
      </c>
      <c r="E3194" s="3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s="7">
        <f t="shared" si="196"/>
        <v>42018.94049768518</v>
      </c>
      <c r="L3194" s="7">
        <f t="shared" si="197"/>
        <v>42063.916666666672</v>
      </c>
      <c r="M3194" t="b">
        <v>0</v>
      </c>
      <c r="N3194">
        <v>8</v>
      </c>
      <c r="O3194" s="22">
        <f>E3194/D3194*100</f>
        <v>1.02</v>
      </c>
      <c r="P3194" s="4">
        <f>E3194/N3194</f>
        <v>12.75</v>
      </c>
      <c r="Q3194" t="b">
        <v>0</v>
      </c>
      <c r="R3194" t="s">
        <v>8305</v>
      </c>
      <c r="S3194" t="str">
        <f t="shared" si="198"/>
        <v>theater</v>
      </c>
      <c r="T3194" t="str">
        <f t="shared" si="199"/>
        <v>musical</v>
      </c>
    </row>
    <row r="3195" spans="1:20" ht="42.75" x14ac:dyDescent="0.45">
      <c r="A3195">
        <v>3193</v>
      </c>
      <c r="B3195" s="1" t="s">
        <v>3193</v>
      </c>
      <c r="C3195" s="1" t="s">
        <v>7303</v>
      </c>
      <c r="D3195" s="3">
        <v>5000</v>
      </c>
      <c r="E3195" s="3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s="7">
        <f t="shared" si="196"/>
        <v>42010.968240740738</v>
      </c>
      <c r="L3195" s="7">
        <f t="shared" si="197"/>
        <v>42055.968240740738</v>
      </c>
      <c r="M3195" t="b">
        <v>0</v>
      </c>
      <c r="N3195">
        <v>24</v>
      </c>
      <c r="O3195" s="22">
        <f>E3195/D3195*100</f>
        <v>11.74</v>
      </c>
      <c r="P3195" s="4">
        <f>E3195/N3195</f>
        <v>24.458333333333332</v>
      </c>
      <c r="Q3195" t="b">
        <v>0</v>
      </c>
      <c r="R3195" t="s">
        <v>8305</v>
      </c>
      <c r="S3195" t="str">
        <f t="shared" si="198"/>
        <v>theater</v>
      </c>
      <c r="T3195" t="str">
        <f t="shared" si="199"/>
        <v>musical</v>
      </c>
    </row>
    <row r="3196" spans="1:20" ht="42.75" x14ac:dyDescent="0.45">
      <c r="A3196">
        <v>3194</v>
      </c>
      <c r="B3196" s="1" t="s">
        <v>3194</v>
      </c>
      <c r="C3196" s="1" t="s">
        <v>7304</v>
      </c>
      <c r="D3196" s="3">
        <v>11000</v>
      </c>
      <c r="E3196" s="3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s="7">
        <f t="shared" si="196"/>
        <v>42182.062476851846</v>
      </c>
      <c r="L3196" s="7">
        <f t="shared" si="197"/>
        <v>42212.062476851846</v>
      </c>
      <c r="M3196" t="b">
        <v>0</v>
      </c>
      <c r="N3196">
        <v>0</v>
      </c>
      <c r="O3196" s="22">
        <f>E3196/D3196*100</f>
        <v>0</v>
      </c>
      <c r="P3196" s="4" t="e">
        <f>E3196/N3196</f>
        <v>#DIV/0!</v>
      </c>
      <c r="Q3196" t="b">
        <v>0</v>
      </c>
      <c r="R3196" t="s">
        <v>8305</v>
      </c>
      <c r="S3196" t="str">
        <f t="shared" si="198"/>
        <v>theater</v>
      </c>
      <c r="T3196" t="str">
        <f t="shared" si="199"/>
        <v>musical</v>
      </c>
    </row>
    <row r="3197" spans="1:20" ht="42.75" x14ac:dyDescent="0.45">
      <c r="A3197">
        <v>3195</v>
      </c>
      <c r="B3197" s="1" t="s">
        <v>3195</v>
      </c>
      <c r="C3197" s="1" t="s">
        <v>7305</v>
      </c>
      <c r="D3197" s="3">
        <v>3500</v>
      </c>
      <c r="E3197" s="3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s="7">
        <f t="shared" si="196"/>
        <v>42017.594236111108</v>
      </c>
      <c r="L3197" s="7">
        <f t="shared" si="197"/>
        <v>42047.594236111108</v>
      </c>
      <c r="M3197" t="b">
        <v>0</v>
      </c>
      <c r="N3197">
        <v>39</v>
      </c>
      <c r="O3197" s="22">
        <f>E3197/D3197*100</f>
        <v>59.142857142857139</v>
      </c>
      <c r="P3197" s="4">
        <f>E3197/N3197</f>
        <v>53.07692307692308</v>
      </c>
      <c r="Q3197" t="b">
        <v>0</v>
      </c>
      <c r="R3197" t="s">
        <v>8305</v>
      </c>
      <c r="S3197" t="str">
        <f t="shared" si="198"/>
        <v>theater</v>
      </c>
      <c r="T3197" t="str">
        <f t="shared" si="199"/>
        <v>musical</v>
      </c>
    </row>
    <row r="3198" spans="1:20" ht="42.75" x14ac:dyDescent="0.45">
      <c r="A3198">
        <v>3196</v>
      </c>
      <c r="B3198" s="1" t="s">
        <v>3196</v>
      </c>
      <c r="C3198" s="1" t="s">
        <v>7306</v>
      </c>
      <c r="D3198" s="3">
        <v>3000000</v>
      </c>
      <c r="E3198" s="3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s="7">
        <f t="shared" si="196"/>
        <v>42157.598090277781</v>
      </c>
      <c r="L3198" s="7">
        <f t="shared" si="197"/>
        <v>42217.583333333328</v>
      </c>
      <c r="M3198" t="b">
        <v>0</v>
      </c>
      <c r="N3198">
        <v>6</v>
      </c>
      <c r="O3198" s="22">
        <f>E3198/D3198*100</f>
        <v>0.06</v>
      </c>
      <c r="P3198" s="4">
        <f>E3198/N3198</f>
        <v>300</v>
      </c>
      <c r="Q3198" t="b">
        <v>0</v>
      </c>
      <c r="R3198" t="s">
        <v>8305</v>
      </c>
      <c r="S3198" t="str">
        <f t="shared" si="198"/>
        <v>theater</v>
      </c>
      <c r="T3198" t="str">
        <f t="shared" si="199"/>
        <v>musical</v>
      </c>
    </row>
    <row r="3199" spans="1:20" ht="28.5" x14ac:dyDescent="0.45">
      <c r="A3199">
        <v>3197</v>
      </c>
      <c r="B3199" s="1" t="s">
        <v>3197</v>
      </c>
      <c r="C3199" s="1" t="s">
        <v>7307</v>
      </c>
      <c r="D3199" s="3">
        <v>10000</v>
      </c>
      <c r="E3199" s="3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s="7">
        <f t="shared" si="196"/>
        <v>42009.493263888886</v>
      </c>
      <c r="L3199" s="7">
        <f t="shared" si="197"/>
        <v>42039.493263888886</v>
      </c>
      <c r="M3199" t="b">
        <v>0</v>
      </c>
      <c r="N3199">
        <v>4</v>
      </c>
      <c r="O3199" s="22">
        <f>E3199/D3199*100</f>
        <v>11.450000000000001</v>
      </c>
      <c r="P3199" s="4">
        <f>E3199/N3199</f>
        <v>286.25</v>
      </c>
      <c r="Q3199" t="b">
        <v>0</v>
      </c>
      <c r="R3199" t="s">
        <v>8305</v>
      </c>
      <c r="S3199" t="str">
        <f t="shared" si="198"/>
        <v>theater</v>
      </c>
      <c r="T3199" t="str">
        <f t="shared" si="199"/>
        <v>musical</v>
      </c>
    </row>
    <row r="3200" spans="1:20" ht="42.75" x14ac:dyDescent="0.45">
      <c r="A3200">
        <v>3198</v>
      </c>
      <c r="B3200" s="1" t="s">
        <v>3198</v>
      </c>
      <c r="C3200" s="1" t="s">
        <v>7308</v>
      </c>
      <c r="D3200" s="3">
        <v>30000</v>
      </c>
      <c r="E3200" s="3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s="7">
        <f t="shared" si="196"/>
        <v>42013.424502314811</v>
      </c>
      <c r="L3200" s="7">
        <f t="shared" si="197"/>
        <v>42051.424502314811</v>
      </c>
      <c r="M3200" t="b">
        <v>0</v>
      </c>
      <c r="N3200">
        <v>3</v>
      </c>
      <c r="O3200" s="22">
        <f>E3200/D3200*100</f>
        <v>0.36666666666666664</v>
      </c>
      <c r="P3200" s="4">
        <f>E3200/N3200</f>
        <v>36.666666666666664</v>
      </c>
      <c r="Q3200" t="b">
        <v>0</v>
      </c>
      <c r="R3200" t="s">
        <v>8305</v>
      </c>
      <c r="S3200" t="str">
        <f t="shared" si="198"/>
        <v>theater</v>
      </c>
      <c r="T3200" t="str">
        <f t="shared" si="199"/>
        <v>musical</v>
      </c>
    </row>
    <row r="3201" spans="1:20" ht="42.75" x14ac:dyDescent="0.45">
      <c r="A3201">
        <v>3199</v>
      </c>
      <c r="B3201" s="1" t="s">
        <v>3199</v>
      </c>
      <c r="C3201" s="1" t="s">
        <v>7309</v>
      </c>
      <c r="D3201" s="3">
        <v>5000</v>
      </c>
      <c r="E3201" s="3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s="7">
        <f t="shared" si="196"/>
        <v>41858.761782407404</v>
      </c>
      <c r="L3201" s="7">
        <f t="shared" si="197"/>
        <v>41888.875</v>
      </c>
      <c r="M3201" t="b">
        <v>0</v>
      </c>
      <c r="N3201">
        <v>53</v>
      </c>
      <c r="O3201" s="22">
        <f>E3201/D3201*100</f>
        <v>52.16</v>
      </c>
      <c r="P3201" s="4">
        <f>E3201/N3201</f>
        <v>49.20754716981132</v>
      </c>
      <c r="Q3201" t="b">
        <v>0</v>
      </c>
      <c r="R3201" t="s">
        <v>8305</v>
      </c>
      <c r="S3201" t="str">
        <f t="shared" si="198"/>
        <v>theater</v>
      </c>
      <c r="T3201" t="str">
        <f t="shared" si="199"/>
        <v>musical</v>
      </c>
    </row>
    <row r="3202" spans="1:20" ht="42.75" x14ac:dyDescent="0.45">
      <c r="A3202">
        <v>3200</v>
      </c>
      <c r="B3202" s="1" t="s">
        <v>3200</v>
      </c>
      <c r="C3202" s="1" t="s">
        <v>7310</v>
      </c>
      <c r="D3202" s="3">
        <v>50000</v>
      </c>
      <c r="E3202" s="3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s="7">
        <f t="shared" si="196"/>
        <v>42460.320613425924</v>
      </c>
      <c r="L3202" s="7">
        <f t="shared" si="197"/>
        <v>42490.231944444444</v>
      </c>
      <c r="M3202" t="b">
        <v>0</v>
      </c>
      <c r="N3202">
        <v>1</v>
      </c>
      <c r="O3202" s="22">
        <f>E3202/D3202*100</f>
        <v>2E-3</v>
      </c>
      <c r="P3202" s="4">
        <f>E3202/N3202</f>
        <v>1</v>
      </c>
      <c r="Q3202" t="b">
        <v>0</v>
      </c>
      <c r="R3202" t="s">
        <v>8305</v>
      </c>
      <c r="S3202" t="str">
        <f t="shared" si="198"/>
        <v>theater</v>
      </c>
      <c r="T3202" t="str">
        <f t="shared" si="199"/>
        <v>musical</v>
      </c>
    </row>
    <row r="3203" spans="1:20" ht="42.75" x14ac:dyDescent="0.45">
      <c r="A3203">
        <v>3201</v>
      </c>
      <c r="B3203" s="1" t="s">
        <v>3201</v>
      </c>
      <c r="C3203" s="1" t="s">
        <v>7311</v>
      </c>
      <c r="D3203" s="3">
        <v>2000</v>
      </c>
      <c r="E3203" s="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s="7">
        <f t="shared" ref="K3203:K3266" si="200">(((J3203/60)/60)/24)+DATE(1970,1,1)</f>
        <v>41861.767094907409</v>
      </c>
      <c r="L3203" s="7">
        <f t="shared" ref="L3203:L3266" si="201">(((I3203/60)/60)/24)+DATE(1970,1,1)</f>
        <v>41882.767094907409</v>
      </c>
      <c r="M3203" t="b">
        <v>0</v>
      </c>
      <c r="N3203">
        <v>2</v>
      </c>
      <c r="O3203" s="22">
        <f>E3203/D3203*100</f>
        <v>1.25</v>
      </c>
      <c r="P3203" s="4">
        <f>E3203/N3203</f>
        <v>12.5</v>
      </c>
      <c r="Q3203" t="b">
        <v>0</v>
      </c>
      <c r="R3203" t="s">
        <v>8305</v>
      </c>
      <c r="S3203" t="str">
        <f t="shared" ref="S3203:S3266" si="202">LEFT(R3203,SEARCH("/",R3203,1)-1)</f>
        <v>theater</v>
      </c>
      <c r="T3203" t="str">
        <f t="shared" ref="T3203:T3266" si="203">RIGHT(R3203,LEN(R3203) - FIND("/",R3203))</f>
        <v>musical</v>
      </c>
    </row>
    <row r="3204" spans="1:20" ht="42.75" x14ac:dyDescent="0.45">
      <c r="A3204">
        <v>3202</v>
      </c>
      <c r="B3204" s="1" t="s">
        <v>3202</v>
      </c>
      <c r="C3204" s="1" t="s">
        <v>7312</v>
      </c>
      <c r="D3204" s="3">
        <v>5000</v>
      </c>
      <c r="E3204" s="3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s="7">
        <f t="shared" si="200"/>
        <v>42293.853541666671</v>
      </c>
      <c r="L3204" s="7">
        <f t="shared" si="201"/>
        <v>42352.249305555553</v>
      </c>
      <c r="M3204" t="b">
        <v>0</v>
      </c>
      <c r="N3204">
        <v>25</v>
      </c>
      <c r="O3204" s="22">
        <f>E3204/D3204*100</f>
        <v>54.52</v>
      </c>
      <c r="P3204" s="4">
        <f>E3204/N3204</f>
        <v>109.04</v>
      </c>
      <c r="Q3204" t="b">
        <v>0</v>
      </c>
      <c r="R3204" t="s">
        <v>8305</v>
      </c>
      <c r="S3204" t="str">
        <f t="shared" si="202"/>
        <v>theater</v>
      </c>
      <c r="T3204" t="str">
        <f t="shared" si="203"/>
        <v>musical</v>
      </c>
    </row>
    <row r="3205" spans="1:20" ht="42.75" x14ac:dyDescent="0.45">
      <c r="A3205">
        <v>3203</v>
      </c>
      <c r="B3205" s="1" t="s">
        <v>3203</v>
      </c>
      <c r="C3205" s="1" t="s">
        <v>7313</v>
      </c>
      <c r="D3205" s="3">
        <v>1000</v>
      </c>
      <c r="E3205" s="3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s="7">
        <f t="shared" si="200"/>
        <v>42242.988680555558</v>
      </c>
      <c r="L3205" s="7">
        <f t="shared" si="201"/>
        <v>42272.988680555558</v>
      </c>
      <c r="M3205" t="b">
        <v>0</v>
      </c>
      <c r="N3205">
        <v>6</v>
      </c>
      <c r="O3205" s="22">
        <f>E3205/D3205*100</f>
        <v>25</v>
      </c>
      <c r="P3205" s="4">
        <f>E3205/N3205</f>
        <v>41.666666666666664</v>
      </c>
      <c r="Q3205" t="b">
        <v>0</v>
      </c>
      <c r="R3205" t="s">
        <v>8305</v>
      </c>
      <c r="S3205" t="str">
        <f t="shared" si="202"/>
        <v>theater</v>
      </c>
      <c r="T3205" t="str">
        <f t="shared" si="203"/>
        <v>musical</v>
      </c>
    </row>
    <row r="3206" spans="1:20" ht="42.75" x14ac:dyDescent="0.45">
      <c r="A3206">
        <v>3204</v>
      </c>
      <c r="B3206" s="1" t="s">
        <v>3204</v>
      </c>
      <c r="C3206" s="1" t="s">
        <v>7314</v>
      </c>
      <c r="D3206" s="3">
        <v>500</v>
      </c>
      <c r="E3206" s="3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s="7">
        <f t="shared" si="200"/>
        <v>42172.686099537037</v>
      </c>
      <c r="L3206" s="7">
        <f t="shared" si="201"/>
        <v>42202.676388888889</v>
      </c>
      <c r="M3206" t="b">
        <v>0</v>
      </c>
      <c r="N3206">
        <v>0</v>
      </c>
      <c r="O3206" s="22">
        <f>E3206/D3206*100</f>
        <v>0</v>
      </c>
      <c r="P3206" s="4" t="e">
        <f>E3206/N3206</f>
        <v>#DIV/0!</v>
      </c>
      <c r="Q3206" t="b">
        <v>0</v>
      </c>
      <c r="R3206" t="s">
        <v>8305</v>
      </c>
      <c r="S3206" t="str">
        <f t="shared" si="202"/>
        <v>theater</v>
      </c>
      <c r="T3206" t="str">
        <f t="shared" si="203"/>
        <v>musical</v>
      </c>
    </row>
    <row r="3207" spans="1:20" ht="42.75" x14ac:dyDescent="0.45">
      <c r="A3207">
        <v>3205</v>
      </c>
      <c r="B3207" s="1" t="s">
        <v>3205</v>
      </c>
      <c r="C3207" s="1" t="s">
        <v>7315</v>
      </c>
      <c r="D3207" s="3">
        <v>8000</v>
      </c>
      <c r="E3207" s="3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s="7">
        <f t="shared" si="200"/>
        <v>42095.374675925923</v>
      </c>
      <c r="L3207" s="7">
        <f t="shared" si="201"/>
        <v>42125.374675925923</v>
      </c>
      <c r="M3207" t="b">
        <v>0</v>
      </c>
      <c r="N3207">
        <v>12</v>
      </c>
      <c r="O3207" s="22">
        <f>E3207/D3207*100</f>
        <v>3.4125000000000001</v>
      </c>
      <c r="P3207" s="4">
        <f>E3207/N3207</f>
        <v>22.75</v>
      </c>
      <c r="Q3207" t="b">
        <v>0</v>
      </c>
      <c r="R3207" t="s">
        <v>8305</v>
      </c>
      <c r="S3207" t="str">
        <f t="shared" si="202"/>
        <v>theater</v>
      </c>
      <c r="T3207" t="str">
        <f t="shared" si="203"/>
        <v>musical</v>
      </c>
    </row>
    <row r="3208" spans="1:20" ht="42.75" x14ac:dyDescent="0.45">
      <c r="A3208">
        <v>3206</v>
      </c>
      <c r="B3208" s="1" t="s">
        <v>3206</v>
      </c>
      <c r="C3208" s="1" t="s">
        <v>7316</v>
      </c>
      <c r="D3208" s="3">
        <v>5000</v>
      </c>
      <c r="E3208" s="3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s="7">
        <f t="shared" si="200"/>
        <v>42236.276053240741</v>
      </c>
      <c r="L3208" s="7">
        <f t="shared" si="201"/>
        <v>42266.276053240741</v>
      </c>
      <c r="M3208" t="b">
        <v>0</v>
      </c>
      <c r="N3208">
        <v>0</v>
      </c>
      <c r="O3208" s="22">
        <f>E3208/D3208*100</f>
        <v>0</v>
      </c>
      <c r="P3208" s="4" t="e">
        <f>E3208/N3208</f>
        <v>#DIV/0!</v>
      </c>
      <c r="Q3208" t="b">
        <v>0</v>
      </c>
      <c r="R3208" t="s">
        <v>8305</v>
      </c>
      <c r="S3208" t="str">
        <f t="shared" si="202"/>
        <v>theater</v>
      </c>
      <c r="T3208" t="str">
        <f t="shared" si="203"/>
        <v>musical</v>
      </c>
    </row>
    <row r="3209" spans="1:20" ht="42.75" x14ac:dyDescent="0.45">
      <c r="A3209">
        <v>3207</v>
      </c>
      <c r="B3209" s="1" t="s">
        <v>3207</v>
      </c>
      <c r="C3209" s="1" t="s">
        <v>7317</v>
      </c>
      <c r="D3209" s="3">
        <v>5500</v>
      </c>
      <c r="E3209" s="3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s="7">
        <f t="shared" si="200"/>
        <v>42057.277858796297</v>
      </c>
      <c r="L3209" s="7">
        <f t="shared" si="201"/>
        <v>42117.236192129625</v>
      </c>
      <c r="M3209" t="b">
        <v>0</v>
      </c>
      <c r="N3209">
        <v>36</v>
      </c>
      <c r="O3209" s="22">
        <f>E3209/D3209*100</f>
        <v>46.36363636363636</v>
      </c>
      <c r="P3209" s="4">
        <f>E3209/N3209</f>
        <v>70.833333333333329</v>
      </c>
      <c r="Q3209" t="b">
        <v>0</v>
      </c>
      <c r="R3209" t="s">
        <v>8305</v>
      </c>
      <c r="S3209" t="str">
        <f t="shared" si="202"/>
        <v>theater</v>
      </c>
      <c r="T3209" t="str">
        <f t="shared" si="203"/>
        <v>musical</v>
      </c>
    </row>
    <row r="3210" spans="1:20" ht="42.75" x14ac:dyDescent="0.45">
      <c r="A3210">
        <v>3208</v>
      </c>
      <c r="B3210" s="1" t="s">
        <v>3208</v>
      </c>
      <c r="C3210" s="1" t="s">
        <v>7318</v>
      </c>
      <c r="D3210" s="3">
        <v>5000</v>
      </c>
      <c r="E3210" s="3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s="7">
        <f t="shared" si="200"/>
        <v>41827.605057870373</v>
      </c>
      <c r="L3210" s="7">
        <f t="shared" si="201"/>
        <v>41848.605057870373</v>
      </c>
      <c r="M3210" t="b">
        <v>1</v>
      </c>
      <c r="N3210">
        <v>82</v>
      </c>
      <c r="O3210" s="22">
        <f>E3210/D3210*100</f>
        <v>103.49999999999999</v>
      </c>
      <c r="P3210" s="4">
        <f>E3210/N3210</f>
        <v>63.109756097560975</v>
      </c>
      <c r="Q3210" t="b">
        <v>1</v>
      </c>
      <c r="R3210" t="s">
        <v>8271</v>
      </c>
      <c r="S3210" t="str">
        <f t="shared" si="202"/>
        <v>theater</v>
      </c>
      <c r="T3210" t="str">
        <f t="shared" si="203"/>
        <v>plays</v>
      </c>
    </row>
    <row r="3211" spans="1:20" ht="42.75" x14ac:dyDescent="0.45">
      <c r="A3211">
        <v>3209</v>
      </c>
      <c r="B3211" s="1" t="s">
        <v>3209</v>
      </c>
      <c r="C3211" s="1" t="s">
        <v>7319</v>
      </c>
      <c r="D3211" s="3">
        <v>9500</v>
      </c>
      <c r="E3211" s="3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s="7">
        <f t="shared" si="200"/>
        <v>41778.637245370373</v>
      </c>
      <c r="L3211" s="7">
        <f t="shared" si="201"/>
        <v>41810.958333333336</v>
      </c>
      <c r="M3211" t="b">
        <v>1</v>
      </c>
      <c r="N3211">
        <v>226</v>
      </c>
      <c r="O3211" s="22">
        <f>E3211/D3211*100</f>
        <v>119.32315789473684</v>
      </c>
      <c r="P3211" s="4">
        <f>E3211/N3211</f>
        <v>50.157964601769912</v>
      </c>
      <c r="Q3211" t="b">
        <v>1</v>
      </c>
      <c r="R3211" t="s">
        <v>8271</v>
      </c>
      <c r="S3211" t="str">
        <f t="shared" si="202"/>
        <v>theater</v>
      </c>
      <c r="T3211" t="str">
        <f t="shared" si="203"/>
        <v>plays</v>
      </c>
    </row>
    <row r="3212" spans="1:20" ht="42.75" x14ac:dyDescent="0.45">
      <c r="A3212">
        <v>3210</v>
      </c>
      <c r="B3212" s="1" t="s">
        <v>3210</v>
      </c>
      <c r="C3212" s="1" t="s">
        <v>7320</v>
      </c>
      <c r="D3212" s="3">
        <v>3000</v>
      </c>
      <c r="E3212" s="3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s="7">
        <f t="shared" si="200"/>
        <v>41013.936562499999</v>
      </c>
      <c r="L3212" s="7">
        <f t="shared" si="201"/>
        <v>41061.165972222225</v>
      </c>
      <c r="M3212" t="b">
        <v>1</v>
      </c>
      <c r="N3212">
        <v>60</v>
      </c>
      <c r="O3212" s="22">
        <f>E3212/D3212*100</f>
        <v>125.76666666666667</v>
      </c>
      <c r="P3212" s="4">
        <f>E3212/N3212</f>
        <v>62.883333333333333</v>
      </c>
      <c r="Q3212" t="b">
        <v>1</v>
      </c>
      <c r="R3212" t="s">
        <v>8271</v>
      </c>
      <c r="S3212" t="str">
        <f t="shared" si="202"/>
        <v>theater</v>
      </c>
      <c r="T3212" t="str">
        <f t="shared" si="203"/>
        <v>plays</v>
      </c>
    </row>
    <row r="3213" spans="1:20" ht="42.75" x14ac:dyDescent="0.45">
      <c r="A3213">
        <v>3211</v>
      </c>
      <c r="B3213" s="1" t="s">
        <v>3211</v>
      </c>
      <c r="C3213" s="1" t="s">
        <v>7321</v>
      </c>
      <c r="D3213" s="3">
        <v>23000</v>
      </c>
      <c r="E3213" s="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s="7">
        <f t="shared" si="200"/>
        <v>41834.586574074077</v>
      </c>
      <c r="L3213" s="7">
        <f t="shared" si="201"/>
        <v>41866.083333333336</v>
      </c>
      <c r="M3213" t="b">
        <v>1</v>
      </c>
      <c r="N3213">
        <v>322</v>
      </c>
      <c r="O3213" s="22">
        <f>E3213/D3213*100</f>
        <v>119.74347826086958</v>
      </c>
      <c r="P3213" s="4">
        <f>E3213/N3213</f>
        <v>85.531055900621112</v>
      </c>
      <c r="Q3213" t="b">
        <v>1</v>
      </c>
      <c r="R3213" t="s">
        <v>8271</v>
      </c>
      <c r="S3213" t="str">
        <f t="shared" si="202"/>
        <v>theater</v>
      </c>
      <c r="T3213" t="str">
        <f t="shared" si="203"/>
        <v>plays</v>
      </c>
    </row>
    <row r="3214" spans="1:20" ht="28.5" x14ac:dyDescent="0.45">
      <c r="A3214">
        <v>3212</v>
      </c>
      <c r="B3214" s="1" t="s">
        <v>3212</v>
      </c>
      <c r="C3214" s="1" t="s">
        <v>7322</v>
      </c>
      <c r="D3214" s="3">
        <v>4000</v>
      </c>
      <c r="E3214" s="3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s="7">
        <f t="shared" si="200"/>
        <v>41829.795729166668</v>
      </c>
      <c r="L3214" s="7">
        <f t="shared" si="201"/>
        <v>41859.795729166668</v>
      </c>
      <c r="M3214" t="b">
        <v>1</v>
      </c>
      <c r="N3214">
        <v>94</v>
      </c>
      <c r="O3214" s="22">
        <f>E3214/D3214*100</f>
        <v>126.25</v>
      </c>
      <c r="P3214" s="4">
        <f>E3214/N3214</f>
        <v>53.723404255319146</v>
      </c>
      <c r="Q3214" t="b">
        <v>1</v>
      </c>
      <c r="R3214" t="s">
        <v>8271</v>
      </c>
      <c r="S3214" t="str">
        <f t="shared" si="202"/>
        <v>theater</v>
      </c>
      <c r="T3214" t="str">
        <f t="shared" si="203"/>
        <v>plays</v>
      </c>
    </row>
    <row r="3215" spans="1:20" ht="42.75" x14ac:dyDescent="0.45">
      <c r="A3215">
        <v>3213</v>
      </c>
      <c r="B3215" s="1" t="s">
        <v>3213</v>
      </c>
      <c r="C3215" s="1" t="s">
        <v>7323</v>
      </c>
      <c r="D3215" s="3">
        <v>6000</v>
      </c>
      <c r="E3215" s="3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s="7">
        <f t="shared" si="200"/>
        <v>42171.763414351852</v>
      </c>
      <c r="L3215" s="7">
        <f t="shared" si="201"/>
        <v>42211.763414351852</v>
      </c>
      <c r="M3215" t="b">
        <v>1</v>
      </c>
      <c r="N3215">
        <v>47</v>
      </c>
      <c r="O3215" s="22">
        <f>E3215/D3215*100</f>
        <v>100.11666666666667</v>
      </c>
      <c r="P3215" s="4">
        <f>E3215/N3215</f>
        <v>127.80851063829788</v>
      </c>
      <c r="Q3215" t="b">
        <v>1</v>
      </c>
      <c r="R3215" t="s">
        <v>8271</v>
      </c>
      <c r="S3215" t="str">
        <f t="shared" si="202"/>
        <v>theater</v>
      </c>
      <c r="T3215" t="str">
        <f t="shared" si="203"/>
        <v>plays</v>
      </c>
    </row>
    <row r="3216" spans="1:20" ht="42.75" x14ac:dyDescent="0.45">
      <c r="A3216">
        <v>3214</v>
      </c>
      <c r="B3216" s="1" t="s">
        <v>3214</v>
      </c>
      <c r="C3216" s="1" t="s">
        <v>7324</v>
      </c>
      <c r="D3216" s="3">
        <v>12000</v>
      </c>
      <c r="E3216" s="3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s="7">
        <f t="shared" si="200"/>
        <v>42337.792511574073</v>
      </c>
      <c r="L3216" s="7">
        <f t="shared" si="201"/>
        <v>42374.996527777781</v>
      </c>
      <c r="M3216" t="b">
        <v>1</v>
      </c>
      <c r="N3216">
        <v>115</v>
      </c>
      <c r="O3216" s="22">
        <f>E3216/D3216*100</f>
        <v>102.13333333333334</v>
      </c>
      <c r="P3216" s="4">
        <f>E3216/N3216</f>
        <v>106.57391304347826</v>
      </c>
      <c r="Q3216" t="b">
        <v>1</v>
      </c>
      <c r="R3216" t="s">
        <v>8271</v>
      </c>
      <c r="S3216" t="str">
        <f t="shared" si="202"/>
        <v>theater</v>
      </c>
      <c r="T3216" t="str">
        <f t="shared" si="203"/>
        <v>plays</v>
      </c>
    </row>
    <row r="3217" spans="1:20" ht="57" x14ac:dyDescent="0.45">
      <c r="A3217">
        <v>3215</v>
      </c>
      <c r="B3217" s="1" t="s">
        <v>3215</v>
      </c>
      <c r="C3217" s="1" t="s">
        <v>7325</v>
      </c>
      <c r="D3217" s="3">
        <v>35000</v>
      </c>
      <c r="E3217" s="3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s="7">
        <f t="shared" si="200"/>
        <v>42219.665173611109</v>
      </c>
      <c r="L3217" s="7">
        <f t="shared" si="201"/>
        <v>42257.165972222225</v>
      </c>
      <c r="M3217" t="b">
        <v>1</v>
      </c>
      <c r="N3217">
        <v>134</v>
      </c>
      <c r="O3217" s="22">
        <f>E3217/D3217*100</f>
        <v>100.35142857142858</v>
      </c>
      <c r="P3217" s="4">
        <f>E3217/N3217</f>
        <v>262.11194029850748</v>
      </c>
      <c r="Q3217" t="b">
        <v>1</v>
      </c>
      <c r="R3217" t="s">
        <v>8271</v>
      </c>
      <c r="S3217" t="str">
        <f t="shared" si="202"/>
        <v>theater</v>
      </c>
      <c r="T3217" t="str">
        <f t="shared" si="203"/>
        <v>plays</v>
      </c>
    </row>
    <row r="3218" spans="1:20" ht="42.75" x14ac:dyDescent="0.45">
      <c r="A3218">
        <v>3216</v>
      </c>
      <c r="B3218" s="1" t="s">
        <v>3216</v>
      </c>
      <c r="C3218" s="1" t="s">
        <v>7326</v>
      </c>
      <c r="D3218" s="3">
        <v>2000</v>
      </c>
      <c r="E3218" s="3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s="7">
        <f t="shared" si="200"/>
        <v>42165.462627314817</v>
      </c>
      <c r="L3218" s="7">
        <f t="shared" si="201"/>
        <v>42196.604166666672</v>
      </c>
      <c r="M3218" t="b">
        <v>1</v>
      </c>
      <c r="N3218">
        <v>35</v>
      </c>
      <c r="O3218" s="22">
        <f>E3218/D3218*100</f>
        <v>100.05</v>
      </c>
      <c r="P3218" s="4">
        <f>E3218/N3218</f>
        <v>57.171428571428571</v>
      </c>
      <c r="Q3218" t="b">
        <v>1</v>
      </c>
      <c r="R3218" t="s">
        <v>8271</v>
      </c>
      <c r="S3218" t="str">
        <f t="shared" si="202"/>
        <v>theater</v>
      </c>
      <c r="T3218" t="str">
        <f t="shared" si="203"/>
        <v>plays</v>
      </c>
    </row>
    <row r="3219" spans="1:20" ht="28.5" x14ac:dyDescent="0.45">
      <c r="A3219">
        <v>3217</v>
      </c>
      <c r="B3219" s="1" t="s">
        <v>3217</v>
      </c>
      <c r="C3219" s="1" t="s">
        <v>7327</v>
      </c>
      <c r="D3219" s="3">
        <v>4500</v>
      </c>
      <c r="E3219" s="3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s="7">
        <f t="shared" si="200"/>
        <v>42648.546111111107</v>
      </c>
      <c r="L3219" s="7">
        <f t="shared" si="201"/>
        <v>42678.546111111107</v>
      </c>
      <c r="M3219" t="b">
        <v>1</v>
      </c>
      <c r="N3219">
        <v>104</v>
      </c>
      <c r="O3219" s="22">
        <f>E3219/D3219*100</f>
        <v>116.02222222222223</v>
      </c>
      <c r="P3219" s="4">
        <f>E3219/N3219</f>
        <v>50.20192307692308</v>
      </c>
      <c r="Q3219" t="b">
        <v>1</v>
      </c>
      <c r="R3219" t="s">
        <v>8271</v>
      </c>
      <c r="S3219" t="str">
        <f t="shared" si="202"/>
        <v>theater</v>
      </c>
      <c r="T3219" t="str">
        <f t="shared" si="203"/>
        <v>plays</v>
      </c>
    </row>
    <row r="3220" spans="1:20" ht="42.75" x14ac:dyDescent="0.45">
      <c r="A3220">
        <v>3218</v>
      </c>
      <c r="B3220" s="1" t="s">
        <v>3218</v>
      </c>
      <c r="C3220" s="1" t="s">
        <v>7328</v>
      </c>
      <c r="D3220" s="3">
        <v>12000</v>
      </c>
      <c r="E3220" s="3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s="7">
        <f t="shared" si="200"/>
        <v>41971.002152777779</v>
      </c>
      <c r="L3220" s="7">
        <f t="shared" si="201"/>
        <v>42004</v>
      </c>
      <c r="M3220" t="b">
        <v>1</v>
      </c>
      <c r="N3220">
        <v>184</v>
      </c>
      <c r="O3220" s="22">
        <f>E3220/D3220*100</f>
        <v>102.1</v>
      </c>
      <c r="P3220" s="4">
        <f>E3220/N3220</f>
        <v>66.586956521739125</v>
      </c>
      <c r="Q3220" t="b">
        <v>1</v>
      </c>
      <c r="R3220" t="s">
        <v>8271</v>
      </c>
      <c r="S3220" t="str">
        <f t="shared" si="202"/>
        <v>theater</v>
      </c>
      <c r="T3220" t="str">
        <f t="shared" si="203"/>
        <v>plays</v>
      </c>
    </row>
    <row r="3221" spans="1:20" ht="28.5" x14ac:dyDescent="0.45">
      <c r="A3221">
        <v>3219</v>
      </c>
      <c r="B3221" s="1" t="s">
        <v>3219</v>
      </c>
      <c r="C3221" s="1" t="s">
        <v>7329</v>
      </c>
      <c r="D3221" s="3">
        <v>20000</v>
      </c>
      <c r="E3221" s="3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s="7">
        <f t="shared" si="200"/>
        <v>42050.983182870375</v>
      </c>
      <c r="L3221" s="7">
        <f t="shared" si="201"/>
        <v>42085.941516203704</v>
      </c>
      <c r="M3221" t="b">
        <v>1</v>
      </c>
      <c r="N3221">
        <v>119</v>
      </c>
      <c r="O3221" s="22">
        <f>E3221/D3221*100</f>
        <v>100.11000000000001</v>
      </c>
      <c r="P3221" s="4">
        <f>E3221/N3221</f>
        <v>168.25210084033614</v>
      </c>
      <c r="Q3221" t="b">
        <v>1</v>
      </c>
      <c r="R3221" t="s">
        <v>8271</v>
      </c>
      <c r="S3221" t="str">
        <f t="shared" si="202"/>
        <v>theater</v>
      </c>
      <c r="T3221" t="str">
        <f t="shared" si="203"/>
        <v>plays</v>
      </c>
    </row>
    <row r="3222" spans="1:20" ht="28.5" x14ac:dyDescent="0.45">
      <c r="A3222">
        <v>3220</v>
      </c>
      <c r="B3222" s="1" t="s">
        <v>3220</v>
      </c>
      <c r="C3222" s="1" t="s">
        <v>7330</v>
      </c>
      <c r="D3222" s="3">
        <v>15000</v>
      </c>
      <c r="E3222" s="3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s="7">
        <f t="shared" si="200"/>
        <v>42772.833379629628</v>
      </c>
      <c r="L3222" s="7">
        <f t="shared" si="201"/>
        <v>42806.875</v>
      </c>
      <c r="M3222" t="b">
        <v>1</v>
      </c>
      <c r="N3222">
        <v>59</v>
      </c>
      <c r="O3222" s="22">
        <f>E3222/D3222*100</f>
        <v>100.84</v>
      </c>
      <c r="P3222" s="4">
        <f>E3222/N3222</f>
        <v>256.37288135593218</v>
      </c>
      <c r="Q3222" t="b">
        <v>1</v>
      </c>
      <c r="R3222" t="s">
        <v>8271</v>
      </c>
      <c r="S3222" t="str">
        <f t="shared" si="202"/>
        <v>theater</v>
      </c>
      <c r="T3222" t="str">
        <f t="shared" si="203"/>
        <v>plays</v>
      </c>
    </row>
    <row r="3223" spans="1:20" ht="57" x14ac:dyDescent="0.45">
      <c r="A3223">
        <v>3221</v>
      </c>
      <c r="B3223" s="1" t="s">
        <v>3221</v>
      </c>
      <c r="C3223" s="1" t="s">
        <v>7331</v>
      </c>
      <c r="D3223" s="3">
        <v>4000</v>
      </c>
      <c r="E3223" s="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s="7">
        <f t="shared" si="200"/>
        <v>42155.696793981479</v>
      </c>
      <c r="L3223" s="7">
        <f t="shared" si="201"/>
        <v>42190.696793981479</v>
      </c>
      <c r="M3223" t="b">
        <v>1</v>
      </c>
      <c r="N3223">
        <v>113</v>
      </c>
      <c r="O3223" s="22">
        <f>E3223/D3223*100</f>
        <v>103.42499999999998</v>
      </c>
      <c r="P3223" s="4">
        <f>E3223/N3223</f>
        <v>36.610619469026545</v>
      </c>
      <c r="Q3223" t="b">
        <v>1</v>
      </c>
      <c r="R3223" t="s">
        <v>8271</v>
      </c>
      <c r="S3223" t="str">
        <f t="shared" si="202"/>
        <v>theater</v>
      </c>
      <c r="T3223" t="str">
        <f t="shared" si="203"/>
        <v>plays</v>
      </c>
    </row>
    <row r="3224" spans="1:20" ht="42.75" x14ac:dyDescent="0.45">
      <c r="A3224">
        <v>3222</v>
      </c>
      <c r="B3224" s="1" t="s">
        <v>3222</v>
      </c>
      <c r="C3224" s="1" t="s">
        <v>7332</v>
      </c>
      <c r="D3224" s="3">
        <v>2500</v>
      </c>
      <c r="E3224" s="3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s="7">
        <f t="shared" si="200"/>
        <v>42270.582141203704</v>
      </c>
      <c r="L3224" s="7">
        <f t="shared" si="201"/>
        <v>42301.895138888889</v>
      </c>
      <c r="M3224" t="b">
        <v>1</v>
      </c>
      <c r="N3224">
        <v>84</v>
      </c>
      <c r="O3224" s="22">
        <f>E3224/D3224*100</f>
        <v>124.8</v>
      </c>
      <c r="P3224" s="4">
        <f>E3224/N3224</f>
        <v>37.142857142857146</v>
      </c>
      <c r="Q3224" t="b">
        <v>1</v>
      </c>
      <c r="R3224" t="s">
        <v>8271</v>
      </c>
      <c r="S3224" t="str">
        <f t="shared" si="202"/>
        <v>theater</v>
      </c>
      <c r="T3224" t="str">
        <f t="shared" si="203"/>
        <v>plays</v>
      </c>
    </row>
    <row r="3225" spans="1:20" ht="28.5" x14ac:dyDescent="0.45">
      <c r="A3225">
        <v>3223</v>
      </c>
      <c r="B3225" s="1" t="s">
        <v>3223</v>
      </c>
      <c r="C3225" s="1" t="s">
        <v>7333</v>
      </c>
      <c r="D3225" s="3">
        <v>3100</v>
      </c>
      <c r="E3225" s="3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s="7">
        <f t="shared" si="200"/>
        <v>42206.835370370376</v>
      </c>
      <c r="L3225" s="7">
        <f t="shared" si="201"/>
        <v>42236.835370370376</v>
      </c>
      <c r="M3225" t="b">
        <v>1</v>
      </c>
      <c r="N3225">
        <v>74</v>
      </c>
      <c r="O3225" s="22">
        <f>E3225/D3225*100</f>
        <v>109.51612903225806</v>
      </c>
      <c r="P3225" s="4">
        <f>E3225/N3225</f>
        <v>45.878378378378379</v>
      </c>
      <c r="Q3225" t="b">
        <v>1</v>
      </c>
      <c r="R3225" t="s">
        <v>8271</v>
      </c>
      <c r="S3225" t="str">
        <f t="shared" si="202"/>
        <v>theater</v>
      </c>
      <c r="T3225" t="str">
        <f t="shared" si="203"/>
        <v>plays</v>
      </c>
    </row>
    <row r="3226" spans="1:20" ht="42.75" x14ac:dyDescent="0.45">
      <c r="A3226">
        <v>3224</v>
      </c>
      <c r="B3226" s="1" t="s">
        <v>3224</v>
      </c>
      <c r="C3226" s="1" t="s">
        <v>7334</v>
      </c>
      <c r="D3226" s="3">
        <v>30000</v>
      </c>
      <c r="E3226" s="3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s="7">
        <f t="shared" si="200"/>
        <v>42697.850844907407</v>
      </c>
      <c r="L3226" s="7">
        <f t="shared" si="201"/>
        <v>42745.208333333328</v>
      </c>
      <c r="M3226" t="b">
        <v>1</v>
      </c>
      <c r="N3226">
        <v>216</v>
      </c>
      <c r="O3226" s="22">
        <f>E3226/D3226*100</f>
        <v>102.03333333333333</v>
      </c>
      <c r="P3226" s="4">
        <f>E3226/N3226</f>
        <v>141.71296296296296</v>
      </c>
      <c r="Q3226" t="b">
        <v>1</v>
      </c>
      <c r="R3226" t="s">
        <v>8271</v>
      </c>
      <c r="S3226" t="str">
        <f t="shared" si="202"/>
        <v>theater</v>
      </c>
      <c r="T3226" t="str">
        <f t="shared" si="203"/>
        <v>plays</v>
      </c>
    </row>
    <row r="3227" spans="1:20" ht="42.75" x14ac:dyDescent="0.45">
      <c r="A3227">
        <v>3225</v>
      </c>
      <c r="B3227" s="1" t="s">
        <v>3225</v>
      </c>
      <c r="C3227" s="1" t="s">
        <v>7335</v>
      </c>
      <c r="D3227" s="3">
        <v>2000</v>
      </c>
      <c r="E3227" s="3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s="7">
        <f t="shared" si="200"/>
        <v>42503.559467592597</v>
      </c>
      <c r="L3227" s="7">
        <f t="shared" si="201"/>
        <v>42524.875</v>
      </c>
      <c r="M3227" t="b">
        <v>1</v>
      </c>
      <c r="N3227">
        <v>39</v>
      </c>
      <c r="O3227" s="22">
        <f>E3227/D3227*100</f>
        <v>102.35000000000001</v>
      </c>
      <c r="P3227" s="4">
        <f>E3227/N3227</f>
        <v>52.487179487179489</v>
      </c>
      <c r="Q3227" t="b">
        <v>1</v>
      </c>
      <c r="R3227" t="s">
        <v>8271</v>
      </c>
      <c r="S3227" t="str">
        <f t="shared" si="202"/>
        <v>theater</v>
      </c>
      <c r="T3227" t="str">
        <f t="shared" si="203"/>
        <v>plays</v>
      </c>
    </row>
    <row r="3228" spans="1:20" ht="42.75" x14ac:dyDescent="0.45">
      <c r="A3228">
        <v>3226</v>
      </c>
      <c r="B3228" s="1" t="s">
        <v>3226</v>
      </c>
      <c r="C3228" s="1" t="s">
        <v>7336</v>
      </c>
      <c r="D3228" s="3">
        <v>1200</v>
      </c>
      <c r="E3228" s="3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s="7">
        <f t="shared" si="200"/>
        <v>42277.583472222221</v>
      </c>
      <c r="L3228" s="7">
        <f t="shared" si="201"/>
        <v>42307.583472222221</v>
      </c>
      <c r="M3228" t="b">
        <v>1</v>
      </c>
      <c r="N3228">
        <v>21</v>
      </c>
      <c r="O3228" s="22">
        <f>E3228/D3228*100</f>
        <v>104.16666666666667</v>
      </c>
      <c r="P3228" s="4">
        <f>E3228/N3228</f>
        <v>59.523809523809526</v>
      </c>
      <c r="Q3228" t="b">
        <v>1</v>
      </c>
      <c r="R3228" t="s">
        <v>8271</v>
      </c>
      <c r="S3228" t="str">
        <f t="shared" si="202"/>
        <v>theater</v>
      </c>
      <c r="T3228" t="str">
        <f t="shared" si="203"/>
        <v>plays</v>
      </c>
    </row>
    <row r="3229" spans="1:20" ht="42.75" x14ac:dyDescent="0.45">
      <c r="A3229">
        <v>3227</v>
      </c>
      <c r="B3229" s="1" t="s">
        <v>3227</v>
      </c>
      <c r="C3229" s="1" t="s">
        <v>7337</v>
      </c>
      <c r="D3229" s="3">
        <v>1200</v>
      </c>
      <c r="E3229" s="3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s="7">
        <f t="shared" si="200"/>
        <v>42722.882361111115</v>
      </c>
      <c r="L3229" s="7">
        <f t="shared" si="201"/>
        <v>42752.882361111115</v>
      </c>
      <c r="M3229" t="b">
        <v>0</v>
      </c>
      <c r="N3229">
        <v>30</v>
      </c>
      <c r="O3229" s="22">
        <f>E3229/D3229*100</f>
        <v>125</v>
      </c>
      <c r="P3229" s="4">
        <f>E3229/N3229</f>
        <v>50</v>
      </c>
      <c r="Q3229" t="b">
        <v>1</v>
      </c>
      <c r="R3229" t="s">
        <v>8271</v>
      </c>
      <c r="S3229" t="str">
        <f t="shared" si="202"/>
        <v>theater</v>
      </c>
      <c r="T3229" t="str">
        <f t="shared" si="203"/>
        <v>plays</v>
      </c>
    </row>
    <row r="3230" spans="1:20" ht="28.5" x14ac:dyDescent="0.45">
      <c r="A3230">
        <v>3228</v>
      </c>
      <c r="B3230" s="1" t="s">
        <v>3228</v>
      </c>
      <c r="C3230" s="1" t="s">
        <v>7338</v>
      </c>
      <c r="D3230" s="3">
        <v>7000</v>
      </c>
      <c r="E3230" s="3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s="7">
        <f t="shared" si="200"/>
        <v>42323.70930555556</v>
      </c>
      <c r="L3230" s="7">
        <f t="shared" si="201"/>
        <v>42355.207638888889</v>
      </c>
      <c r="M3230" t="b">
        <v>1</v>
      </c>
      <c r="N3230">
        <v>37</v>
      </c>
      <c r="O3230" s="22">
        <f>E3230/D3230*100</f>
        <v>102.34285714285714</v>
      </c>
      <c r="P3230" s="4">
        <f>E3230/N3230</f>
        <v>193.62162162162161</v>
      </c>
      <c r="Q3230" t="b">
        <v>1</v>
      </c>
      <c r="R3230" t="s">
        <v>8271</v>
      </c>
      <c r="S3230" t="str">
        <f t="shared" si="202"/>
        <v>theater</v>
      </c>
      <c r="T3230" t="str">
        <f t="shared" si="203"/>
        <v>plays</v>
      </c>
    </row>
    <row r="3231" spans="1:20" ht="42.75" x14ac:dyDescent="0.45">
      <c r="A3231">
        <v>3229</v>
      </c>
      <c r="B3231" s="1" t="s">
        <v>3229</v>
      </c>
      <c r="C3231" s="1" t="s">
        <v>7339</v>
      </c>
      <c r="D3231" s="3">
        <v>20000</v>
      </c>
      <c r="E3231" s="3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s="7">
        <f t="shared" si="200"/>
        <v>41933.291643518518</v>
      </c>
      <c r="L3231" s="7">
        <f t="shared" si="201"/>
        <v>41963.333310185189</v>
      </c>
      <c r="M3231" t="b">
        <v>1</v>
      </c>
      <c r="N3231">
        <v>202</v>
      </c>
      <c r="O3231" s="22">
        <f>E3231/D3231*100</f>
        <v>107.86500000000001</v>
      </c>
      <c r="P3231" s="4">
        <f>E3231/N3231</f>
        <v>106.79702970297029</v>
      </c>
      <c r="Q3231" t="b">
        <v>1</v>
      </c>
      <c r="R3231" t="s">
        <v>8271</v>
      </c>
      <c r="S3231" t="str">
        <f t="shared" si="202"/>
        <v>theater</v>
      </c>
      <c r="T3231" t="str">
        <f t="shared" si="203"/>
        <v>plays</v>
      </c>
    </row>
    <row r="3232" spans="1:20" ht="42.75" x14ac:dyDescent="0.45">
      <c r="A3232">
        <v>3230</v>
      </c>
      <c r="B3232" s="1" t="s">
        <v>3230</v>
      </c>
      <c r="C3232" s="1" t="s">
        <v>7340</v>
      </c>
      <c r="D3232" s="3">
        <v>2600</v>
      </c>
      <c r="E3232" s="3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s="7">
        <f t="shared" si="200"/>
        <v>41898.168125000004</v>
      </c>
      <c r="L3232" s="7">
        <f t="shared" si="201"/>
        <v>41913.165972222225</v>
      </c>
      <c r="M3232" t="b">
        <v>1</v>
      </c>
      <c r="N3232">
        <v>37</v>
      </c>
      <c r="O3232" s="22">
        <f>E3232/D3232*100</f>
        <v>109.88461538461539</v>
      </c>
      <c r="P3232" s="4">
        <f>E3232/N3232</f>
        <v>77.21621621621621</v>
      </c>
      <c r="Q3232" t="b">
        <v>1</v>
      </c>
      <c r="R3232" t="s">
        <v>8271</v>
      </c>
      <c r="S3232" t="str">
        <f t="shared" si="202"/>
        <v>theater</v>
      </c>
      <c r="T3232" t="str">
        <f t="shared" si="203"/>
        <v>plays</v>
      </c>
    </row>
    <row r="3233" spans="1:20" ht="42.75" x14ac:dyDescent="0.45">
      <c r="A3233">
        <v>3231</v>
      </c>
      <c r="B3233" s="1" t="s">
        <v>3231</v>
      </c>
      <c r="C3233" s="1" t="s">
        <v>7341</v>
      </c>
      <c r="D3233" s="3">
        <v>1000</v>
      </c>
      <c r="E3233" s="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s="7">
        <f t="shared" si="200"/>
        <v>42446.943831018521</v>
      </c>
      <c r="L3233" s="7">
        <f t="shared" si="201"/>
        <v>42476.943831018521</v>
      </c>
      <c r="M3233" t="b">
        <v>0</v>
      </c>
      <c r="N3233">
        <v>28</v>
      </c>
      <c r="O3233" s="22">
        <f>E3233/D3233*100</f>
        <v>161</v>
      </c>
      <c r="P3233" s="4">
        <f>E3233/N3233</f>
        <v>57.5</v>
      </c>
      <c r="Q3233" t="b">
        <v>1</v>
      </c>
      <c r="R3233" t="s">
        <v>8271</v>
      </c>
      <c r="S3233" t="str">
        <f t="shared" si="202"/>
        <v>theater</v>
      </c>
      <c r="T3233" t="str">
        <f t="shared" si="203"/>
        <v>plays</v>
      </c>
    </row>
    <row r="3234" spans="1:20" ht="42.75" x14ac:dyDescent="0.45">
      <c r="A3234">
        <v>3232</v>
      </c>
      <c r="B3234" s="1" t="s">
        <v>3232</v>
      </c>
      <c r="C3234" s="1" t="s">
        <v>7342</v>
      </c>
      <c r="D3234" s="3">
        <v>1000</v>
      </c>
      <c r="E3234" s="3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s="7">
        <f t="shared" si="200"/>
        <v>42463.81385416667</v>
      </c>
      <c r="L3234" s="7">
        <f t="shared" si="201"/>
        <v>42494.165972222225</v>
      </c>
      <c r="M3234" t="b">
        <v>1</v>
      </c>
      <c r="N3234">
        <v>26</v>
      </c>
      <c r="O3234" s="22">
        <f>E3234/D3234*100</f>
        <v>131.20000000000002</v>
      </c>
      <c r="P3234" s="4">
        <f>E3234/N3234</f>
        <v>50.46153846153846</v>
      </c>
      <c r="Q3234" t="b">
        <v>1</v>
      </c>
      <c r="R3234" t="s">
        <v>8271</v>
      </c>
      <c r="S3234" t="str">
        <f t="shared" si="202"/>
        <v>theater</v>
      </c>
      <c r="T3234" t="str">
        <f t="shared" si="203"/>
        <v>plays</v>
      </c>
    </row>
    <row r="3235" spans="1:20" ht="42.75" x14ac:dyDescent="0.45">
      <c r="A3235">
        <v>3233</v>
      </c>
      <c r="B3235" s="1" t="s">
        <v>3233</v>
      </c>
      <c r="C3235" s="1" t="s">
        <v>7343</v>
      </c>
      <c r="D3235" s="3">
        <v>5000</v>
      </c>
      <c r="E3235" s="3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s="7">
        <f t="shared" si="200"/>
        <v>42766.805034722223</v>
      </c>
      <c r="L3235" s="7">
        <f t="shared" si="201"/>
        <v>42796.805034722223</v>
      </c>
      <c r="M3235" t="b">
        <v>0</v>
      </c>
      <c r="N3235">
        <v>61</v>
      </c>
      <c r="O3235" s="22">
        <f>E3235/D3235*100</f>
        <v>118.8</v>
      </c>
      <c r="P3235" s="4">
        <f>E3235/N3235</f>
        <v>97.377049180327873</v>
      </c>
      <c r="Q3235" t="b">
        <v>1</v>
      </c>
      <c r="R3235" t="s">
        <v>8271</v>
      </c>
      <c r="S3235" t="str">
        <f t="shared" si="202"/>
        <v>theater</v>
      </c>
      <c r="T3235" t="str">
        <f t="shared" si="203"/>
        <v>plays</v>
      </c>
    </row>
    <row r="3236" spans="1:20" ht="42.75" x14ac:dyDescent="0.45">
      <c r="A3236">
        <v>3234</v>
      </c>
      <c r="B3236" s="1" t="s">
        <v>3234</v>
      </c>
      <c r="C3236" s="1" t="s">
        <v>7344</v>
      </c>
      <c r="D3236" s="3">
        <v>4000</v>
      </c>
      <c r="E3236" s="3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s="7">
        <f t="shared" si="200"/>
        <v>42734.789444444439</v>
      </c>
      <c r="L3236" s="7">
        <f t="shared" si="201"/>
        <v>42767.979861111111</v>
      </c>
      <c r="M3236" t="b">
        <v>0</v>
      </c>
      <c r="N3236">
        <v>115</v>
      </c>
      <c r="O3236" s="22">
        <f>E3236/D3236*100</f>
        <v>100.39275000000001</v>
      </c>
      <c r="P3236" s="4">
        <f>E3236/N3236</f>
        <v>34.91921739130435</v>
      </c>
      <c r="Q3236" t="b">
        <v>1</v>
      </c>
      <c r="R3236" t="s">
        <v>8271</v>
      </c>
      <c r="S3236" t="str">
        <f t="shared" si="202"/>
        <v>theater</v>
      </c>
      <c r="T3236" t="str">
        <f t="shared" si="203"/>
        <v>plays</v>
      </c>
    </row>
    <row r="3237" spans="1:20" ht="42.75" x14ac:dyDescent="0.45">
      <c r="A3237">
        <v>3235</v>
      </c>
      <c r="B3237" s="1" t="s">
        <v>3235</v>
      </c>
      <c r="C3237" s="1" t="s">
        <v>7345</v>
      </c>
      <c r="D3237" s="3">
        <v>15000</v>
      </c>
      <c r="E3237" s="3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s="7">
        <f t="shared" si="200"/>
        <v>42522.347812499997</v>
      </c>
      <c r="L3237" s="7">
        <f t="shared" si="201"/>
        <v>42552.347812499997</v>
      </c>
      <c r="M3237" t="b">
        <v>1</v>
      </c>
      <c r="N3237">
        <v>181</v>
      </c>
      <c r="O3237" s="22">
        <f>E3237/D3237*100</f>
        <v>103.20666666666666</v>
      </c>
      <c r="P3237" s="4">
        <f>E3237/N3237</f>
        <v>85.530386740331494</v>
      </c>
      <c r="Q3237" t="b">
        <v>1</v>
      </c>
      <c r="R3237" t="s">
        <v>8271</v>
      </c>
      <c r="S3237" t="str">
        <f t="shared" si="202"/>
        <v>theater</v>
      </c>
      <c r="T3237" t="str">
        <f t="shared" si="203"/>
        <v>plays</v>
      </c>
    </row>
    <row r="3238" spans="1:20" ht="42.75" x14ac:dyDescent="0.45">
      <c r="A3238">
        <v>3236</v>
      </c>
      <c r="B3238" s="1" t="s">
        <v>3236</v>
      </c>
      <c r="C3238" s="1" t="s">
        <v>7346</v>
      </c>
      <c r="D3238" s="3">
        <v>20000</v>
      </c>
      <c r="E3238" s="3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s="7">
        <f t="shared" si="200"/>
        <v>42702.917048611111</v>
      </c>
      <c r="L3238" s="7">
        <f t="shared" si="201"/>
        <v>42732.917048611111</v>
      </c>
      <c r="M3238" t="b">
        <v>0</v>
      </c>
      <c r="N3238">
        <v>110</v>
      </c>
      <c r="O3238" s="22">
        <f>E3238/D3238*100</f>
        <v>100.6</v>
      </c>
      <c r="P3238" s="4">
        <f>E3238/N3238</f>
        <v>182.90909090909091</v>
      </c>
      <c r="Q3238" t="b">
        <v>1</v>
      </c>
      <c r="R3238" t="s">
        <v>8271</v>
      </c>
      <c r="S3238" t="str">
        <f t="shared" si="202"/>
        <v>theater</v>
      </c>
      <c r="T3238" t="str">
        <f t="shared" si="203"/>
        <v>plays</v>
      </c>
    </row>
    <row r="3239" spans="1:20" ht="28.5" x14ac:dyDescent="0.45">
      <c r="A3239">
        <v>3237</v>
      </c>
      <c r="B3239" s="1" t="s">
        <v>3237</v>
      </c>
      <c r="C3239" s="1" t="s">
        <v>7347</v>
      </c>
      <c r="D3239" s="3">
        <v>35000</v>
      </c>
      <c r="E3239" s="3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s="7">
        <f t="shared" si="200"/>
        <v>42252.474351851852</v>
      </c>
      <c r="L3239" s="7">
        <f t="shared" si="201"/>
        <v>42276.165972222225</v>
      </c>
      <c r="M3239" t="b">
        <v>1</v>
      </c>
      <c r="N3239">
        <v>269</v>
      </c>
      <c r="O3239" s="22">
        <f>E3239/D3239*100</f>
        <v>100.78754285714287</v>
      </c>
      <c r="P3239" s="4">
        <f>E3239/N3239</f>
        <v>131.13620817843866</v>
      </c>
      <c r="Q3239" t="b">
        <v>1</v>
      </c>
      <c r="R3239" t="s">
        <v>8271</v>
      </c>
      <c r="S3239" t="str">
        <f t="shared" si="202"/>
        <v>theater</v>
      </c>
      <c r="T3239" t="str">
        <f t="shared" si="203"/>
        <v>plays</v>
      </c>
    </row>
    <row r="3240" spans="1:20" ht="42.75" x14ac:dyDescent="0.45">
      <c r="A3240">
        <v>3238</v>
      </c>
      <c r="B3240" s="1" t="s">
        <v>3238</v>
      </c>
      <c r="C3240" s="1" t="s">
        <v>7348</v>
      </c>
      <c r="D3240" s="3">
        <v>2800</v>
      </c>
      <c r="E3240" s="3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s="7">
        <f t="shared" si="200"/>
        <v>42156.510393518518</v>
      </c>
      <c r="L3240" s="7">
        <f t="shared" si="201"/>
        <v>42186.510393518518</v>
      </c>
      <c r="M3240" t="b">
        <v>1</v>
      </c>
      <c r="N3240">
        <v>79</v>
      </c>
      <c r="O3240" s="22">
        <f>E3240/D3240*100</f>
        <v>112.32142857142857</v>
      </c>
      <c r="P3240" s="4">
        <f>E3240/N3240</f>
        <v>39.810126582278478</v>
      </c>
      <c r="Q3240" t="b">
        <v>1</v>
      </c>
      <c r="R3240" t="s">
        <v>8271</v>
      </c>
      <c r="S3240" t="str">
        <f t="shared" si="202"/>
        <v>theater</v>
      </c>
      <c r="T3240" t="str">
        <f t="shared" si="203"/>
        <v>plays</v>
      </c>
    </row>
    <row r="3241" spans="1:20" ht="42.75" x14ac:dyDescent="0.45">
      <c r="A3241">
        <v>3239</v>
      </c>
      <c r="B3241" s="1" t="s">
        <v>3239</v>
      </c>
      <c r="C3241" s="1" t="s">
        <v>7349</v>
      </c>
      <c r="D3241" s="3">
        <v>5862</v>
      </c>
      <c r="E3241" s="3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s="7">
        <f t="shared" si="200"/>
        <v>42278.089039351849</v>
      </c>
      <c r="L3241" s="7">
        <f t="shared" si="201"/>
        <v>42302.999305555553</v>
      </c>
      <c r="M3241" t="b">
        <v>1</v>
      </c>
      <c r="N3241">
        <v>104</v>
      </c>
      <c r="O3241" s="22">
        <f>E3241/D3241*100</f>
        <v>105.91914022517912</v>
      </c>
      <c r="P3241" s="4">
        <f>E3241/N3241</f>
        <v>59.701730769230764</v>
      </c>
      <c r="Q3241" t="b">
        <v>1</v>
      </c>
      <c r="R3241" t="s">
        <v>8271</v>
      </c>
      <c r="S3241" t="str">
        <f t="shared" si="202"/>
        <v>theater</v>
      </c>
      <c r="T3241" t="str">
        <f t="shared" si="203"/>
        <v>plays</v>
      </c>
    </row>
    <row r="3242" spans="1:20" ht="42.75" x14ac:dyDescent="0.45">
      <c r="A3242">
        <v>3240</v>
      </c>
      <c r="B3242" s="1" t="s">
        <v>3240</v>
      </c>
      <c r="C3242" s="1" t="s">
        <v>7350</v>
      </c>
      <c r="D3242" s="3">
        <v>3000</v>
      </c>
      <c r="E3242" s="3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s="7">
        <f t="shared" si="200"/>
        <v>42754.693842592591</v>
      </c>
      <c r="L3242" s="7">
        <f t="shared" si="201"/>
        <v>42782.958333333328</v>
      </c>
      <c r="M3242" t="b">
        <v>0</v>
      </c>
      <c r="N3242">
        <v>34</v>
      </c>
      <c r="O3242" s="22">
        <f>E3242/D3242*100</f>
        <v>100.56666666666668</v>
      </c>
      <c r="P3242" s="4">
        <f>E3242/N3242</f>
        <v>88.735294117647058</v>
      </c>
      <c r="Q3242" t="b">
        <v>1</v>
      </c>
      <c r="R3242" t="s">
        <v>8271</v>
      </c>
      <c r="S3242" t="str">
        <f t="shared" si="202"/>
        <v>theater</v>
      </c>
      <c r="T3242" t="str">
        <f t="shared" si="203"/>
        <v>plays</v>
      </c>
    </row>
    <row r="3243" spans="1:20" ht="57" x14ac:dyDescent="0.45">
      <c r="A3243">
        <v>3241</v>
      </c>
      <c r="B3243" s="1" t="s">
        <v>3241</v>
      </c>
      <c r="C3243" s="1" t="s">
        <v>7351</v>
      </c>
      <c r="D3243" s="3">
        <v>8500</v>
      </c>
      <c r="E3243" s="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s="7">
        <f t="shared" si="200"/>
        <v>41893.324884259258</v>
      </c>
      <c r="L3243" s="7">
        <f t="shared" si="201"/>
        <v>41926.290972222225</v>
      </c>
      <c r="M3243" t="b">
        <v>1</v>
      </c>
      <c r="N3243">
        <v>167</v>
      </c>
      <c r="O3243" s="22">
        <f>E3243/D3243*100</f>
        <v>115.30588235294117</v>
      </c>
      <c r="P3243" s="4">
        <f>E3243/N3243</f>
        <v>58.688622754491021</v>
      </c>
      <c r="Q3243" t="b">
        <v>1</v>
      </c>
      <c r="R3243" t="s">
        <v>8271</v>
      </c>
      <c r="S3243" t="str">
        <f t="shared" si="202"/>
        <v>theater</v>
      </c>
      <c r="T3243" t="str">
        <f t="shared" si="203"/>
        <v>plays</v>
      </c>
    </row>
    <row r="3244" spans="1:20" ht="28.5" x14ac:dyDescent="0.45">
      <c r="A3244">
        <v>3242</v>
      </c>
      <c r="B3244" s="1" t="s">
        <v>3242</v>
      </c>
      <c r="C3244" s="1" t="s">
        <v>7352</v>
      </c>
      <c r="D3244" s="3">
        <v>10000</v>
      </c>
      <c r="E3244" s="3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s="7">
        <f t="shared" si="200"/>
        <v>41871.755694444444</v>
      </c>
      <c r="L3244" s="7">
        <f t="shared" si="201"/>
        <v>41901.755694444444</v>
      </c>
      <c r="M3244" t="b">
        <v>1</v>
      </c>
      <c r="N3244">
        <v>183</v>
      </c>
      <c r="O3244" s="22">
        <f>E3244/D3244*100</f>
        <v>127.30419999999999</v>
      </c>
      <c r="P3244" s="4">
        <f>E3244/N3244</f>
        <v>69.56513661202186</v>
      </c>
      <c r="Q3244" t="b">
        <v>1</v>
      </c>
      <c r="R3244" t="s">
        <v>8271</v>
      </c>
      <c r="S3244" t="str">
        <f t="shared" si="202"/>
        <v>theater</v>
      </c>
      <c r="T3244" t="str">
        <f t="shared" si="203"/>
        <v>plays</v>
      </c>
    </row>
    <row r="3245" spans="1:20" ht="42.75" x14ac:dyDescent="0.45">
      <c r="A3245">
        <v>3243</v>
      </c>
      <c r="B3245" s="1" t="s">
        <v>3243</v>
      </c>
      <c r="C3245" s="1" t="s">
        <v>7353</v>
      </c>
      <c r="D3245" s="3">
        <v>8000</v>
      </c>
      <c r="E3245" s="3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s="7">
        <f t="shared" si="200"/>
        <v>42262.096782407403</v>
      </c>
      <c r="L3245" s="7">
        <f t="shared" si="201"/>
        <v>42286</v>
      </c>
      <c r="M3245" t="b">
        <v>1</v>
      </c>
      <c r="N3245">
        <v>71</v>
      </c>
      <c r="O3245" s="22">
        <f>E3245/D3245*100</f>
        <v>102.83750000000001</v>
      </c>
      <c r="P3245" s="4">
        <f>E3245/N3245</f>
        <v>115.87323943661971</v>
      </c>
      <c r="Q3245" t="b">
        <v>1</v>
      </c>
      <c r="R3245" t="s">
        <v>8271</v>
      </c>
      <c r="S3245" t="str">
        <f t="shared" si="202"/>
        <v>theater</v>
      </c>
      <c r="T3245" t="str">
        <f t="shared" si="203"/>
        <v>plays</v>
      </c>
    </row>
    <row r="3246" spans="1:20" ht="42.75" x14ac:dyDescent="0.45">
      <c r="A3246">
        <v>3244</v>
      </c>
      <c r="B3246" s="1" t="s">
        <v>3244</v>
      </c>
      <c r="C3246" s="1" t="s">
        <v>7354</v>
      </c>
      <c r="D3246" s="3">
        <v>1600</v>
      </c>
      <c r="E3246" s="3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s="7">
        <f t="shared" si="200"/>
        <v>42675.694236111114</v>
      </c>
      <c r="L3246" s="7">
        <f t="shared" si="201"/>
        <v>42705.735902777778</v>
      </c>
      <c r="M3246" t="b">
        <v>0</v>
      </c>
      <c r="N3246">
        <v>69</v>
      </c>
      <c r="O3246" s="22">
        <f>E3246/D3246*100</f>
        <v>102.9375</v>
      </c>
      <c r="P3246" s="4">
        <f>E3246/N3246</f>
        <v>23.869565217391305</v>
      </c>
      <c r="Q3246" t="b">
        <v>1</v>
      </c>
      <c r="R3246" t="s">
        <v>8271</v>
      </c>
      <c r="S3246" t="str">
        <f t="shared" si="202"/>
        <v>theater</v>
      </c>
      <c r="T3246" t="str">
        <f t="shared" si="203"/>
        <v>plays</v>
      </c>
    </row>
    <row r="3247" spans="1:20" ht="42.75" x14ac:dyDescent="0.45">
      <c r="A3247">
        <v>3245</v>
      </c>
      <c r="B3247" s="1" t="s">
        <v>3245</v>
      </c>
      <c r="C3247" s="1" t="s">
        <v>7355</v>
      </c>
      <c r="D3247" s="3">
        <v>21000</v>
      </c>
      <c r="E3247" s="3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s="7">
        <f t="shared" si="200"/>
        <v>42135.60020833333</v>
      </c>
      <c r="L3247" s="7">
        <f t="shared" si="201"/>
        <v>42167.083333333328</v>
      </c>
      <c r="M3247" t="b">
        <v>0</v>
      </c>
      <c r="N3247">
        <v>270</v>
      </c>
      <c r="O3247" s="22">
        <f>E3247/D3247*100</f>
        <v>104.3047619047619</v>
      </c>
      <c r="P3247" s="4">
        <f>E3247/N3247</f>
        <v>81.125925925925927</v>
      </c>
      <c r="Q3247" t="b">
        <v>1</v>
      </c>
      <c r="R3247" t="s">
        <v>8271</v>
      </c>
      <c r="S3247" t="str">
        <f t="shared" si="202"/>
        <v>theater</v>
      </c>
      <c r="T3247" t="str">
        <f t="shared" si="203"/>
        <v>plays</v>
      </c>
    </row>
    <row r="3248" spans="1:20" ht="42.75" x14ac:dyDescent="0.45">
      <c r="A3248">
        <v>3246</v>
      </c>
      <c r="B3248" s="1" t="s">
        <v>3246</v>
      </c>
      <c r="C3248" s="1" t="s">
        <v>7356</v>
      </c>
      <c r="D3248" s="3">
        <v>10000</v>
      </c>
      <c r="E3248" s="3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s="7">
        <f t="shared" si="200"/>
        <v>42230.472222222219</v>
      </c>
      <c r="L3248" s="7">
        <f t="shared" si="201"/>
        <v>42259.165972222225</v>
      </c>
      <c r="M3248" t="b">
        <v>1</v>
      </c>
      <c r="N3248">
        <v>193</v>
      </c>
      <c r="O3248" s="22">
        <f>E3248/D3248*100</f>
        <v>111.22000000000001</v>
      </c>
      <c r="P3248" s="4">
        <f>E3248/N3248</f>
        <v>57.626943005181346</v>
      </c>
      <c r="Q3248" t="b">
        <v>1</v>
      </c>
      <c r="R3248" t="s">
        <v>8271</v>
      </c>
      <c r="S3248" t="str">
        <f t="shared" si="202"/>
        <v>theater</v>
      </c>
      <c r="T3248" t="str">
        <f t="shared" si="203"/>
        <v>plays</v>
      </c>
    </row>
    <row r="3249" spans="1:20" ht="42.75" x14ac:dyDescent="0.45">
      <c r="A3249">
        <v>3247</v>
      </c>
      <c r="B3249" s="1" t="s">
        <v>3247</v>
      </c>
      <c r="C3249" s="1" t="s">
        <v>7357</v>
      </c>
      <c r="D3249" s="3">
        <v>2500</v>
      </c>
      <c r="E3249" s="3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s="7">
        <f t="shared" si="200"/>
        <v>42167.434166666666</v>
      </c>
      <c r="L3249" s="7">
        <f t="shared" si="201"/>
        <v>42197.434166666666</v>
      </c>
      <c r="M3249" t="b">
        <v>1</v>
      </c>
      <c r="N3249">
        <v>57</v>
      </c>
      <c r="O3249" s="22">
        <f>E3249/D3249*100</f>
        <v>105.86</v>
      </c>
      <c r="P3249" s="4">
        <f>E3249/N3249</f>
        <v>46.429824561403507</v>
      </c>
      <c r="Q3249" t="b">
        <v>1</v>
      </c>
      <c r="R3249" t="s">
        <v>8271</v>
      </c>
      <c r="S3249" t="str">
        <f t="shared" si="202"/>
        <v>theater</v>
      </c>
      <c r="T3249" t="str">
        <f t="shared" si="203"/>
        <v>plays</v>
      </c>
    </row>
    <row r="3250" spans="1:20" ht="28.5" x14ac:dyDescent="0.45">
      <c r="A3250">
        <v>3248</v>
      </c>
      <c r="B3250" s="1" t="s">
        <v>3248</v>
      </c>
      <c r="C3250" s="1" t="s">
        <v>7358</v>
      </c>
      <c r="D3250" s="3">
        <v>12000</v>
      </c>
      <c r="E3250" s="3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s="7">
        <f t="shared" si="200"/>
        <v>42068.888391203705</v>
      </c>
      <c r="L3250" s="7">
        <f t="shared" si="201"/>
        <v>42098.846724537041</v>
      </c>
      <c r="M3250" t="b">
        <v>1</v>
      </c>
      <c r="N3250">
        <v>200</v>
      </c>
      <c r="O3250" s="22">
        <f>E3250/D3250*100</f>
        <v>100.79166666666666</v>
      </c>
      <c r="P3250" s="4">
        <f>E3250/N3250</f>
        <v>60.475000000000001</v>
      </c>
      <c r="Q3250" t="b">
        <v>1</v>
      </c>
      <c r="R3250" t="s">
        <v>8271</v>
      </c>
      <c r="S3250" t="str">
        <f t="shared" si="202"/>
        <v>theater</v>
      </c>
      <c r="T3250" t="str">
        <f t="shared" si="203"/>
        <v>plays</v>
      </c>
    </row>
    <row r="3251" spans="1:20" ht="42.75" x14ac:dyDescent="0.45">
      <c r="A3251">
        <v>3249</v>
      </c>
      <c r="B3251" s="1" t="s">
        <v>3249</v>
      </c>
      <c r="C3251" s="1" t="s">
        <v>7359</v>
      </c>
      <c r="D3251" s="3">
        <v>5500</v>
      </c>
      <c r="E3251" s="3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s="7">
        <f t="shared" si="200"/>
        <v>42145.746689814812</v>
      </c>
      <c r="L3251" s="7">
        <f t="shared" si="201"/>
        <v>42175.746689814812</v>
      </c>
      <c r="M3251" t="b">
        <v>1</v>
      </c>
      <c r="N3251">
        <v>88</v>
      </c>
      <c r="O3251" s="22">
        <f>E3251/D3251*100</f>
        <v>104.92727272727274</v>
      </c>
      <c r="P3251" s="4">
        <f>E3251/N3251</f>
        <v>65.579545454545453</v>
      </c>
      <c r="Q3251" t="b">
        <v>1</v>
      </c>
      <c r="R3251" t="s">
        <v>8271</v>
      </c>
      <c r="S3251" t="str">
        <f t="shared" si="202"/>
        <v>theater</v>
      </c>
      <c r="T3251" t="str">
        <f t="shared" si="203"/>
        <v>plays</v>
      </c>
    </row>
    <row r="3252" spans="1:20" ht="42.75" x14ac:dyDescent="0.45">
      <c r="A3252">
        <v>3250</v>
      </c>
      <c r="B3252" s="1" t="s">
        <v>3250</v>
      </c>
      <c r="C3252" s="1" t="s">
        <v>7360</v>
      </c>
      <c r="D3252" s="3">
        <v>25000</v>
      </c>
      <c r="E3252" s="3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s="7">
        <f t="shared" si="200"/>
        <v>41918.742175925923</v>
      </c>
      <c r="L3252" s="7">
        <f t="shared" si="201"/>
        <v>41948.783842592595</v>
      </c>
      <c r="M3252" t="b">
        <v>1</v>
      </c>
      <c r="N3252">
        <v>213</v>
      </c>
      <c r="O3252" s="22">
        <f>E3252/D3252*100</f>
        <v>101.55199999999999</v>
      </c>
      <c r="P3252" s="4">
        <f>E3252/N3252</f>
        <v>119.1924882629108</v>
      </c>
      <c r="Q3252" t="b">
        <v>1</v>
      </c>
      <c r="R3252" t="s">
        <v>8271</v>
      </c>
      <c r="S3252" t="str">
        <f t="shared" si="202"/>
        <v>theater</v>
      </c>
      <c r="T3252" t="str">
        <f t="shared" si="203"/>
        <v>plays</v>
      </c>
    </row>
    <row r="3253" spans="1:20" ht="42.75" x14ac:dyDescent="0.45">
      <c r="A3253">
        <v>3251</v>
      </c>
      <c r="B3253" s="1" t="s">
        <v>3251</v>
      </c>
      <c r="C3253" s="1" t="s">
        <v>7361</v>
      </c>
      <c r="D3253" s="3">
        <v>1500</v>
      </c>
      <c r="E3253" s="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s="7">
        <f t="shared" si="200"/>
        <v>42146.731087962966</v>
      </c>
      <c r="L3253" s="7">
        <f t="shared" si="201"/>
        <v>42176.731087962966</v>
      </c>
      <c r="M3253" t="b">
        <v>1</v>
      </c>
      <c r="N3253">
        <v>20</v>
      </c>
      <c r="O3253" s="22">
        <f>E3253/D3253*100</f>
        <v>110.73333333333333</v>
      </c>
      <c r="P3253" s="4">
        <f>E3253/N3253</f>
        <v>83.05</v>
      </c>
      <c r="Q3253" t="b">
        <v>1</v>
      </c>
      <c r="R3253" t="s">
        <v>8271</v>
      </c>
      <c r="S3253" t="str">
        <f t="shared" si="202"/>
        <v>theater</v>
      </c>
      <c r="T3253" t="str">
        <f t="shared" si="203"/>
        <v>plays</v>
      </c>
    </row>
    <row r="3254" spans="1:20" ht="28.5" x14ac:dyDescent="0.45">
      <c r="A3254">
        <v>3252</v>
      </c>
      <c r="B3254" s="1" t="s">
        <v>3252</v>
      </c>
      <c r="C3254" s="1" t="s">
        <v>7362</v>
      </c>
      <c r="D3254" s="3">
        <v>2250</v>
      </c>
      <c r="E3254" s="3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s="7">
        <f t="shared" si="200"/>
        <v>42590.472685185188</v>
      </c>
      <c r="L3254" s="7">
        <f t="shared" si="201"/>
        <v>42620.472685185188</v>
      </c>
      <c r="M3254" t="b">
        <v>1</v>
      </c>
      <c r="N3254">
        <v>50</v>
      </c>
      <c r="O3254" s="22">
        <f>E3254/D3254*100</f>
        <v>127.82222222222221</v>
      </c>
      <c r="P3254" s="4">
        <f>E3254/N3254</f>
        <v>57.52</v>
      </c>
      <c r="Q3254" t="b">
        <v>1</v>
      </c>
      <c r="R3254" t="s">
        <v>8271</v>
      </c>
      <c r="S3254" t="str">
        <f t="shared" si="202"/>
        <v>theater</v>
      </c>
      <c r="T3254" t="str">
        <f t="shared" si="203"/>
        <v>plays</v>
      </c>
    </row>
    <row r="3255" spans="1:20" ht="42.75" x14ac:dyDescent="0.45">
      <c r="A3255">
        <v>3253</v>
      </c>
      <c r="B3255" s="1" t="s">
        <v>3253</v>
      </c>
      <c r="C3255" s="1" t="s">
        <v>7363</v>
      </c>
      <c r="D3255" s="3">
        <v>20000</v>
      </c>
      <c r="E3255" s="3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s="7">
        <f t="shared" si="200"/>
        <v>42602.576712962968</v>
      </c>
      <c r="L3255" s="7">
        <f t="shared" si="201"/>
        <v>42621.15625</v>
      </c>
      <c r="M3255" t="b">
        <v>1</v>
      </c>
      <c r="N3255">
        <v>115</v>
      </c>
      <c r="O3255" s="22">
        <f>E3255/D3255*100</f>
        <v>101.82500000000002</v>
      </c>
      <c r="P3255" s="4">
        <f>E3255/N3255</f>
        <v>177.08695652173913</v>
      </c>
      <c r="Q3255" t="b">
        <v>1</v>
      </c>
      <c r="R3255" t="s">
        <v>8271</v>
      </c>
      <c r="S3255" t="str">
        <f t="shared" si="202"/>
        <v>theater</v>
      </c>
      <c r="T3255" t="str">
        <f t="shared" si="203"/>
        <v>plays</v>
      </c>
    </row>
    <row r="3256" spans="1:20" ht="42.75" x14ac:dyDescent="0.45">
      <c r="A3256">
        <v>3254</v>
      </c>
      <c r="B3256" s="1" t="s">
        <v>3254</v>
      </c>
      <c r="C3256" s="1" t="s">
        <v>7364</v>
      </c>
      <c r="D3256" s="3">
        <v>13000</v>
      </c>
      <c r="E3256" s="3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s="7">
        <f t="shared" si="200"/>
        <v>42059.085752314815</v>
      </c>
      <c r="L3256" s="7">
        <f t="shared" si="201"/>
        <v>42089.044085648144</v>
      </c>
      <c r="M3256" t="b">
        <v>1</v>
      </c>
      <c r="N3256">
        <v>186</v>
      </c>
      <c r="O3256" s="22">
        <f>E3256/D3256*100</f>
        <v>101.25769230769231</v>
      </c>
      <c r="P3256" s="4">
        <f>E3256/N3256</f>
        <v>70.771505376344081</v>
      </c>
      <c r="Q3256" t="b">
        <v>1</v>
      </c>
      <c r="R3256" t="s">
        <v>8271</v>
      </c>
      <c r="S3256" t="str">
        <f t="shared" si="202"/>
        <v>theater</v>
      </c>
      <c r="T3256" t="str">
        <f t="shared" si="203"/>
        <v>plays</v>
      </c>
    </row>
    <row r="3257" spans="1:20" ht="42.75" x14ac:dyDescent="0.45">
      <c r="A3257">
        <v>3255</v>
      </c>
      <c r="B3257" s="1" t="s">
        <v>3255</v>
      </c>
      <c r="C3257" s="1" t="s">
        <v>7365</v>
      </c>
      <c r="D3257" s="3">
        <v>300</v>
      </c>
      <c r="E3257" s="3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s="7">
        <f t="shared" si="200"/>
        <v>41889.768229166664</v>
      </c>
      <c r="L3257" s="7">
        <f t="shared" si="201"/>
        <v>41919.768229166664</v>
      </c>
      <c r="M3257" t="b">
        <v>1</v>
      </c>
      <c r="N3257">
        <v>18</v>
      </c>
      <c r="O3257" s="22">
        <f>E3257/D3257*100</f>
        <v>175</v>
      </c>
      <c r="P3257" s="4">
        <f>E3257/N3257</f>
        <v>29.166666666666668</v>
      </c>
      <c r="Q3257" t="b">
        <v>1</v>
      </c>
      <c r="R3257" t="s">
        <v>8271</v>
      </c>
      <c r="S3257" t="str">
        <f t="shared" si="202"/>
        <v>theater</v>
      </c>
      <c r="T3257" t="str">
        <f t="shared" si="203"/>
        <v>plays</v>
      </c>
    </row>
    <row r="3258" spans="1:20" ht="42.75" x14ac:dyDescent="0.45">
      <c r="A3258">
        <v>3256</v>
      </c>
      <c r="B3258" s="1" t="s">
        <v>3256</v>
      </c>
      <c r="C3258" s="1" t="s">
        <v>7366</v>
      </c>
      <c r="D3258" s="3">
        <v>10000</v>
      </c>
      <c r="E3258" s="3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s="7">
        <f t="shared" si="200"/>
        <v>42144.573807870373</v>
      </c>
      <c r="L3258" s="7">
        <f t="shared" si="201"/>
        <v>42166.165972222225</v>
      </c>
      <c r="M3258" t="b">
        <v>1</v>
      </c>
      <c r="N3258">
        <v>176</v>
      </c>
      <c r="O3258" s="22">
        <f>E3258/D3258*100</f>
        <v>128.06</v>
      </c>
      <c r="P3258" s="4">
        <f>E3258/N3258</f>
        <v>72.76136363636364</v>
      </c>
      <c r="Q3258" t="b">
        <v>1</v>
      </c>
      <c r="R3258" t="s">
        <v>8271</v>
      </c>
      <c r="S3258" t="str">
        <f t="shared" si="202"/>
        <v>theater</v>
      </c>
      <c r="T3258" t="str">
        <f t="shared" si="203"/>
        <v>plays</v>
      </c>
    </row>
    <row r="3259" spans="1:20" ht="42.75" x14ac:dyDescent="0.45">
      <c r="A3259">
        <v>3257</v>
      </c>
      <c r="B3259" s="1" t="s">
        <v>3257</v>
      </c>
      <c r="C3259" s="1" t="s">
        <v>7367</v>
      </c>
      <c r="D3259" s="3">
        <v>2000</v>
      </c>
      <c r="E3259" s="3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s="7">
        <f t="shared" si="200"/>
        <v>42758.559629629628</v>
      </c>
      <c r="L3259" s="7">
        <f t="shared" si="201"/>
        <v>42788.559629629628</v>
      </c>
      <c r="M3259" t="b">
        <v>0</v>
      </c>
      <c r="N3259">
        <v>41</v>
      </c>
      <c r="O3259" s="22">
        <f>E3259/D3259*100</f>
        <v>106.29949999999999</v>
      </c>
      <c r="P3259" s="4">
        <f>E3259/N3259</f>
        <v>51.853414634146333</v>
      </c>
      <c r="Q3259" t="b">
        <v>1</v>
      </c>
      <c r="R3259" t="s">
        <v>8271</v>
      </c>
      <c r="S3259" t="str">
        <f t="shared" si="202"/>
        <v>theater</v>
      </c>
      <c r="T3259" t="str">
        <f t="shared" si="203"/>
        <v>plays</v>
      </c>
    </row>
    <row r="3260" spans="1:20" ht="28.5" x14ac:dyDescent="0.45">
      <c r="A3260">
        <v>3258</v>
      </c>
      <c r="B3260" s="1" t="s">
        <v>3258</v>
      </c>
      <c r="C3260" s="1" t="s">
        <v>7368</v>
      </c>
      <c r="D3260" s="3">
        <v>7000</v>
      </c>
      <c r="E3260" s="3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s="7">
        <f t="shared" si="200"/>
        <v>41982.887280092589</v>
      </c>
      <c r="L3260" s="7">
        <f t="shared" si="201"/>
        <v>42012.887280092589</v>
      </c>
      <c r="M3260" t="b">
        <v>1</v>
      </c>
      <c r="N3260">
        <v>75</v>
      </c>
      <c r="O3260" s="22">
        <f>E3260/D3260*100</f>
        <v>105.21428571428571</v>
      </c>
      <c r="P3260" s="4">
        <f>E3260/N3260</f>
        <v>98.2</v>
      </c>
      <c r="Q3260" t="b">
        <v>1</v>
      </c>
      <c r="R3260" t="s">
        <v>8271</v>
      </c>
      <c r="S3260" t="str">
        <f t="shared" si="202"/>
        <v>theater</v>
      </c>
      <c r="T3260" t="str">
        <f t="shared" si="203"/>
        <v>plays</v>
      </c>
    </row>
    <row r="3261" spans="1:20" ht="42.75" x14ac:dyDescent="0.45">
      <c r="A3261">
        <v>3259</v>
      </c>
      <c r="B3261" s="1" t="s">
        <v>3259</v>
      </c>
      <c r="C3261" s="1" t="s">
        <v>7369</v>
      </c>
      <c r="D3261" s="3">
        <v>23000</v>
      </c>
      <c r="E3261" s="3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s="7">
        <f t="shared" si="200"/>
        <v>42614.760937500003</v>
      </c>
      <c r="L3261" s="7">
        <f t="shared" si="201"/>
        <v>42644.165972222225</v>
      </c>
      <c r="M3261" t="b">
        <v>1</v>
      </c>
      <c r="N3261">
        <v>97</v>
      </c>
      <c r="O3261" s="22">
        <f>E3261/D3261*100</f>
        <v>106.16782608695652</v>
      </c>
      <c r="P3261" s="4">
        <f>E3261/N3261</f>
        <v>251.7381443298969</v>
      </c>
      <c r="Q3261" t="b">
        <v>1</v>
      </c>
      <c r="R3261" t="s">
        <v>8271</v>
      </c>
      <c r="S3261" t="str">
        <f t="shared" si="202"/>
        <v>theater</v>
      </c>
      <c r="T3261" t="str">
        <f t="shared" si="203"/>
        <v>plays</v>
      </c>
    </row>
    <row r="3262" spans="1:20" ht="42.75" x14ac:dyDescent="0.45">
      <c r="A3262">
        <v>3260</v>
      </c>
      <c r="B3262" s="1" t="s">
        <v>3260</v>
      </c>
      <c r="C3262" s="1" t="s">
        <v>7370</v>
      </c>
      <c r="D3262" s="3">
        <v>5000</v>
      </c>
      <c r="E3262" s="3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s="7">
        <f t="shared" si="200"/>
        <v>42303.672662037032</v>
      </c>
      <c r="L3262" s="7">
        <f t="shared" si="201"/>
        <v>42338.714328703703</v>
      </c>
      <c r="M3262" t="b">
        <v>1</v>
      </c>
      <c r="N3262">
        <v>73</v>
      </c>
      <c r="O3262" s="22">
        <f>E3262/D3262*100</f>
        <v>109.24000000000001</v>
      </c>
      <c r="P3262" s="4">
        <f>E3262/N3262</f>
        <v>74.821917808219183</v>
      </c>
      <c r="Q3262" t="b">
        <v>1</v>
      </c>
      <c r="R3262" t="s">
        <v>8271</v>
      </c>
      <c r="S3262" t="str">
        <f t="shared" si="202"/>
        <v>theater</v>
      </c>
      <c r="T3262" t="str">
        <f t="shared" si="203"/>
        <v>plays</v>
      </c>
    </row>
    <row r="3263" spans="1:20" ht="42.75" x14ac:dyDescent="0.45">
      <c r="A3263">
        <v>3261</v>
      </c>
      <c r="B3263" s="1" t="s">
        <v>3261</v>
      </c>
      <c r="C3263" s="1" t="s">
        <v>7371</v>
      </c>
      <c r="D3263" s="3">
        <v>3300</v>
      </c>
      <c r="E3263" s="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s="7">
        <f t="shared" si="200"/>
        <v>42171.725416666668</v>
      </c>
      <c r="L3263" s="7">
        <f t="shared" si="201"/>
        <v>42201.725416666668</v>
      </c>
      <c r="M3263" t="b">
        <v>1</v>
      </c>
      <c r="N3263">
        <v>49</v>
      </c>
      <c r="O3263" s="22">
        <f>E3263/D3263*100</f>
        <v>100.45454545454547</v>
      </c>
      <c r="P3263" s="4">
        <f>E3263/N3263</f>
        <v>67.65306122448979</v>
      </c>
      <c r="Q3263" t="b">
        <v>1</v>
      </c>
      <c r="R3263" t="s">
        <v>8271</v>
      </c>
      <c r="S3263" t="str">
        <f t="shared" si="202"/>
        <v>theater</v>
      </c>
      <c r="T3263" t="str">
        <f t="shared" si="203"/>
        <v>plays</v>
      </c>
    </row>
    <row r="3264" spans="1:20" ht="28.5" x14ac:dyDescent="0.45">
      <c r="A3264">
        <v>3262</v>
      </c>
      <c r="B3264" s="1" t="s">
        <v>3262</v>
      </c>
      <c r="C3264" s="1" t="s">
        <v>7372</v>
      </c>
      <c r="D3264" s="3">
        <v>12200</v>
      </c>
      <c r="E3264" s="3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s="7">
        <f t="shared" si="200"/>
        <v>41964.315532407403</v>
      </c>
      <c r="L3264" s="7">
        <f t="shared" si="201"/>
        <v>41995.166666666672</v>
      </c>
      <c r="M3264" t="b">
        <v>1</v>
      </c>
      <c r="N3264">
        <v>134</v>
      </c>
      <c r="O3264" s="22">
        <f>E3264/D3264*100</f>
        <v>103.04098360655738</v>
      </c>
      <c r="P3264" s="4">
        <f>E3264/N3264</f>
        <v>93.81343283582089</v>
      </c>
      <c r="Q3264" t="b">
        <v>1</v>
      </c>
      <c r="R3264" t="s">
        <v>8271</v>
      </c>
      <c r="S3264" t="str">
        <f t="shared" si="202"/>
        <v>theater</v>
      </c>
      <c r="T3264" t="str">
        <f t="shared" si="203"/>
        <v>plays</v>
      </c>
    </row>
    <row r="3265" spans="1:20" ht="28.5" x14ac:dyDescent="0.45">
      <c r="A3265">
        <v>3263</v>
      </c>
      <c r="B3265" s="1" t="s">
        <v>3263</v>
      </c>
      <c r="C3265" s="1" t="s">
        <v>7373</v>
      </c>
      <c r="D3265" s="3">
        <v>2500</v>
      </c>
      <c r="E3265" s="3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s="7">
        <f t="shared" si="200"/>
        <v>42284.516064814816</v>
      </c>
      <c r="L3265" s="7">
        <f t="shared" si="201"/>
        <v>42307.875</v>
      </c>
      <c r="M3265" t="b">
        <v>1</v>
      </c>
      <c r="N3265">
        <v>68</v>
      </c>
      <c r="O3265" s="22">
        <f>E3265/D3265*100</f>
        <v>112.1664</v>
      </c>
      <c r="P3265" s="4">
        <f>E3265/N3265</f>
        <v>41.237647058823526</v>
      </c>
      <c r="Q3265" t="b">
        <v>1</v>
      </c>
      <c r="R3265" t="s">
        <v>8271</v>
      </c>
      <c r="S3265" t="str">
        <f t="shared" si="202"/>
        <v>theater</v>
      </c>
      <c r="T3265" t="str">
        <f t="shared" si="203"/>
        <v>plays</v>
      </c>
    </row>
    <row r="3266" spans="1:20" ht="28.5" x14ac:dyDescent="0.45">
      <c r="A3266">
        <v>3264</v>
      </c>
      <c r="B3266" s="1" t="s">
        <v>3264</v>
      </c>
      <c r="C3266" s="1" t="s">
        <v>7374</v>
      </c>
      <c r="D3266" s="3">
        <v>2500</v>
      </c>
      <c r="E3266" s="3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s="7">
        <f t="shared" si="200"/>
        <v>42016.800208333334</v>
      </c>
      <c r="L3266" s="7">
        <f t="shared" si="201"/>
        <v>42032.916666666672</v>
      </c>
      <c r="M3266" t="b">
        <v>1</v>
      </c>
      <c r="N3266">
        <v>49</v>
      </c>
      <c r="O3266" s="22">
        <f>E3266/D3266*100</f>
        <v>103</v>
      </c>
      <c r="P3266" s="4">
        <f>E3266/N3266</f>
        <v>52.551020408163268</v>
      </c>
      <c r="Q3266" t="b">
        <v>1</v>
      </c>
      <c r="R3266" t="s">
        <v>8271</v>
      </c>
      <c r="S3266" t="str">
        <f t="shared" si="202"/>
        <v>theater</v>
      </c>
      <c r="T3266" t="str">
        <f t="shared" si="203"/>
        <v>plays</v>
      </c>
    </row>
    <row r="3267" spans="1:20" ht="42.75" x14ac:dyDescent="0.45">
      <c r="A3267">
        <v>3265</v>
      </c>
      <c r="B3267" s="1" t="s">
        <v>3265</v>
      </c>
      <c r="C3267" s="1" t="s">
        <v>7375</v>
      </c>
      <c r="D3267" s="3">
        <v>2700</v>
      </c>
      <c r="E3267" s="3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s="7">
        <f t="shared" ref="K3267:K3330" si="204">(((J3267/60)/60)/24)+DATE(1970,1,1)</f>
        <v>42311.711979166663</v>
      </c>
      <c r="L3267" s="7">
        <f t="shared" ref="L3267:L3330" si="205">(((I3267/60)/60)/24)+DATE(1970,1,1)</f>
        <v>42341.708333333328</v>
      </c>
      <c r="M3267" t="b">
        <v>1</v>
      </c>
      <c r="N3267">
        <v>63</v>
      </c>
      <c r="O3267" s="22">
        <f>E3267/D3267*100</f>
        <v>164</v>
      </c>
      <c r="P3267" s="4">
        <f>E3267/N3267</f>
        <v>70.285714285714292</v>
      </c>
      <c r="Q3267" t="b">
        <v>1</v>
      </c>
      <c r="R3267" t="s">
        <v>8271</v>
      </c>
      <c r="S3267" t="str">
        <f t="shared" ref="S3267:S3330" si="206">LEFT(R3267,SEARCH("/",R3267,1)-1)</f>
        <v>theater</v>
      </c>
      <c r="T3267" t="str">
        <f t="shared" ref="T3267:T3330" si="207">RIGHT(R3267,LEN(R3267) - FIND("/",R3267))</f>
        <v>plays</v>
      </c>
    </row>
    <row r="3268" spans="1:20" ht="42.75" x14ac:dyDescent="0.45">
      <c r="A3268">
        <v>3266</v>
      </c>
      <c r="B3268" s="1" t="s">
        <v>3266</v>
      </c>
      <c r="C3268" s="1" t="s">
        <v>7376</v>
      </c>
      <c r="D3268" s="3">
        <v>6000</v>
      </c>
      <c r="E3268" s="3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s="7">
        <f t="shared" si="204"/>
        <v>42136.536134259266</v>
      </c>
      <c r="L3268" s="7">
        <f t="shared" si="205"/>
        <v>42167.875</v>
      </c>
      <c r="M3268" t="b">
        <v>1</v>
      </c>
      <c r="N3268">
        <v>163</v>
      </c>
      <c r="O3268" s="22">
        <f>E3268/D3268*100</f>
        <v>131.28333333333333</v>
      </c>
      <c r="P3268" s="4">
        <f>E3268/N3268</f>
        <v>48.325153374233132</v>
      </c>
      <c r="Q3268" t="b">
        <v>1</v>
      </c>
      <c r="R3268" t="s">
        <v>8271</v>
      </c>
      <c r="S3268" t="str">
        <f t="shared" si="206"/>
        <v>theater</v>
      </c>
      <c r="T3268" t="str">
        <f t="shared" si="207"/>
        <v>plays</v>
      </c>
    </row>
    <row r="3269" spans="1:20" ht="42.75" x14ac:dyDescent="0.45">
      <c r="A3269">
        <v>3267</v>
      </c>
      <c r="B3269" s="1" t="s">
        <v>3267</v>
      </c>
      <c r="C3269" s="1" t="s">
        <v>7377</v>
      </c>
      <c r="D3269" s="3">
        <v>15000</v>
      </c>
      <c r="E3269" s="3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s="7">
        <f t="shared" si="204"/>
        <v>42172.757638888885</v>
      </c>
      <c r="L3269" s="7">
        <f t="shared" si="205"/>
        <v>42202.757638888885</v>
      </c>
      <c r="M3269" t="b">
        <v>1</v>
      </c>
      <c r="N3269">
        <v>288</v>
      </c>
      <c r="O3269" s="22">
        <f>E3269/D3269*100</f>
        <v>102.1</v>
      </c>
      <c r="P3269" s="4">
        <f>E3269/N3269</f>
        <v>53.177083333333336</v>
      </c>
      <c r="Q3269" t="b">
        <v>1</v>
      </c>
      <c r="R3269" t="s">
        <v>8271</v>
      </c>
      <c r="S3269" t="str">
        <f t="shared" si="206"/>
        <v>theater</v>
      </c>
      <c r="T3269" t="str">
        <f t="shared" si="207"/>
        <v>plays</v>
      </c>
    </row>
    <row r="3270" spans="1:20" ht="42.75" x14ac:dyDescent="0.45">
      <c r="A3270">
        <v>3268</v>
      </c>
      <c r="B3270" s="1" t="s">
        <v>3268</v>
      </c>
      <c r="C3270" s="1" t="s">
        <v>7378</v>
      </c>
      <c r="D3270" s="3">
        <v>2000</v>
      </c>
      <c r="E3270" s="3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s="7">
        <f t="shared" si="204"/>
        <v>42590.90425925926</v>
      </c>
      <c r="L3270" s="7">
        <f t="shared" si="205"/>
        <v>42606.90425925926</v>
      </c>
      <c r="M3270" t="b">
        <v>1</v>
      </c>
      <c r="N3270">
        <v>42</v>
      </c>
      <c r="O3270" s="22">
        <f>E3270/D3270*100</f>
        <v>128</v>
      </c>
      <c r="P3270" s="4">
        <f>E3270/N3270</f>
        <v>60.952380952380949</v>
      </c>
      <c r="Q3270" t="b">
        <v>1</v>
      </c>
      <c r="R3270" t="s">
        <v>8271</v>
      </c>
      <c r="S3270" t="str">
        <f t="shared" si="206"/>
        <v>theater</v>
      </c>
      <c r="T3270" t="str">
        <f t="shared" si="207"/>
        <v>plays</v>
      </c>
    </row>
    <row r="3271" spans="1:20" ht="42.75" x14ac:dyDescent="0.45">
      <c r="A3271">
        <v>3269</v>
      </c>
      <c r="B3271" s="1" t="s">
        <v>3269</v>
      </c>
      <c r="C3271" s="1" t="s">
        <v>7379</v>
      </c>
      <c r="D3271" s="3">
        <v>8000</v>
      </c>
      <c r="E3271" s="3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s="7">
        <f t="shared" si="204"/>
        <v>42137.395798611105</v>
      </c>
      <c r="L3271" s="7">
        <f t="shared" si="205"/>
        <v>42171.458333333328</v>
      </c>
      <c r="M3271" t="b">
        <v>1</v>
      </c>
      <c r="N3271">
        <v>70</v>
      </c>
      <c r="O3271" s="22">
        <f>E3271/D3271*100</f>
        <v>101.49999999999999</v>
      </c>
      <c r="P3271" s="4">
        <f>E3271/N3271</f>
        <v>116</v>
      </c>
      <c r="Q3271" t="b">
        <v>1</v>
      </c>
      <c r="R3271" t="s">
        <v>8271</v>
      </c>
      <c r="S3271" t="str">
        <f t="shared" si="206"/>
        <v>theater</v>
      </c>
      <c r="T3271" t="str">
        <f t="shared" si="207"/>
        <v>plays</v>
      </c>
    </row>
    <row r="3272" spans="1:20" ht="42.75" x14ac:dyDescent="0.45">
      <c r="A3272">
        <v>3270</v>
      </c>
      <c r="B3272" s="1" t="s">
        <v>3270</v>
      </c>
      <c r="C3272" s="1" t="s">
        <v>7380</v>
      </c>
      <c r="D3272" s="3">
        <v>1800</v>
      </c>
      <c r="E3272" s="3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s="7">
        <f t="shared" si="204"/>
        <v>42167.533159722225</v>
      </c>
      <c r="L3272" s="7">
        <f t="shared" si="205"/>
        <v>42197.533159722225</v>
      </c>
      <c r="M3272" t="b">
        <v>1</v>
      </c>
      <c r="N3272">
        <v>30</v>
      </c>
      <c r="O3272" s="22">
        <f>E3272/D3272*100</f>
        <v>101.66666666666666</v>
      </c>
      <c r="P3272" s="4">
        <f>E3272/N3272</f>
        <v>61</v>
      </c>
      <c r="Q3272" t="b">
        <v>1</v>
      </c>
      <c r="R3272" t="s">
        <v>8271</v>
      </c>
      <c r="S3272" t="str">
        <f t="shared" si="206"/>
        <v>theater</v>
      </c>
      <c r="T3272" t="str">
        <f t="shared" si="207"/>
        <v>plays</v>
      </c>
    </row>
    <row r="3273" spans="1:20" x14ac:dyDescent="0.45">
      <c r="A3273">
        <v>3271</v>
      </c>
      <c r="B3273" s="1" t="s">
        <v>3271</v>
      </c>
      <c r="C3273" s="1" t="s">
        <v>7381</v>
      </c>
      <c r="D3273" s="3">
        <v>1500</v>
      </c>
      <c r="E3273" s="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s="7">
        <f t="shared" si="204"/>
        <v>41915.437210648146</v>
      </c>
      <c r="L3273" s="7">
        <f t="shared" si="205"/>
        <v>41945.478877314818</v>
      </c>
      <c r="M3273" t="b">
        <v>1</v>
      </c>
      <c r="N3273">
        <v>51</v>
      </c>
      <c r="O3273" s="22">
        <f>E3273/D3273*100</f>
        <v>130</v>
      </c>
      <c r="P3273" s="4">
        <f>E3273/N3273</f>
        <v>38.235294117647058</v>
      </c>
      <c r="Q3273" t="b">
        <v>1</v>
      </c>
      <c r="R3273" t="s">
        <v>8271</v>
      </c>
      <c r="S3273" t="str">
        <f t="shared" si="206"/>
        <v>theater</v>
      </c>
      <c r="T3273" t="str">
        <f t="shared" si="207"/>
        <v>plays</v>
      </c>
    </row>
    <row r="3274" spans="1:20" ht="42.75" x14ac:dyDescent="0.45">
      <c r="A3274">
        <v>3272</v>
      </c>
      <c r="B3274" s="1" t="s">
        <v>3272</v>
      </c>
      <c r="C3274" s="1" t="s">
        <v>7382</v>
      </c>
      <c r="D3274" s="3">
        <v>10000</v>
      </c>
      <c r="E3274" s="3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s="7">
        <f t="shared" si="204"/>
        <v>42284.500104166669</v>
      </c>
      <c r="L3274" s="7">
        <f t="shared" si="205"/>
        <v>42314.541770833333</v>
      </c>
      <c r="M3274" t="b">
        <v>1</v>
      </c>
      <c r="N3274">
        <v>145</v>
      </c>
      <c r="O3274" s="22">
        <f>E3274/D3274*100</f>
        <v>154.43</v>
      </c>
      <c r="P3274" s="4">
        <f>E3274/N3274</f>
        <v>106.50344827586207</v>
      </c>
      <c r="Q3274" t="b">
        <v>1</v>
      </c>
      <c r="R3274" t="s">
        <v>8271</v>
      </c>
      <c r="S3274" t="str">
        <f t="shared" si="206"/>
        <v>theater</v>
      </c>
      <c r="T3274" t="str">
        <f t="shared" si="207"/>
        <v>plays</v>
      </c>
    </row>
    <row r="3275" spans="1:20" ht="42.75" x14ac:dyDescent="0.45">
      <c r="A3275">
        <v>3273</v>
      </c>
      <c r="B3275" s="1" t="s">
        <v>3273</v>
      </c>
      <c r="C3275" s="1" t="s">
        <v>7383</v>
      </c>
      <c r="D3275" s="3">
        <v>4000</v>
      </c>
      <c r="E3275" s="3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s="7">
        <f t="shared" si="204"/>
        <v>42611.801412037035</v>
      </c>
      <c r="L3275" s="7">
        <f t="shared" si="205"/>
        <v>42627.791666666672</v>
      </c>
      <c r="M3275" t="b">
        <v>1</v>
      </c>
      <c r="N3275">
        <v>21</v>
      </c>
      <c r="O3275" s="22">
        <f>E3275/D3275*100</f>
        <v>107.4</v>
      </c>
      <c r="P3275" s="4">
        <f>E3275/N3275</f>
        <v>204.57142857142858</v>
      </c>
      <c r="Q3275" t="b">
        <v>1</v>
      </c>
      <c r="R3275" t="s">
        <v>8271</v>
      </c>
      <c r="S3275" t="str">
        <f t="shared" si="206"/>
        <v>theater</v>
      </c>
      <c r="T3275" t="str">
        <f t="shared" si="207"/>
        <v>plays</v>
      </c>
    </row>
    <row r="3276" spans="1:20" ht="42.75" x14ac:dyDescent="0.45">
      <c r="A3276">
        <v>3274</v>
      </c>
      <c r="B3276" s="1" t="s">
        <v>3274</v>
      </c>
      <c r="C3276" s="1" t="s">
        <v>7384</v>
      </c>
      <c r="D3276" s="3">
        <v>15500</v>
      </c>
      <c r="E3276" s="3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s="7">
        <f t="shared" si="204"/>
        <v>42400.704537037032</v>
      </c>
      <c r="L3276" s="7">
        <f t="shared" si="205"/>
        <v>42444.875</v>
      </c>
      <c r="M3276" t="b">
        <v>1</v>
      </c>
      <c r="N3276">
        <v>286</v>
      </c>
      <c r="O3276" s="22">
        <f>E3276/D3276*100</f>
        <v>101.32258064516128</v>
      </c>
      <c r="P3276" s="4">
        <f>E3276/N3276</f>
        <v>54.912587412587413</v>
      </c>
      <c r="Q3276" t="b">
        <v>1</v>
      </c>
      <c r="R3276" t="s">
        <v>8271</v>
      </c>
      <c r="S3276" t="str">
        <f t="shared" si="206"/>
        <v>theater</v>
      </c>
      <c r="T3276" t="str">
        <f t="shared" si="207"/>
        <v>plays</v>
      </c>
    </row>
    <row r="3277" spans="1:20" ht="42.75" x14ac:dyDescent="0.45">
      <c r="A3277">
        <v>3275</v>
      </c>
      <c r="B3277" s="1" t="s">
        <v>3275</v>
      </c>
      <c r="C3277" s="1" t="s">
        <v>7385</v>
      </c>
      <c r="D3277" s="3">
        <v>1800</v>
      </c>
      <c r="E3277" s="3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s="7">
        <f t="shared" si="204"/>
        <v>42017.88045138889</v>
      </c>
      <c r="L3277" s="7">
        <f t="shared" si="205"/>
        <v>42044.1875</v>
      </c>
      <c r="M3277" t="b">
        <v>1</v>
      </c>
      <c r="N3277">
        <v>12</v>
      </c>
      <c r="O3277" s="22">
        <f>E3277/D3277*100</f>
        <v>100.27777777777777</v>
      </c>
      <c r="P3277" s="4">
        <f>E3277/N3277</f>
        <v>150.41666666666666</v>
      </c>
      <c r="Q3277" t="b">
        <v>1</v>
      </c>
      <c r="R3277" t="s">
        <v>8271</v>
      </c>
      <c r="S3277" t="str">
        <f t="shared" si="206"/>
        <v>theater</v>
      </c>
      <c r="T3277" t="str">
        <f t="shared" si="207"/>
        <v>plays</v>
      </c>
    </row>
    <row r="3278" spans="1:20" ht="42.75" x14ac:dyDescent="0.45">
      <c r="A3278">
        <v>3276</v>
      </c>
      <c r="B3278" s="1" t="s">
        <v>3276</v>
      </c>
      <c r="C3278" s="1" t="s">
        <v>7386</v>
      </c>
      <c r="D3278" s="3">
        <v>4500</v>
      </c>
      <c r="E3278" s="3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s="7">
        <f t="shared" si="204"/>
        <v>42426.949988425928</v>
      </c>
      <c r="L3278" s="7">
        <f t="shared" si="205"/>
        <v>42461.165972222225</v>
      </c>
      <c r="M3278" t="b">
        <v>1</v>
      </c>
      <c r="N3278">
        <v>100</v>
      </c>
      <c r="O3278" s="22">
        <f>E3278/D3278*100</f>
        <v>116.84444444444443</v>
      </c>
      <c r="P3278" s="4">
        <f>E3278/N3278</f>
        <v>52.58</v>
      </c>
      <c r="Q3278" t="b">
        <v>1</v>
      </c>
      <c r="R3278" t="s">
        <v>8271</v>
      </c>
      <c r="S3278" t="str">
        <f t="shared" si="206"/>
        <v>theater</v>
      </c>
      <c r="T3278" t="str">
        <f t="shared" si="207"/>
        <v>plays</v>
      </c>
    </row>
    <row r="3279" spans="1:20" ht="42.75" x14ac:dyDescent="0.45">
      <c r="A3279">
        <v>3277</v>
      </c>
      <c r="B3279" s="1" t="s">
        <v>3277</v>
      </c>
      <c r="C3279" s="1" t="s">
        <v>7387</v>
      </c>
      <c r="D3279" s="3">
        <v>5000</v>
      </c>
      <c r="E3279" s="3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s="7">
        <f t="shared" si="204"/>
        <v>41931.682939814818</v>
      </c>
      <c r="L3279" s="7">
        <f t="shared" si="205"/>
        <v>41961.724606481483</v>
      </c>
      <c r="M3279" t="b">
        <v>1</v>
      </c>
      <c r="N3279">
        <v>100</v>
      </c>
      <c r="O3279" s="22">
        <f>E3279/D3279*100</f>
        <v>108.60000000000001</v>
      </c>
      <c r="P3279" s="4">
        <f>E3279/N3279</f>
        <v>54.3</v>
      </c>
      <c r="Q3279" t="b">
        <v>1</v>
      </c>
      <c r="R3279" t="s">
        <v>8271</v>
      </c>
      <c r="S3279" t="str">
        <f t="shared" si="206"/>
        <v>theater</v>
      </c>
      <c r="T3279" t="str">
        <f t="shared" si="207"/>
        <v>plays</v>
      </c>
    </row>
    <row r="3280" spans="1:20" ht="42.75" x14ac:dyDescent="0.45">
      <c r="A3280">
        <v>3278</v>
      </c>
      <c r="B3280" s="1" t="s">
        <v>3278</v>
      </c>
      <c r="C3280" s="1" t="s">
        <v>7388</v>
      </c>
      <c r="D3280" s="3">
        <v>2500</v>
      </c>
      <c r="E3280" s="3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s="7">
        <f t="shared" si="204"/>
        <v>42124.848414351851</v>
      </c>
      <c r="L3280" s="7">
        <f t="shared" si="205"/>
        <v>42154.848414351851</v>
      </c>
      <c r="M3280" t="b">
        <v>1</v>
      </c>
      <c r="N3280">
        <v>34</v>
      </c>
      <c r="O3280" s="22">
        <f>E3280/D3280*100</f>
        <v>103.4</v>
      </c>
      <c r="P3280" s="4">
        <f>E3280/N3280</f>
        <v>76.029411764705884</v>
      </c>
      <c r="Q3280" t="b">
        <v>1</v>
      </c>
      <c r="R3280" t="s">
        <v>8271</v>
      </c>
      <c r="S3280" t="str">
        <f t="shared" si="206"/>
        <v>theater</v>
      </c>
      <c r="T3280" t="str">
        <f t="shared" si="207"/>
        <v>plays</v>
      </c>
    </row>
    <row r="3281" spans="1:20" ht="42.75" x14ac:dyDescent="0.45">
      <c r="A3281">
        <v>3279</v>
      </c>
      <c r="B3281" s="1" t="s">
        <v>3279</v>
      </c>
      <c r="C3281" s="1" t="s">
        <v>7389</v>
      </c>
      <c r="D3281" s="3">
        <v>5800</v>
      </c>
      <c r="E3281" s="3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s="7">
        <f t="shared" si="204"/>
        <v>42431.102534722217</v>
      </c>
      <c r="L3281" s="7">
        <f t="shared" si="205"/>
        <v>42461.06086805556</v>
      </c>
      <c r="M3281" t="b">
        <v>0</v>
      </c>
      <c r="N3281">
        <v>63</v>
      </c>
      <c r="O3281" s="22">
        <f>E3281/D3281*100</f>
        <v>114.27586206896552</v>
      </c>
      <c r="P3281" s="4">
        <f>E3281/N3281</f>
        <v>105.2063492063492</v>
      </c>
      <c r="Q3281" t="b">
        <v>1</v>
      </c>
      <c r="R3281" t="s">
        <v>8271</v>
      </c>
      <c r="S3281" t="str">
        <f t="shared" si="206"/>
        <v>theater</v>
      </c>
      <c r="T3281" t="str">
        <f t="shared" si="207"/>
        <v>plays</v>
      </c>
    </row>
    <row r="3282" spans="1:20" ht="42.75" x14ac:dyDescent="0.45">
      <c r="A3282">
        <v>3280</v>
      </c>
      <c r="B3282" s="1" t="s">
        <v>3280</v>
      </c>
      <c r="C3282" s="1" t="s">
        <v>7390</v>
      </c>
      <c r="D3282" s="3">
        <v>2000</v>
      </c>
      <c r="E3282" s="3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s="7">
        <f t="shared" si="204"/>
        <v>42121.756921296299</v>
      </c>
      <c r="L3282" s="7">
        <f t="shared" si="205"/>
        <v>42156.208333333328</v>
      </c>
      <c r="M3282" t="b">
        <v>0</v>
      </c>
      <c r="N3282">
        <v>30</v>
      </c>
      <c r="O3282" s="22">
        <f>E3282/D3282*100</f>
        <v>103</v>
      </c>
      <c r="P3282" s="4">
        <f>E3282/N3282</f>
        <v>68.666666666666671</v>
      </c>
      <c r="Q3282" t="b">
        <v>1</v>
      </c>
      <c r="R3282" t="s">
        <v>8271</v>
      </c>
      <c r="S3282" t="str">
        <f t="shared" si="206"/>
        <v>theater</v>
      </c>
      <c r="T3282" t="str">
        <f t="shared" si="207"/>
        <v>plays</v>
      </c>
    </row>
    <row r="3283" spans="1:20" ht="28.5" x14ac:dyDescent="0.45">
      <c r="A3283">
        <v>3281</v>
      </c>
      <c r="B3283" s="1" t="s">
        <v>3281</v>
      </c>
      <c r="C3283" s="1" t="s">
        <v>7391</v>
      </c>
      <c r="D3283" s="3">
        <v>5000</v>
      </c>
      <c r="E3283" s="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s="7">
        <f t="shared" si="204"/>
        <v>42219.019733796296</v>
      </c>
      <c r="L3283" s="7">
        <f t="shared" si="205"/>
        <v>42249.019733796296</v>
      </c>
      <c r="M3283" t="b">
        <v>0</v>
      </c>
      <c r="N3283">
        <v>47</v>
      </c>
      <c r="O3283" s="22">
        <f>E3283/D3283*100</f>
        <v>121.6</v>
      </c>
      <c r="P3283" s="4">
        <f>E3283/N3283</f>
        <v>129.36170212765958</v>
      </c>
      <c r="Q3283" t="b">
        <v>1</v>
      </c>
      <c r="R3283" t="s">
        <v>8271</v>
      </c>
      <c r="S3283" t="str">
        <f t="shared" si="206"/>
        <v>theater</v>
      </c>
      <c r="T3283" t="str">
        <f t="shared" si="207"/>
        <v>plays</v>
      </c>
    </row>
    <row r="3284" spans="1:20" ht="42.75" x14ac:dyDescent="0.45">
      <c r="A3284">
        <v>3282</v>
      </c>
      <c r="B3284" s="1" t="s">
        <v>3282</v>
      </c>
      <c r="C3284" s="1" t="s">
        <v>7392</v>
      </c>
      <c r="D3284" s="3">
        <v>31000</v>
      </c>
      <c r="E3284" s="3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s="7">
        <f t="shared" si="204"/>
        <v>42445.19430555556</v>
      </c>
      <c r="L3284" s="7">
        <f t="shared" si="205"/>
        <v>42489.19430555556</v>
      </c>
      <c r="M3284" t="b">
        <v>0</v>
      </c>
      <c r="N3284">
        <v>237</v>
      </c>
      <c r="O3284" s="22">
        <f>E3284/D3284*100</f>
        <v>102.6467741935484</v>
      </c>
      <c r="P3284" s="4">
        <f>E3284/N3284</f>
        <v>134.26371308016877</v>
      </c>
      <c r="Q3284" t="b">
        <v>1</v>
      </c>
      <c r="R3284" t="s">
        <v>8271</v>
      </c>
      <c r="S3284" t="str">
        <f t="shared" si="206"/>
        <v>theater</v>
      </c>
      <c r="T3284" t="str">
        <f t="shared" si="207"/>
        <v>plays</v>
      </c>
    </row>
    <row r="3285" spans="1:20" ht="42.75" x14ac:dyDescent="0.45">
      <c r="A3285">
        <v>3283</v>
      </c>
      <c r="B3285" s="1" t="s">
        <v>3283</v>
      </c>
      <c r="C3285" s="1" t="s">
        <v>7393</v>
      </c>
      <c r="D3285" s="3">
        <v>800</v>
      </c>
      <c r="E3285" s="3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s="7">
        <f t="shared" si="204"/>
        <v>42379.74418981481</v>
      </c>
      <c r="L3285" s="7">
        <f t="shared" si="205"/>
        <v>42410.875</v>
      </c>
      <c r="M3285" t="b">
        <v>0</v>
      </c>
      <c r="N3285">
        <v>47</v>
      </c>
      <c r="O3285" s="22">
        <f>E3285/D3285*100</f>
        <v>104.75000000000001</v>
      </c>
      <c r="P3285" s="4">
        <f>E3285/N3285</f>
        <v>17.829787234042552</v>
      </c>
      <c r="Q3285" t="b">
        <v>1</v>
      </c>
      <c r="R3285" t="s">
        <v>8271</v>
      </c>
      <c r="S3285" t="str">
        <f t="shared" si="206"/>
        <v>theater</v>
      </c>
      <c r="T3285" t="str">
        <f t="shared" si="207"/>
        <v>plays</v>
      </c>
    </row>
    <row r="3286" spans="1:20" ht="42.75" x14ac:dyDescent="0.45">
      <c r="A3286">
        <v>3284</v>
      </c>
      <c r="B3286" s="1" t="s">
        <v>3284</v>
      </c>
      <c r="C3286" s="1" t="s">
        <v>7394</v>
      </c>
      <c r="D3286" s="3">
        <v>3000</v>
      </c>
      <c r="E3286" s="3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s="7">
        <f t="shared" si="204"/>
        <v>42380.884872685187</v>
      </c>
      <c r="L3286" s="7">
        <f t="shared" si="205"/>
        <v>42398.249305555553</v>
      </c>
      <c r="M3286" t="b">
        <v>0</v>
      </c>
      <c r="N3286">
        <v>15</v>
      </c>
      <c r="O3286" s="22">
        <f>E3286/D3286*100</f>
        <v>101.6</v>
      </c>
      <c r="P3286" s="4">
        <f>E3286/N3286</f>
        <v>203.2</v>
      </c>
      <c r="Q3286" t="b">
        <v>1</v>
      </c>
      <c r="R3286" t="s">
        <v>8271</v>
      </c>
      <c r="S3286" t="str">
        <f t="shared" si="206"/>
        <v>theater</v>
      </c>
      <c r="T3286" t="str">
        <f t="shared" si="207"/>
        <v>plays</v>
      </c>
    </row>
    <row r="3287" spans="1:20" x14ac:dyDescent="0.45">
      <c r="A3287">
        <v>3285</v>
      </c>
      <c r="B3287" s="1" t="s">
        <v>3285</v>
      </c>
      <c r="C3287" s="1" t="s">
        <v>7395</v>
      </c>
      <c r="D3287" s="3">
        <v>4999</v>
      </c>
      <c r="E3287" s="3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s="7">
        <f t="shared" si="204"/>
        <v>42762.942430555559</v>
      </c>
      <c r="L3287" s="7">
        <f t="shared" si="205"/>
        <v>42794.208333333328</v>
      </c>
      <c r="M3287" t="b">
        <v>0</v>
      </c>
      <c r="N3287">
        <v>81</v>
      </c>
      <c r="O3287" s="22">
        <f>E3287/D3287*100</f>
        <v>112.10242048409683</v>
      </c>
      <c r="P3287" s="4">
        <f>E3287/N3287</f>
        <v>69.18518518518519</v>
      </c>
      <c r="Q3287" t="b">
        <v>1</v>
      </c>
      <c r="R3287" t="s">
        <v>8271</v>
      </c>
      <c r="S3287" t="str">
        <f t="shared" si="206"/>
        <v>theater</v>
      </c>
      <c r="T3287" t="str">
        <f t="shared" si="207"/>
        <v>plays</v>
      </c>
    </row>
    <row r="3288" spans="1:20" ht="42.75" x14ac:dyDescent="0.45">
      <c r="A3288">
        <v>3286</v>
      </c>
      <c r="B3288" s="1" t="s">
        <v>3286</v>
      </c>
      <c r="C3288" s="1" t="s">
        <v>7396</v>
      </c>
      <c r="D3288" s="3">
        <v>15000</v>
      </c>
      <c r="E3288" s="3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s="7">
        <f t="shared" si="204"/>
        <v>42567.840069444443</v>
      </c>
      <c r="L3288" s="7">
        <f t="shared" si="205"/>
        <v>42597.840069444443</v>
      </c>
      <c r="M3288" t="b">
        <v>0</v>
      </c>
      <c r="N3288">
        <v>122</v>
      </c>
      <c r="O3288" s="22">
        <f>E3288/D3288*100</f>
        <v>101.76666666666667</v>
      </c>
      <c r="P3288" s="4">
        <f>E3288/N3288</f>
        <v>125.12295081967213</v>
      </c>
      <c r="Q3288" t="b">
        <v>1</v>
      </c>
      <c r="R3288" t="s">
        <v>8271</v>
      </c>
      <c r="S3288" t="str">
        <f t="shared" si="206"/>
        <v>theater</v>
      </c>
      <c r="T3288" t="str">
        <f t="shared" si="207"/>
        <v>plays</v>
      </c>
    </row>
    <row r="3289" spans="1:20" ht="28.5" x14ac:dyDescent="0.45">
      <c r="A3289">
        <v>3287</v>
      </c>
      <c r="B3289" s="1" t="s">
        <v>3287</v>
      </c>
      <c r="C3289" s="1" t="s">
        <v>7397</v>
      </c>
      <c r="D3289" s="3">
        <v>2500</v>
      </c>
      <c r="E3289" s="3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s="7">
        <f t="shared" si="204"/>
        <v>42311.750324074077</v>
      </c>
      <c r="L3289" s="7">
        <f t="shared" si="205"/>
        <v>42336.750324074077</v>
      </c>
      <c r="M3289" t="b">
        <v>0</v>
      </c>
      <c r="N3289">
        <v>34</v>
      </c>
      <c r="O3289" s="22">
        <f>E3289/D3289*100</f>
        <v>100</v>
      </c>
      <c r="P3289" s="4">
        <f>E3289/N3289</f>
        <v>73.529411764705884</v>
      </c>
      <c r="Q3289" t="b">
        <v>1</v>
      </c>
      <c r="R3289" t="s">
        <v>8271</v>
      </c>
      <c r="S3289" t="str">
        <f t="shared" si="206"/>
        <v>theater</v>
      </c>
      <c r="T3289" t="str">
        <f t="shared" si="207"/>
        <v>plays</v>
      </c>
    </row>
    <row r="3290" spans="1:20" ht="42.75" x14ac:dyDescent="0.45">
      <c r="A3290">
        <v>3288</v>
      </c>
      <c r="B3290" s="1" t="s">
        <v>3288</v>
      </c>
      <c r="C3290" s="1" t="s">
        <v>7398</v>
      </c>
      <c r="D3290" s="3">
        <v>10000</v>
      </c>
      <c r="E3290" s="3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s="7">
        <f t="shared" si="204"/>
        <v>42505.774479166663</v>
      </c>
      <c r="L3290" s="7">
        <f t="shared" si="205"/>
        <v>42541.958333333328</v>
      </c>
      <c r="M3290" t="b">
        <v>0</v>
      </c>
      <c r="N3290">
        <v>207</v>
      </c>
      <c r="O3290" s="22">
        <f>E3290/D3290*100</f>
        <v>100.26489999999998</v>
      </c>
      <c r="P3290" s="4">
        <f>E3290/N3290</f>
        <v>48.437149758454105</v>
      </c>
      <c r="Q3290" t="b">
        <v>1</v>
      </c>
      <c r="R3290" t="s">
        <v>8271</v>
      </c>
      <c r="S3290" t="str">
        <f t="shared" si="206"/>
        <v>theater</v>
      </c>
      <c r="T3290" t="str">
        <f t="shared" si="207"/>
        <v>plays</v>
      </c>
    </row>
    <row r="3291" spans="1:20" ht="42.75" x14ac:dyDescent="0.45">
      <c r="A3291">
        <v>3289</v>
      </c>
      <c r="B3291" s="1" t="s">
        <v>3289</v>
      </c>
      <c r="C3291" s="1" t="s">
        <v>7399</v>
      </c>
      <c r="D3291" s="3">
        <v>500</v>
      </c>
      <c r="E3291" s="3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s="7">
        <f t="shared" si="204"/>
        <v>42758.368078703701</v>
      </c>
      <c r="L3291" s="7">
        <f t="shared" si="205"/>
        <v>42786.368078703701</v>
      </c>
      <c r="M3291" t="b">
        <v>0</v>
      </c>
      <c r="N3291">
        <v>25</v>
      </c>
      <c r="O3291" s="22">
        <f>E3291/D3291*100</f>
        <v>133.04200000000003</v>
      </c>
      <c r="P3291" s="4">
        <f>E3291/N3291</f>
        <v>26.608400000000003</v>
      </c>
      <c r="Q3291" t="b">
        <v>1</v>
      </c>
      <c r="R3291" t="s">
        <v>8271</v>
      </c>
      <c r="S3291" t="str">
        <f t="shared" si="206"/>
        <v>theater</v>
      </c>
      <c r="T3291" t="str">
        <f t="shared" si="207"/>
        <v>plays</v>
      </c>
    </row>
    <row r="3292" spans="1:20" ht="71.25" x14ac:dyDescent="0.45">
      <c r="A3292">
        <v>3290</v>
      </c>
      <c r="B3292" s="1" t="s">
        <v>3290</v>
      </c>
      <c r="C3292" s="1" t="s">
        <v>7400</v>
      </c>
      <c r="D3292" s="3">
        <v>2000</v>
      </c>
      <c r="E3292" s="3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s="7">
        <f t="shared" si="204"/>
        <v>42775.51494212963</v>
      </c>
      <c r="L3292" s="7">
        <f t="shared" si="205"/>
        <v>42805.51494212963</v>
      </c>
      <c r="M3292" t="b">
        <v>0</v>
      </c>
      <c r="N3292">
        <v>72</v>
      </c>
      <c r="O3292" s="22">
        <f>E3292/D3292*100</f>
        <v>121.2</v>
      </c>
      <c r="P3292" s="4">
        <f>E3292/N3292</f>
        <v>33.666666666666664</v>
      </c>
      <c r="Q3292" t="b">
        <v>1</v>
      </c>
      <c r="R3292" t="s">
        <v>8271</v>
      </c>
      <c r="S3292" t="str">
        <f t="shared" si="206"/>
        <v>theater</v>
      </c>
      <c r="T3292" t="str">
        <f t="shared" si="207"/>
        <v>plays</v>
      </c>
    </row>
    <row r="3293" spans="1:20" ht="42.75" x14ac:dyDescent="0.45">
      <c r="A3293">
        <v>3291</v>
      </c>
      <c r="B3293" s="1" t="s">
        <v>3291</v>
      </c>
      <c r="C3293" s="1" t="s">
        <v>7401</v>
      </c>
      <c r="D3293" s="3">
        <v>500</v>
      </c>
      <c r="E3293" s="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s="7">
        <f t="shared" si="204"/>
        <v>42232.702546296292</v>
      </c>
      <c r="L3293" s="7">
        <f t="shared" si="205"/>
        <v>42264.165972222225</v>
      </c>
      <c r="M3293" t="b">
        <v>0</v>
      </c>
      <c r="N3293">
        <v>14</v>
      </c>
      <c r="O3293" s="22">
        <f>E3293/D3293*100</f>
        <v>113.99999999999999</v>
      </c>
      <c r="P3293" s="4">
        <f>E3293/N3293</f>
        <v>40.714285714285715</v>
      </c>
      <c r="Q3293" t="b">
        <v>1</v>
      </c>
      <c r="R3293" t="s">
        <v>8271</v>
      </c>
      <c r="S3293" t="str">
        <f t="shared" si="206"/>
        <v>theater</v>
      </c>
      <c r="T3293" t="str">
        <f t="shared" si="207"/>
        <v>plays</v>
      </c>
    </row>
    <row r="3294" spans="1:20" ht="42.75" x14ac:dyDescent="0.45">
      <c r="A3294">
        <v>3292</v>
      </c>
      <c r="B3294" s="1" t="s">
        <v>3292</v>
      </c>
      <c r="C3294" s="1" t="s">
        <v>7402</v>
      </c>
      <c r="D3294" s="3">
        <v>101</v>
      </c>
      <c r="E3294" s="3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s="7">
        <f t="shared" si="204"/>
        <v>42282.770231481481</v>
      </c>
      <c r="L3294" s="7">
        <f t="shared" si="205"/>
        <v>42342.811898148153</v>
      </c>
      <c r="M3294" t="b">
        <v>0</v>
      </c>
      <c r="N3294">
        <v>15</v>
      </c>
      <c r="O3294" s="22">
        <f>E3294/D3294*100</f>
        <v>286.13861386138615</v>
      </c>
      <c r="P3294" s="4">
        <f>E3294/N3294</f>
        <v>19.266666666666666</v>
      </c>
      <c r="Q3294" t="b">
        <v>1</v>
      </c>
      <c r="R3294" t="s">
        <v>8271</v>
      </c>
      <c r="S3294" t="str">
        <f t="shared" si="206"/>
        <v>theater</v>
      </c>
      <c r="T3294" t="str">
        <f t="shared" si="207"/>
        <v>plays</v>
      </c>
    </row>
    <row r="3295" spans="1:20" ht="57" x14ac:dyDescent="0.45">
      <c r="A3295">
        <v>3293</v>
      </c>
      <c r="B3295" s="1" t="s">
        <v>3293</v>
      </c>
      <c r="C3295" s="1" t="s">
        <v>7403</v>
      </c>
      <c r="D3295" s="3">
        <v>4500</v>
      </c>
      <c r="E3295" s="3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s="7">
        <f t="shared" si="204"/>
        <v>42768.425370370373</v>
      </c>
      <c r="L3295" s="7">
        <f t="shared" si="205"/>
        <v>42798.425370370373</v>
      </c>
      <c r="M3295" t="b">
        <v>0</v>
      </c>
      <c r="N3295">
        <v>91</v>
      </c>
      <c r="O3295" s="22">
        <f>E3295/D3295*100</f>
        <v>170.44444444444446</v>
      </c>
      <c r="P3295" s="4">
        <f>E3295/N3295</f>
        <v>84.285714285714292</v>
      </c>
      <c r="Q3295" t="b">
        <v>1</v>
      </c>
      <c r="R3295" t="s">
        <v>8271</v>
      </c>
      <c r="S3295" t="str">
        <f t="shared" si="206"/>
        <v>theater</v>
      </c>
      <c r="T3295" t="str">
        <f t="shared" si="207"/>
        <v>plays</v>
      </c>
    </row>
    <row r="3296" spans="1:20" ht="42.75" x14ac:dyDescent="0.45">
      <c r="A3296">
        <v>3294</v>
      </c>
      <c r="B3296" s="1" t="s">
        <v>3294</v>
      </c>
      <c r="C3296" s="1" t="s">
        <v>7404</v>
      </c>
      <c r="D3296" s="3">
        <v>600</v>
      </c>
      <c r="E3296" s="3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s="7">
        <f t="shared" si="204"/>
        <v>42141.541134259256</v>
      </c>
      <c r="L3296" s="7">
        <f t="shared" si="205"/>
        <v>42171.541134259256</v>
      </c>
      <c r="M3296" t="b">
        <v>0</v>
      </c>
      <c r="N3296">
        <v>24</v>
      </c>
      <c r="O3296" s="22">
        <f>E3296/D3296*100</f>
        <v>118.33333333333333</v>
      </c>
      <c r="P3296" s="4">
        <f>E3296/N3296</f>
        <v>29.583333333333332</v>
      </c>
      <c r="Q3296" t="b">
        <v>1</v>
      </c>
      <c r="R3296" t="s">
        <v>8271</v>
      </c>
      <c r="S3296" t="str">
        <f t="shared" si="206"/>
        <v>theater</v>
      </c>
      <c r="T3296" t="str">
        <f t="shared" si="207"/>
        <v>plays</v>
      </c>
    </row>
    <row r="3297" spans="1:20" ht="42.75" x14ac:dyDescent="0.45">
      <c r="A3297">
        <v>3295</v>
      </c>
      <c r="B3297" s="1" t="s">
        <v>3295</v>
      </c>
      <c r="C3297" s="1" t="s">
        <v>7405</v>
      </c>
      <c r="D3297" s="3">
        <v>700</v>
      </c>
      <c r="E3297" s="3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s="7">
        <f t="shared" si="204"/>
        <v>42609.442465277782</v>
      </c>
      <c r="L3297" s="7">
        <f t="shared" si="205"/>
        <v>42639.442465277782</v>
      </c>
      <c r="M3297" t="b">
        <v>0</v>
      </c>
      <c r="N3297">
        <v>27</v>
      </c>
      <c r="O3297" s="22">
        <f>E3297/D3297*100</f>
        <v>102.85857142857142</v>
      </c>
      <c r="P3297" s="4">
        <f>E3297/N3297</f>
        <v>26.667037037037037</v>
      </c>
      <c r="Q3297" t="b">
        <v>1</v>
      </c>
      <c r="R3297" t="s">
        <v>8271</v>
      </c>
      <c r="S3297" t="str">
        <f t="shared" si="206"/>
        <v>theater</v>
      </c>
      <c r="T3297" t="str">
        <f t="shared" si="207"/>
        <v>plays</v>
      </c>
    </row>
    <row r="3298" spans="1:20" ht="42.75" x14ac:dyDescent="0.45">
      <c r="A3298">
        <v>3296</v>
      </c>
      <c r="B3298" s="1" t="s">
        <v>3296</v>
      </c>
      <c r="C3298" s="1" t="s">
        <v>7406</v>
      </c>
      <c r="D3298" s="3">
        <v>1500</v>
      </c>
      <c r="E3298" s="3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s="7">
        <f t="shared" si="204"/>
        <v>42309.756620370375</v>
      </c>
      <c r="L3298" s="7">
        <f t="shared" si="205"/>
        <v>42330.916666666672</v>
      </c>
      <c r="M3298" t="b">
        <v>0</v>
      </c>
      <c r="N3298">
        <v>47</v>
      </c>
      <c r="O3298" s="22">
        <f>E3298/D3298*100</f>
        <v>144.06666666666666</v>
      </c>
      <c r="P3298" s="4">
        <f>E3298/N3298</f>
        <v>45.978723404255319</v>
      </c>
      <c r="Q3298" t="b">
        <v>1</v>
      </c>
      <c r="R3298" t="s">
        <v>8271</v>
      </c>
      <c r="S3298" t="str">
        <f t="shared" si="206"/>
        <v>theater</v>
      </c>
      <c r="T3298" t="str">
        <f t="shared" si="207"/>
        <v>plays</v>
      </c>
    </row>
    <row r="3299" spans="1:20" ht="42.75" x14ac:dyDescent="0.45">
      <c r="A3299">
        <v>3297</v>
      </c>
      <c r="B3299" s="1" t="s">
        <v>3297</v>
      </c>
      <c r="C3299" s="1" t="s">
        <v>7407</v>
      </c>
      <c r="D3299" s="3">
        <v>5500</v>
      </c>
      <c r="E3299" s="3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s="7">
        <f t="shared" si="204"/>
        <v>42193.771481481483</v>
      </c>
      <c r="L3299" s="7">
        <f t="shared" si="205"/>
        <v>42212.957638888889</v>
      </c>
      <c r="M3299" t="b">
        <v>0</v>
      </c>
      <c r="N3299">
        <v>44</v>
      </c>
      <c r="O3299" s="22">
        <f>E3299/D3299*100</f>
        <v>100.07272727272726</v>
      </c>
      <c r="P3299" s="4">
        <f>E3299/N3299</f>
        <v>125.09090909090909</v>
      </c>
      <c r="Q3299" t="b">
        <v>1</v>
      </c>
      <c r="R3299" t="s">
        <v>8271</v>
      </c>
      <c r="S3299" t="str">
        <f t="shared" si="206"/>
        <v>theater</v>
      </c>
      <c r="T3299" t="str">
        <f t="shared" si="207"/>
        <v>plays</v>
      </c>
    </row>
    <row r="3300" spans="1:20" ht="42.75" x14ac:dyDescent="0.45">
      <c r="A3300">
        <v>3298</v>
      </c>
      <c r="B3300" s="1" t="s">
        <v>3298</v>
      </c>
      <c r="C3300" s="1" t="s">
        <v>7408</v>
      </c>
      <c r="D3300" s="3">
        <v>10000</v>
      </c>
      <c r="E3300" s="3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s="7">
        <f t="shared" si="204"/>
        <v>42239.957962962959</v>
      </c>
      <c r="L3300" s="7">
        <f t="shared" si="205"/>
        <v>42260</v>
      </c>
      <c r="M3300" t="b">
        <v>0</v>
      </c>
      <c r="N3300">
        <v>72</v>
      </c>
      <c r="O3300" s="22">
        <f>E3300/D3300*100</f>
        <v>101.73</v>
      </c>
      <c r="P3300" s="4">
        <f>E3300/N3300</f>
        <v>141.29166666666666</v>
      </c>
      <c r="Q3300" t="b">
        <v>1</v>
      </c>
      <c r="R3300" t="s">
        <v>8271</v>
      </c>
      <c r="S3300" t="str">
        <f t="shared" si="206"/>
        <v>theater</v>
      </c>
      <c r="T3300" t="str">
        <f t="shared" si="207"/>
        <v>plays</v>
      </c>
    </row>
    <row r="3301" spans="1:20" ht="42.75" x14ac:dyDescent="0.45">
      <c r="A3301">
        <v>3299</v>
      </c>
      <c r="B3301" s="1" t="s">
        <v>3299</v>
      </c>
      <c r="C3301" s="1" t="s">
        <v>7409</v>
      </c>
      <c r="D3301" s="3">
        <v>3000</v>
      </c>
      <c r="E3301" s="3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s="7">
        <f t="shared" si="204"/>
        <v>42261.917395833334</v>
      </c>
      <c r="L3301" s="7">
        <f t="shared" si="205"/>
        <v>42291.917395833334</v>
      </c>
      <c r="M3301" t="b">
        <v>0</v>
      </c>
      <c r="N3301">
        <v>63</v>
      </c>
      <c r="O3301" s="22">
        <f>E3301/D3301*100</f>
        <v>116.19999999999999</v>
      </c>
      <c r="P3301" s="4">
        <f>E3301/N3301</f>
        <v>55.333333333333336</v>
      </c>
      <c r="Q3301" t="b">
        <v>1</v>
      </c>
      <c r="R3301" t="s">
        <v>8271</v>
      </c>
      <c r="S3301" t="str">
        <f t="shared" si="206"/>
        <v>theater</v>
      </c>
      <c r="T3301" t="str">
        <f t="shared" si="207"/>
        <v>plays</v>
      </c>
    </row>
    <row r="3302" spans="1:20" ht="42.75" x14ac:dyDescent="0.45">
      <c r="A3302">
        <v>3300</v>
      </c>
      <c r="B3302" s="1" t="s">
        <v>3300</v>
      </c>
      <c r="C3302" s="1" t="s">
        <v>7410</v>
      </c>
      <c r="D3302" s="3">
        <v>3000</v>
      </c>
      <c r="E3302" s="3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s="7">
        <f t="shared" si="204"/>
        <v>42102.743773148148</v>
      </c>
      <c r="L3302" s="7">
        <f t="shared" si="205"/>
        <v>42123.743773148148</v>
      </c>
      <c r="M3302" t="b">
        <v>0</v>
      </c>
      <c r="N3302">
        <v>88</v>
      </c>
      <c r="O3302" s="22">
        <f>E3302/D3302*100</f>
        <v>136.16666666666666</v>
      </c>
      <c r="P3302" s="4">
        <f>E3302/N3302</f>
        <v>46.420454545454547</v>
      </c>
      <c r="Q3302" t="b">
        <v>1</v>
      </c>
      <c r="R3302" t="s">
        <v>8271</v>
      </c>
      <c r="S3302" t="str">
        <f t="shared" si="206"/>
        <v>theater</v>
      </c>
      <c r="T3302" t="str">
        <f t="shared" si="207"/>
        <v>plays</v>
      </c>
    </row>
    <row r="3303" spans="1:20" ht="42.75" x14ac:dyDescent="0.45">
      <c r="A3303">
        <v>3301</v>
      </c>
      <c r="B3303" s="1" t="s">
        <v>3301</v>
      </c>
      <c r="C3303" s="1" t="s">
        <v>7411</v>
      </c>
      <c r="D3303" s="3">
        <v>3000</v>
      </c>
      <c r="E3303" s="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s="7">
        <f t="shared" si="204"/>
        <v>42538.73583333334</v>
      </c>
      <c r="L3303" s="7">
        <f t="shared" si="205"/>
        <v>42583.290972222225</v>
      </c>
      <c r="M3303" t="b">
        <v>0</v>
      </c>
      <c r="N3303">
        <v>70</v>
      </c>
      <c r="O3303" s="22">
        <f>E3303/D3303*100</f>
        <v>133.46666666666667</v>
      </c>
      <c r="P3303" s="4">
        <f>E3303/N3303</f>
        <v>57.2</v>
      </c>
      <c r="Q3303" t="b">
        <v>1</v>
      </c>
      <c r="R3303" t="s">
        <v>8271</v>
      </c>
      <c r="S3303" t="str">
        <f t="shared" si="206"/>
        <v>theater</v>
      </c>
      <c r="T3303" t="str">
        <f t="shared" si="207"/>
        <v>plays</v>
      </c>
    </row>
    <row r="3304" spans="1:20" x14ac:dyDescent="0.45">
      <c r="A3304">
        <v>3302</v>
      </c>
      <c r="B3304" s="1" t="s">
        <v>3302</v>
      </c>
      <c r="C3304" s="1" t="s">
        <v>7412</v>
      </c>
      <c r="D3304" s="3">
        <v>8400</v>
      </c>
      <c r="E3304" s="3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s="7">
        <f t="shared" si="204"/>
        <v>42681.35157407407</v>
      </c>
      <c r="L3304" s="7">
        <f t="shared" si="205"/>
        <v>42711.35157407407</v>
      </c>
      <c r="M3304" t="b">
        <v>0</v>
      </c>
      <c r="N3304">
        <v>50</v>
      </c>
      <c r="O3304" s="22">
        <f>E3304/D3304*100</f>
        <v>103.39285714285715</v>
      </c>
      <c r="P3304" s="4">
        <f>E3304/N3304</f>
        <v>173.7</v>
      </c>
      <c r="Q3304" t="b">
        <v>1</v>
      </c>
      <c r="R3304" t="s">
        <v>8271</v>
      </c>
      <c r="S3304" t="str">
        <f t="shared" si="206"/>
        <v>theater</v>
      </c>
      <c r="T3304" t="str">
        <f t="shared" si="207"/>
        <v>plays</v>
      </c>
    </row>
    <row r="3305" spans="1:20" ht="42.75" x14ac:dyDescent="0.45">
      <c r="A3305">
        <v>3303</v>
      </c>
      <c r="B3305" s="1" t="s">
        <v>3303</v>
      </c>
      <c r="C3305" s="1" t="s">
        <v>7413</v>
      </c>
      <c r="D3305" s="3">
        <v>1800</v>
      </c>
      <c r="E3305" s="3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s="7">
        <f t="shared" si="204"/>
        <v>42056.65143518518</v>
      </c>
      <c r="L3305" s="7">
        <f t="shared" si="205"/>
        <v>42091.609768518523</v>
      </c>
      <c r="M3305" t="b">
        <v>0</v>
      </c>
      <c r="N3305">
        <v>35</v>
      </c>
      <c r="O3305" s="22">
        <f>E3305/D3305*100</f>
        <v>115.88888888888889</v>
      </c>
      <c r="P3305" s="4">
        <f>E3305/N3305</f>
        <v>59.6</v>
      </c>
      <c r="Q3305" t="b">
        <v>1</v>
      </c>
      <c r="R3305" t="s">
        <v>8271</v>
      </c>
      <c r="S3305" t="str">
        <f t="shared" si="206"/>
        <v>theater</v>
      </c>
      <c r="T3305" t="str">
        <f t="shared" si="207"/>
        <v>plays</v>
      </c>
    </row>
    <row r="3306" spans="1:20" ht="42.75" x14ac:dyDescent="0.45">
      <c r="A3306">
        <v>3304</v>
      </c>
      <c r="B3306" s="1" t="s">
        <v>3304</v>
      </c>
      <c r="C3306" s="1" t="s">
        <v>7414</v>
      </c>
      <c r="D3306" s="3">
        <v>15000</v>
      </c>
      <c r="E3306" s="3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s="7">
        <f t="shared" si="204"/>
        <v>42696.624444444446</v>
      </c>
      <c r="L3306" s="7">
        <f t="shared" si="205"/>
        <v>42726.624444444446</v>
      </c>
      <c r="M3306" t="b">
        <v>0</v>
      </c>
      <c r="N3306">
        <v>175</v>
      </c>
      <c r="O3306" s="22">
        <f>E3306/D3306*100</f>
        <v>104.51666666666665</v>
      </c>
      <c r="P3306" s="4">
        <f>E3306/N3306</f>
        <v>89.585714285714289</v>
      </c>
      <c r="Q3306" t="b">
        <v>1</v>
      </c>
      <c r="R3306" t="s">
        <v>8271</v>
      </c>
      <c r="S3306" t="str">
        <f t="shared" si="206"/>
        <v>theater</v>
      </c>
      <c r="T3306" t="str">
        <f t="shared" si="207"/>
        <v>plays</v>
      </c>
    </row>
    <row r="3307" spans="1:20" ht="42.75" x14ac:dyDescent="0.45">
      <c r="A3307">
        <v>3305</v>
      </c>
      <c r="B3307" s="1" t="s">
        <v>3305</v>
      </c>
      <c r="C3307" s="1" t="s">
        <v>7415</v>
      </c>
      <c r="D3307" s="3">
        <v>4000</v>
      </c>
      <c r="E3307" s="3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s="7">
        <f t="shared" si="204"/>
        <v>42186.855879629627</v>
      </c>
      <c r="L3307" s="7">
        <f t="shared" si="205"/>
        <v>42216.855879629627</v>
      </c>
      <c r="M3307" t="b">
        <v>0</v>
      </c>
      <c r="N3307">
        <v>20</v>
      </c>
      <c r="O3307" s="22">
        <f>E3307/D3307*100</f>
        <v>102.02500000000001</v>
      </c>
      <c r="P3307" s="4">
        <f>E3307/N3307</f>
        <v>204.05</v>
      </c>
      <c r="Q3307" t="b">
        <v>1</v>
      </c>
      <c r="R3307" t="s">
        <v>8271</v>
      </c>
      <c r="S3307" t="str">
        <f t="shared" si="206"/>
        <v>theater</v>
      </c>
      <c r="T3307" t="str">
        <f t="shared" si="207"/>
        <v>plays</v>
      </c>
    </row>
    <row r="3308" spans="1:20" ht="57" x14ac:dyDescent="0.45">
      <c r="A3308">
        <v>3306</v>
      </c>
      <c r="B3308" s="1" t="s">
        <v>3306</v>
      </c>
      <c r="C3308" s="1" t="s">
        <v>7416</v>
      </c>
      <c r="D3308" s="3">
        <v>1500</v>
      </c>
      <c r="E3308" s="3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s="7">
        <f t="shared" si="204"/>
        <v>42493.219236111108</v>
      </c>
      <c r="L3308" s="7">
        <f t="shared" si="205"/>
        <v>42531.125</v>
      </c>
      <c r="M3308" t="b">
        <v>0</v>
      </c>
      <c r="N3308">
        <v>54</v>
      </c>
      <c r="O3308" s="22">
        <f>E3308/D3308*100</f>
        <v>175.33333333333334</v>
      </c>
      <c r="P3308" s="4">
        <f>E3308/N3308</f>
        <v>48.703703703703702</v>
      </c>
      <c r="Q3308" t="b">
        <v>1</v>
      </c>
      <c r="R3308" t="s">
        <v>8271</v>
      </c>
      <c r="S3308" t="str">
        <f t="shared" si="206"/>
        <v>theater</v>
      </c>
      <c r="T3308" t="str">
        <f t="shared" si="207"/>
        <v>plays</v>
      </c>
    </row>
    <row r="3309" spans="1:20" ht="42.75" x14ac:dyDescent="0.45">
      <c r="A3309">
        <v>3307</v>
      </c>
      <c r="B3309" s="1" t="s">
        <v>3307</v>
      </c>
      <c r="C3309" s="1" t="s">
        <v>7417</v>
      </c>
      <c r="D3309" s="3">
        <v>1000</v>
      </c>
      <c r="E3309" s="3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s="7">
        <f t="shared" si="204"/>
        <v>42475.057164351849</v>
      </c>
      <c r="L3309" s="7">
        <f t="shared" si="205"/>
        <v>42505.057164351849</v>
      </c>
      <c r="M3309" t="b">
        <v>0</v>
      </c>
      <c r="N3309">
        <v>20</v>
      </c>
      <c r="O3309" s="22">
        <f>E3309/D3309*100</f>
        <v>106.67999999999999</v>
      </c>
      <c r="P3309" s="4">
        <f>E3309/N3309</f>
        <v>53.339999999999996</v>
      </c>
      <c r="Q3309" t="b">
        <v>1</v>
      </c>
      <c r="R3309" t="s">
        <v>8271</v>
      </c>
      <c r="S3309" t="str">
        <f t="shared" si="206"/>
        <v>theater</v>
      </c>
      <c r="T3309" t="str">
        <f t="shared" si="207"/>
        <v>plays</v>
      </c>
    </row>
    <row r="3310" spans="1:20" ht="42.75" x14ac:dyDescent="0.45">
      <c r="A3310">
        <v>3308</v>
      </c>
      <c r="B3310" s="1" t="s">
        <v>3308</v>
      </c>
      <c r="C3310" s="1" t="s">
        <v>7418</v>
      </c>
      <c r="D3310" s="3">
        <v>3500</v>
      </c>
      <c r="E3310" s="3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s="7">
        <f t="shared" si="204"/>
        <v>42452.876909722225</v>
      </c>
      <c r="L3310" s="7">
        <f t="shared" si="205"/>
        <v>42473.876909722225</v>
      </c>
      <c r="M3310" t="b">
        <v>0</v>
      </c>
      <c r="N3310">
        <v>57</v>
      </c>
      <c r="O3310" s="22">
        <f>E3310/D3310*100</f>
        <v>122.28571428571429</v>
      </c>
      <c r="P3310" s="4">
        <f>E3310/N3310</f>
        <v>75.087719298245617</v>
      </c>
      <c r="Q3310" t="b">
        <v>1</v>
      </c>
      <c r="R3310" t="s">
        <v>8271</v>
      </c>
      <c r="S3310" t="str">
        <f t="shared" si="206"/>
        <v>theater</v>
      </c>
      <c r="T3310" t="str">
        <f t="shared" si="207"/>
        <v>plays</v>
      </c>
    </row>
    <row r="3311" spans="1:20" ht="28.5" x14ac:dyDescent="0.45">
      <c r="A3311">
        <v>3309</v>
      </c>
      <c r="B3311" s="1" t="s">
        <v>3309</v>
      </c>
      <c r="C3311" s="1" t="s">
        <v>7419</v>
      </c>
      <c r="D3311" s="3">
        <v>350</v>
      </c>
      <c r="E3311" s="3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s="7">
        <f t="shared" si="204"/>
        <v>42628.650208333333</v>
      </c>
      <c r="L3311" s="7">
        <f t="shared" si="205"/>
        <v>42659.650208333333</v>
      </c>
      <c r="M3311" t="b">
        <v>0</v>
      </c>
      <c r="N3311">
        <v>31</v>
      </c>
      <c r="O3311" s="22">
        <f>E3311/D3311*100</f>
        <v>159.42857142857144</v>
      </c>
      <c r="P3311" s="4">
        <f>E3311/N3311</f>
        <v>18</v>
      </c>
      <c r="Q3311" t="b">
        <v>1</v>
      </c>
      <c r="R3311" t="s">
        <v>8271</v>
      </c>
      <c r="S3311" t="str">
        <f t="shared" si="206"/>
        <v>theater</v>
      </c>
      <c r="T3311" t="str">
        <f t="shared" si="207"/>
        <v>plays</v>
      </c>
    </row>
    <row r="3312" spans="1:20" ht="28.5" x14ac:dyDescent="0.45">
      <c r="A3312">
        <v>3310</v>
      </c>
      <c r="B3312" s="1" t="s">
        <v>3310</v>
      </c>
      <c r="C3312" s="1" t="s">
        <v>7420</v>
      </c>
      <c r="D3312" s="3">
        <v>6500</v>
      </c>
      <c r="E3312" s="3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s="7">
        <f t="shared" si="204"/>
        <v>42253.928530092591</v>
      </c>
      <c r="L3312" s="7">
        <f t="shared" si="205"/>
        <v>42283.928530092591</v>
      </c>
      <c r="M3312" t="b">
        <v>0</v>
      </c>
      <c r="N3312">
        <v>31</v>
      </c>
      <c r="O3312" s="22">
        <f>E3312/D3312*100</f>
        <v>100.07692307692308</v>
      </c>
      <c r="P3312" s="4">
        <f>E3312/N3312</f>
        <v>209.83870967741936</v>
      </c>
      <c r="Q3312" t="b">
        <v>1</v>
      </c>
      <c r="R3312" t="s">
        <v>8271</v>
      </c>
      <c r="S3312" t="str">
        <f t="shared" si="206"/>
        <v>theater</v>
      </c>
      <c r="T3312" t="str">
        <f t="shared" si="207"/>
        <v>plays</v>
      </c>
    </row>
    <row r="3313" spans="1:20" ht="42.75" x14ac:dyDescent="0.45">
      <c r="A3313">
        <v>3311</v>
      </c>
      <c r="B3313" s="1" t="s">
        <v>3311</v>
      </c>
      <c r="C3313" s="1" t="s">
        <v>7421</v>
      </c>
      <c r="D3313" s="3">
        <v>2500</v>
      </c>
      <c r="E3313" s="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s="7">
        <f t="shared" si="204"/>
        <v>42264.29178240741</v>
      </c>
      <c r="L3313" s="7">
        <f t="shared" si="205"/>
        <v>42294.29178240741</v>
      </c>
      <c r="M3313" t="b">
        <v>0</v>
      </c>
      <c r="N3313">
        <v>45</v>
      </c>
      <c r="O3313" s="22">
        <f>E3313/D3313*100</f>
        <v>109.84</v>
      </c>
      <c r="P3313" s="4">
        <f>E3313/N3313</f>
        <v>61.022222222222226</v>
      </c>
      <c r="Q3313" t="b">
        <v>1</v>
      </c>
      <c r="R3313" t="s">
        <v>8271</v>
      </c>
      <c r="S3313" t="str">
        <f t="shared" si="206"/>
        <v>theater</v>
      </c>
      <c r="T3313" t="str">
        <f t="shared" si="207"/>
        <v>plays</v>
      </c>
    </row>
    <row r="3314" spans="1:20" ht="42.75" x14ac:dyDescent="0.45">
      <c r="A3314">
        <v>3312</v>
      </c>
      <c r="B3314" s="1" t="s">
        <v>3312</v>
      </c>
      <c r="C3314" s="1" t="s">
        <v>7422</v>
      </c>
      <c r="D3314" s="3">
        <v>2500</v>
      </c>
      <c r="E3314" s="3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s="7">
        <f t="shared" si="204"/>
        <v>42664.809560185182</v>
      </c>
      <c r="L3314" s="7">
        <f t="shared" si="205"/>
        <v>42685.916666666672</v>
      </c>
      <c r="M3314" t="b">
        <v>0</v>
      </c>
      <c r="N3314">
        <v>41</v>
      </c>
      <c r="O3314" s="22">
        <f>E3314/D3314*100</f>
        <v>100.03999999999999</v>
      </c>
      <c r="P3314" s="4">
        <f>E3314/N3314</f>
        <v>61</v>
      </c>
      <c r="Q3314" t="b">
        <v>1</v>
      </c>
      <c r="R3314" t="s">
        <v>8271</v>
      </c>
      <c r="S3314" t="str">
        <f t="shared" si="206"/>
        <v>theater</v>
      </c>
      <c r="T3314" t="str">
        <f t="shared" si="207"/>
        <v>plays</v>
      </c>
    </row>
    <row r="3315" spans="1:20" ht="42.75" x14ac:dyDescent="0.45">
      <c r="A3315">
        <v>3313</v>
      </c>
      <c r="B3315" s="1" t="s">
        <v>3313</v>
      </c>
      <c r="C3315" s="1" t="s">
        <v>7423</v>
      </c>
      <c r="D3315" s="3">
        <v>2000</v>
      </c>
      <c r="E3315" s="3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s="7">
        <f t="shared" si="204"/>
        <v>42382.244409722218</v>
      </c>
      <c r="L3315" s="7">
        <f t="shared" si="205"/>
        <v>42396.041666666672</v>
      </c>
      <c r="M3315" t="b">
        <v>0</v>
      </c>
      <c r="N3315">
        <v>29</v>
      </c>
      <c r="O3315" s="22">
        <f>E3315/D3315*100</f>
        <v>116.05000000000001</v>
      </c>
      <c r="P3315" s="4">
        <f>E3315/N3315</f>
        <v>80.034482758620683</v>
      </c>
      <c r="Q3315" t="b">
        <v>1</v>
      </c>
      <c r="R3315" t="s">
        <v>8271</v>
      </c>
      <c r="S3315" t="str">
        <f t="shared" si="206"/>
        <v>theater</v>
      </c>
      <c r="T3315" t="str">
        <f t="shared" si="207"/>
        <v>plays</v>
      </c>
    </row>
    <row r="3316" spans="1:20" ht="42.75" x14ac:dyDescent="0.45">
      <c r="A3316">
        <v>3314</v>
      </c>
      <c r="B3316" s="1" t="s">
        <v>3314</v>
      </c>
      <c r="C3316" s="1" t="s">
        <v>7424</v>
      </c>
      <c r="D3316" s="3">
        <v>800</v>
      </c>
      <c r="E3316" s="3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s="7">
        <f t="shared" si="204"/>
        <v>42105.267488425925</v>
      </c>
      <c r="L3316" s="7">
        <f t="shared" si="205"/>
        <v>42132.836805555555</v>
      </c>
      <c r="M3316" t="b">
        <v>0</v>
      </c>
      <c r="N3316">
        <v>58</v>
      </c>
      <c r="O3316" s="22">
        <f>E3316/D3316*100</f>
        <v>210.75</v>
      </c>
      <c r="P3316" s="4">
        <f>E3316/N3316</f>
        <v>29.068965517241381</v>
      </c>
      <c r="Q3316" t="b">
        <v>1</v>
      </c>
      <c r="R3316" t="s">
        <v>8271</v>
      </c>
      <c r="S3316" t="str">
        <f t="shared" si="206"/>
        <v>theater</v>
      </c>
      <c r="T3316" t="str">
        <f t="shared" si="207"/>
        <v>plays</v>
      </c>
    </row>
    <row r="3317" spans="1:20" ht="42.75" x14ac:dyDescent="0.45">
      <c r="A3317">
        <v>3315</v>
      </c>
      <c r="B3317" s="1" t="s">
        <v>3315</v>
      </c>
      <c r="C3317" s="1" t="s">
        <v>7425</v>
      </c>
      <c r="D3317" s="3">
        <v>4000</v>
      </c>
      <c r="E3317" s="3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s="7">
        <f t="shared" si="204"/>
        <v>42466.303715277783</v>
      </c>
      <c r="L3317" s="7">
        <f t="shared" si="205"/>
        <v>42496.303715277783</v>
      </c>
      <c r="M3317" t="b">
        <v>0</v>
      </c>
      <c r="N3317">
        <v>89</v>
      </c>
      <c r="O3317" s="22">
        <f>E3317/D3317*100</f>
        <v>110.00000000000001</v>
      </c>
      <c r="P3317" s="4">
        <f>E3317/N3317</f>
        <v>49.438202247191015</v>
      </c>
      <c r="Q3317" t="b">
        <v>1</v>
      </c>
      <c r="R3317" t="s">
        <v>8271</v>
      </c>
      <c r="S3317" t="str">
        <f t="shared" si="206"/>
        <v>theater</v>
      </c>
      <c r="T3317" t="str">
        <f t="shared" si="207"/>
        <v>plays</v>
      </c>
    </row>
    <row r="3318" spans="1:20" ht="71.25" x14ac:dyDescent="0.45">
      <c r="A3318">
        <v>3316</v>
      </c>
      <c r="B3318" s="1" t="s">
        <v>3316</v>
      </c>
      <c r="C3318" s="1" t="s">
        <v>7426</v>
      </c>
      <c r="D3318" s="3">
        <v>11737</v>
      </c>
      <c r="E3318" s="3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s="7">
        <f t="shared" si="204"/>
        <v>41826.871238425927</v>
      </c>
      <c r="L3318" s="7">
        <f t="shared" si="205"/>
        <v>41859.57916666667</v>
      </c>
      <c r="M3318" t="b">
        <v>0</v>
      </c>
      <c r="N3318">
        <v>125</v>
      </c>
      <c r="O3318" s="22">
        <f>E3318/D3318*100</f>
        <v>100.08673425918037</v>
      </c>
      <c r="P3318" s="4">
        <f>E3318/N3318</f>
        <v>93.977440000000001</v>
      </c>
      <c r="Q3318" t="b">
        <v>1</v>
      </c>
      <c r="R3318" t="s">
        <v>8271</v>
      </c>
      <c r="S3318" t="str">
        <f t="shared" si="206"/>
        <v>theater</v>
      </c>
      <c r="T3318" t="str">
        <f t="shared" si="207"/>
        <v>plays</v>
      </c>
    </row>
    <row r="3319" spans="1:20" ht="42.75" x14ac:dyDescent="0.45">
      <c r="A3319">
        <v>3317</v>
      </c>
      <c r="B3319" s="1" t="s">
        <v>3317</v>
      </c>
      <c r="C3319" s="1" t="s">
        <v>7427</v>
      </c>
      <c r="D3319" s="3">
        <v>1050</v>
      </c>
      <c r="E3319" s="3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s="7">
        <f t="shared" si="204"/>
        <v>42499.039629629624</v>
      </c>
      <c r="L3319" s="7">
        <f t="shared" si="205"/>
        <v>42529.039629629624</v>
      </c>
      <c r="M3319" t="b">
        <v>0</v>
      </c>
      <c r="N3319">
        <v>18</v>
      </c>
      <c r="O3319" s="22">
        <f>E3319/D3319*100</f>
        <v>106.19047619047619</v>
      </c>
      <c r="P3319" s="4">
        <f>E3319/N3319</f>
        <v>61.944444444444443</v>
      </c>
      <c r="Q3319" t="b">
        <v>1</v>
      </c>
      <c r="R3319" t="s">
        <v>8271</v>
      </c>
      <c r="S3319" t="str">
        <f t="shared" si="206"/>
        <v>theater</v>
      </c>
      <c r="T3319" t="str">
        <f t="shared" si="207"/>
        <v>plays</v>
      </c>
    </row>
    <row r="3320" spans="1:20" ht="28.5" x14ac:dyDescent="0.45">
      <c r="A3320">
        <v>3318</v>
      </c>
      <c r="B3320" s="1" t="s">
        <v>3318</v>
      </c>
      <c r="C3320" s="1" t="s">
        <v>7428</v>
      </c>
      <c r="D3320" s="3">
        <v>2000</v>
      </c>
      <c r="E3320" s="3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s="7">
        <f t="shared" si="204"/>
        <v>42431.302002314813</v>
      </c>
      <c r="L3320" s="7">
        <f t="shared" si="205"/>
        <v>42471.104166666672</v>
      </c>
      <c r="M3320" t="b">
        <v>0</v>
      </c>
      <c r="N3320">
        <v>32</v>
      </c>
      <c r="O3320" s="22">
        <f>E3320/D3320*100</f>
        <v>125.6</v>
      </c>
      <c r="P3320" s="4">
        <f>E3320/N3320</f>
        <v>78.5</v>
      </c>
      <c r="Q3320" t="b">
        <v>1</v>
      </c>
      <c r="R3320" t="s">
        <v>8271</v>
      </c>
      <c r="S3320" t="str">
        <f t="shared" si="206"/>
        <v>theater</v>
      </c>
      <c r="T3320" t="str">
        <f t="shared" si="207"/>
        <v>plays</v>
      </c>
    </row>
    <row r="3321" spans="1:20" ht="42.75" x14ac:dyDescent="0.45">
      <c r="A3321">
        <v>3319</v>
      </c>
      <c r="B3321" s="1" t="s">
        <v>3319</v>
      </c>
      <c r="C3321" s="1" t="s">
        <v>7429</v>
      </c>
      <c r="D3321" s="3">
        <v>500</v>
      </c>
      <c r="E3321" s="3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s="7">
        <f t="shared" si="204"/>
        <v>41990.585486111115</v>
      </c>
      <c r="L3321" s="7">
        <f t="shared" si="205"/>
        <v>42035.585486111115</v>
      </c>
      <c r="M3321" t="b">
        <v>0</v>
      </c>
      <c r="N3321">
        <v>16</v>
      </c>
      <c r="O3321" s="22">
        <f>E3321/D3321*100</f>
        <v>108</v>
      </c>
      <c r="P3321" s="4">
        <f>E3321/N3321</f>
        <v>33.75</v>
      </c>
      <c r="Q3321" t="b">
        <v>1</v>
      </c>
      <c r="R3321" t="s">
        <v>8271</v>
      </c>
      <c r="S3321" t="str">
        <f t="shared" si="206"/>
        <v>theater</v>
      </c>
      <c r="T3321" t="str">
        <f t="shared" si="207"/>
        <v>plays</v>
      </c>
    </row>
    <row r="3322" spans="1:20" ht="42.75" x14ac:dyDescent="0.45">
      <c r="A3322">
        <v>3320</v>
      </c>
      <c r="B3322" s="1" t="s">
        <v>3320</v>
      </c>
      <c r="C3322" s="1" t="s">
        <v>7430</v>
      </c>
      <c r="D3322" s="3">
        <v>2500</v>
      </c>
      <c r="E3322" s="3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s="7">
        <f t="shared" si="204"/>
        <v>42513.045798611114</v>
      </c>
      <c r="L3322" s="7">
        <f t="shared" si="205"/>
        <v>42543.045798611114</v>
      </c>
      <c r="M3322" t="b">
        <v>0</v>
      </c>
      <c r="N3322">
        <v>38</v>
      </c>
      <c r="O3322" s="22">
        <f>E3322/D3322*100</f>
        <v>101</v>
      </c>
      <c r="P3322" s="4">
        <f>E3322/N3322</f>
        <v>66.44736842105263</v>
      </c>
      <c r="Q3322" t="b">
        <v>1</v>
      </c>
      <c r="R3322" t="s">
        <v>8271</v>
      </c>
      <c r="S3322" t="str">
        <f t="shared" si="206"/>
        <v>theater</v>
      </c>
      <c r="T3322" t="str">
        <f t="shared" si="207"/>
        <v>plays</v>
      </c>
    </row>
    <row r="3323" spans="1:20" ht="42.75" x14ac:dyDescent="0.45">
      <c r="A3323">
        <v>3321</v>
      </c>
      <c r="B3323" s="1" t="s">
        <v>3321</v>
      </c>
      <c r="C3323" s="1" t="s">
        <v>7431</v>
      </c>
      <c r="D3323" s="3">
        <v>500</v>
      </c>
      <c r="E3323" s="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s="7">
        <f t="shared" si="204"/>
        <v>41914.100289351853</v>
      </c>
      <c r="L3323" s="7">
        <f t="shared" si="205"/>
        <v>41928.165972222225</v>
      </c>
      <c r="M3323" t="b">
        <v>0</v>
      </c>
      <c r="N3323">
        <v>15</v>
      </c>
      <c r="O3323" s="22">
        <f>E3323/D3323*100</f>
        <v>107.4</v>
      </c>
      <c r="P3323" s="4">
        <f>E3323/N3323</f>
        <v>35.799999999999997</v>
      </c>
      <c r="Q3323" t="b">
        <v>1</v>
      </c>
      <c r="R3323" t="s">
        <v>8271</v>
      </c>
      <c r="S3323" t="str">
        <f t="shared" si="206"/>
        <v>theater</v>
      </c>
      <c r="T3323" t="str">
        <f t="shared" si="207"/>
        <v>plays</v>
      </c>
    </row>
    <row r="3324" spans="1:20" ht="42.75" x14ac:dyDescent="0.45">
      <c r="A3324">
        <v>3322</v>
      </c>
      <c r="B3324" s="1" t="s">
        <v>3322</v>
      </c>
      <c r="C3324" s="1" t="s">
        <v>7432</v>
      </c>
      <c r="D3324" s="3">
        <v>3300</v>
      </c>
      <c r="E3324" s="3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s="7">
        <f t="shared" si="204"/>
        <v>42521.010370370372</v>
      </c>
      <c r="L3324" s="7">
        <f t="shared" si="205"/>
        <v>42543.163194444445</v>
      </c>
      <c r="M3324" t="b">
        <v>0</v>
      </c>
      <c r="N3324">
        <v>23</v>
      </c>
      <c r="O3324" s="22">
        <f>E3324/D3324*100</f>
        <v>101.51515151515152</v>
      </c>
      <c r="P3324" s="4">
        <f>E3324/N3324</f>
        <v>145.65217391304347</v>
      </c>
      <c r="Q3324" t="b">
        <v>1</v>
      </c>
      <c r="R3324" t="s">
        <v>8271</v>
      </c>
      <c r="S3324" t="str">
        <f t="shared" si="206"/>
        <v>theater</v>
      </c>
      <c r="T3324" t="str">
        <f t="shared" si="207"/>
        <v>plays</v>
      </c>
    </row>
    <row r="3325" spans="1:20" ht="42.75" x14ac:dyDescent="0.45">
      <c r="A3325">
        <v>3323</v>
      </c>
      <c r="B3325" s="1" t="s">
        <v>3323</v>
      </c>
      <c r="C3325" s="1" t="s">
        <v>7433</v>
      </c>
      <c r="D3325" s="3">
        <v>1000</v>
      </c>
      <c r="E3325" s="3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s="7">
        <f t="shared" si="204"/>
        <v>42608.36583333333</v>
      </c>
      <c r="L3325" s="7">
        <f t="shared" si="205"/>
        <v>42638.36583333333</v>
      </c>
      <c r="M3325" t="b">
        <v>0</v>
      </c>
      <c r="N3325">
        <v>49</v>
      </c>
      <c r="O3325" s="22">
        <f>E3325/D3325*100</f>
        <v>125.89999999999999</v>
      </c>
      <c r="P3325" s="4">
        <f>E3325/N3325</f>
        <v>25.693877551020407</v>
      </c>
      <c r="Q3325" t="b">
        <v>1</v>
      </c>
      <c r="R3325" t="s">
        <v>8271</v>
      </c>
      <c r="S3325" t="str">
        <f t="shared" si="206"/>
        <v>theater</v>
      </c>
      <c r="T3325" t="str">
        <f t="shared" si="207"/>
        <v>plays</v>
      </c>
    </row>
    <row r="3326" spans="1:20" ht="42.75" x14ac:dyDescent="0.45">
      <c r="A3326">
        <v>3324</v>
      </c>
      <c r="B3326" s="1" t="s">
        <v>3324</v>
      </c>
      <c r="C3326" s="1" t="s">
        <v>7434</v>
      </c>
      <c r="D3326" s="3">
        <v>1500</v>
      </c>
      <c r="E3326" s="3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s="7">
        <f t="shared" si="204"/>
        <v>42512.58321759259</v>
      </c>
      <c r="L3326" s="7">
        <f t="shared" si="205"/>
        <v>42526.58321759259</v>
      </c>
      <c r="M3326" t="b">
        <v>0</v>
      </c>
      <c r="N3326">
        <v>10</v>
      </c>
      <c r="O3326" s="22">
        <f>E3326/D3326*100</f>
        <v>101.66666666666666</v>
      </c>
      <c r="P3326" s="4">
        <f>E3326/N3326</f>
        <v>152.5</v>
      </c>
      <c r="Q3326" t="b">
        <v>1</v>
      </c>
      <c r="R3326" t="s">
        <v>8271</v>
      </c>
      <c r="S3326" t="str">
        <f t="shared" si="206"/>
        <v>theater</v>
      </c>
      <c r="T3326" t="str">
        <f t="shared" si="207"/>
        <v>plays</v>
      </c>
    </row>
    <row r="3327" spans="1:20" ht="42.75" x14ac:dyDescent="0.45">
      <c r="A3327">
        <v>3325</v>
      </c>
      <c r="B3327" s="1" t="s">
        <v>3325</v>
      </c>
      <c r="C3327" s="1" t="s">
        <v>7435</v>
      </c>
      <c r="D3327" s="3">
        <v>400</v>
      </c>
      <c r="E3327" s="3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s="7">
        <f t="shared" si="204"/>
        <v>42064.785613425927</v>
      </c>
      <c r="L3327" s="7">
        <f t="shared" si="205"/>
        <v>42099.743946759263</v>
      </c>
      <c r="M3327" t="b">
        <v>0</v>
      </c>
      <c r="N3327">
        <v>15</v>
      </c>
      <c r="O3327" s="22">
        <f>E3327/D3327*100</f>
        <v>112.5</v>
      </c>
      <c r="P3327" s="4">
        <f>E3327/N3327</f>
        <v>30</v>
      </c>
      <c r="Q3327" t="b">
        <v>1</v>
      </c>
      <c r="R3327" t="s">
        <v>8271</v>
      </c>
      <c r="S3327" t="str">
        <f t="shared" si="206"/>
        <v>theater</v>
      </c>
      <c r="T3327" t="str">
        <f t="shared" si="207"/>
        <v>plays</v>
      </c>
    </row>
    <row r="3328" spans="1:20" ht="42.75" x14ac:dyDescent="0.45">
      <c r="A3328">
        <v>3326</v>
      </c>
      <c r="B3328" s="1" t="s">
        <v>3326</v>
      </c>
      <c r="C3328" s="1" t="s">
        <v>7436</v>
      </c>
      <c r="D3328" s="3">
        <v>8000</v>
      </c>
      <c r="E3328" s="3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s="7">
        <f t="shared" si="204"/>
        <v>42041.714178240742</v>
      </c>
      <c r="L3328" s="7">
        <f t="shared" si="205"/>
        <v>42071.67251157407</v>
      </c>
      <c r="M3328" t="b">
        <v>0</v>
      </c>
      <c r="N3328">
        <v>57</v>
      </c>
      <c r="O3328" s="22">
        <f>E3328/D3328*100</f>
        <v>101.375</v>
      </c>
      <c r="P3328" s="4">
        <f>E3328/N3328</f>
        <v>142.28070175438597</v>
      </c>
      <c r="Q3328" t="b">
        <v>1</v>
      </c>
      <c r="R3328" t="s">
        <v>8271</v>
      </c>
      <c r="S3328" t="str">
        <f t="shared" si="206"/>
        <v>theater</v>
      </c>
      <c r="T3328" t="str">
        <f t="shared" si="207"/>
        <v>plays</v>
      </c>
    </row>
    <row r="3329" spans="1:20" ht="42.75" x14ac:dyDescent="0.45">
      <c r="A3329">
        <v>3327</v>
      </c>
      <c r="B3329" s="1" t="s">
        <v>3327</v>
      </c>
      <c r="C3329" s="1" t="s">
        <v>7437</v>
      </c>
      <c r="D3329" s="3">
        <v>800</v>
      </c>
      <c r="E3329" s="3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s="7">
        <f t="shared" si="204"/>
        <v>42468.374606481477</v>
      </c>
      <c r="L3329" s="7">
        <f t="shared" si="205"/>
        <v>42498.374606481477</v>
      </c>
      <c r="M3329" t="b">
        <v>0</v>
      </c>
      <c r="N3329">
        <v>33</v>
      </c>
      <c r="O3329" s="22">
        <f>E3329/D3329*100</f>
        <v>101.25</v>
      </c>
      <c r="P3329" s="4">
        <f>E3329/N3329</f>
        <v>24.545454545454547</v>
      </c>
      <c r="Q3329" t="b">
        <v>1</v>
      </c>
      <c r="R3329" t="s">
        <v>8271</v>
      </c>
      <c r="S3329" t="str">
        <f t="shared" si="206"/>
        <v>theater</v>
      </c>
      <c r="T3329" t="str">
        <f t="shared" si="207"/>
        <v>plays</v>
      </c>
    </row>
    <row r="3330" spans="1:20" ht="42.75" x14ac:dyDescent="0.45">
      <c r="A3330">
        <v>3328</v>
      </c>
      <c r="B3330" s="1" t="s">
        <v>3328</v>
      </c>
      <c r="C3330" s="1" t="s">
        <v>7438</v>
      </c>
      <c r="D3330" s="3">
        <v>1800</v>
      </c>
      <c r="E3330" s="3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s="7">
        <f t="shared" si="204"/>
        <v>41822.57503472222</v>
      </c>
      <c r="L3330" s="7">
        <f t="shared" si="205"/>
        <v>41825.041666666664</v>
      </c>
      <c r="M3330" t="b">
        <v>0</v>
      </c>
      <c r="N3330">
        <v>9</v>
      </c>
      <c r="O3330" s="22">
        <f>E3330/D3330*100</f>
        <v>146.38888888888889</v>
      </c>
      <c r="P3330" s="4">
        <f>E3330/N3330</f>
        <v>292.77777777777777</v>
      </c>
      <c r="Q3330" t="b">
        <v>1</v>
      </c>
      <c r="R3330" t="s">
        <v>8271</v>
      </c>
      <c r="S3330" t="str">
        <f t="shared" si="206"/>
        <v>theater</v>
      </c>
      <c r="T3330" t="str">
        <f t="shared" si="207"/>
        <v>plays</v>
      </c>
    </row>
    <row r="3331" spans="1:20" ht="42.75" x14ac:dyDescent="0.45">
      <c r="A3331">
        <v>3329</v>
      </c>
      <c r="B3331" s="1" t="s">
        <v>3329</v>
      </c>
      <c r="C3331" s="1" t="s">
        <v>7439</v>
      </c>
      <c r="D3331" s="3">
        <v>1000</v>
      </c>
      <c r="E3331" s="3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s="7">
        <f t="shared" ref="K3331:K3394" si="208">(((J3331/60)/60)/24)+DATE(1970,1,1)</f>
        <v>41837.323009259257</v>
      </c>
      <c r="L3331" s="7">
        <f t="shared" ref="L3331:L3394" si="209">(((I3331/60)/60)/24)+DATE(1970,1,1)</f>
        <v>41847.958333333336</v>
      </c>
      <c r="M3331" t="b">
        <v>0</v>
      </c>
      <c r="N3331">
        <v>26</v>
      </c>
      <c r="O3331" s="22">
        <f>E3331/D3331*100</f>
        <v>116.8</v>
      </c>
      <c r="P3331" s="4">
        <f>E3331/N3331</f>
        <v>44.92307692307692</v>
      </c>
      <c r="Q3331" t="b">
        <v>1</v>
      </c>
      <c r="R3331" t="s">
        <v>8271</v>
      </c>
      <c r="S3331" t="str">
        <f t="shared" ref="S3331:S3394" si="210">LEFT(R3331,SEARCH("/",R3331,1)-1)</f>
        <v>theater</v>
      </c>
      <c r="T3331" t="str">
        <f t="shared" ref="T3331:T3394" si="211">RIGHT(R3331,LEN(R3331) - FIND("/",R3331))</f>
        <v>plays</v>
      </c>
    </row>
    <row r="3332" spans="1:20" ht="42.75" x14ac:dyDescent="0.45">
      <c r="A3332">
        <v>3330</v>
      </c>
      <c r="B3332" s="1" t="s">
        <v>3330</v>
      </c>
      <c r="C3332" s="1" t="s">
        <v>7440</v>
      </c>
      <c r="D3332" s="3">
        <v>1500</v>
      </c>
      <c r="E3332" s="3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s="7">
        <f t="shared" si="208"/>
        <v>42065.887361111112</v>
      </c>
      <c r="L3332" s="7">
        <f t="shared" si="209"/>
        <v>42095.845694444448</v>
      </c>
      <c r="M3332" t="b">
        <v>0</v>
      </c>
      <c r="N3332">
        <v>69</v>
      </c>
      <c r="O3332" s="22">
        <f>E3332/D3332*100</f>
        <v>106.26666666666667</v>
      </c>
      <c r="P3332" s="4">
        <f>E3332/N3332</f>
        <v>23.10144927536232</v>
      </c>
      <c r="Q3332" t="b">
        <v>1</v>
      </c>
      <c r="R3332" t="s">
        <v>8271</v>
      </c>
      <c r="S3332" t="str">
        <f t="shared" si="210"/>
        <v>theater</v>
      </c>
      <c r="T3332" t="str">
        <f t="shared" si="211"/>
        <v>plays</v>
      </c>
    </row>
    <row r="3333" spans="1:20" ht="42.75" x14ac:dyDescent="0.45">
      <c r="A3333">
        <v>3331</v>
      </c>
      <c r="B3333" s="1" t="s">
        <v>3331</v>
      </c>
      <c r="C3333" s="1" t="s">
        <v>7441</v>
      </c>
      <c r="D3333" s="3">
        <v>5000</v>
      </c>
      <c r="E3333" s="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s="7">
        <f t="shared" si="208"/>
        <v>42248.697754629626</v>
      </c>
      <c r="L3333" s="7">
        <f t="shared" si="209"/>
        <v>42283.697754629626</v>
      </c>
      <c r="M3333" t="b">
        <v>0</v>
      </c>
      <c r="N3333">
        <v>65</v>
      </c>
      <c r="O3333" s="22">
        <f>E3333/D3333*100</f>
        <v>104.52</v>
      </c>
      <c r="P3333" s="4">
        <f>E3333/N3333</f>
        <v>80.400000000000006</v>
      </c>
      <c r="Q3333" t="b">
        <v>1</v>
      </c>
      <c r="R3333" t="s">
        <v>8271</v>
      </c>
      <c r="S3333" t="str">
        <f t="shared" si="210"/>
        <v>theater</v>
      </c>
      <c r="T3333" t="str">
        <f t="shared" si="211"/>
        <v>plays</v>
      </c>
    </row>
    <row r="3334" spans="1:20" ht="42.75" x14ac:dyDescent="0.45">
      <c r="A3334">
        <v>3332</v>
      </c>
      <c r="B3334" s="1" t="s">
        <v>3332</v>
      </c>
      <c r="C3334" s="1" t="s">
        <v>7442</v>
      </c>
      <c r="D3334" s="3">
        <v>6000</v>
      </c>
      <c r="E3334" s="3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s="7">
        <f t="shared" si="208"/>
        <v>41809.860300925924</v>
      </c>
      <c r="L3334" s="7">
        <f t="shared" si="209"/>
        <v>41839.860300925924</v>
      </c>
      <c r="M3334" t="b">
        <v>0</v>
      </c>
      <c r="N3334">
        <v>83</v>
      </c>
      <c r="O3334" s="22">
        <f>E3334/D3334*100</f>
        <v>100</v>
      </c>
      <c r="P3334" s="4">
        <f>E3334/N3334</f>
        <v>72.289156626506028</v>
      </c>
      <c r="Q3334" t="b">
        <v>1</v>
      </c>
      <c r="R3334" t="s">
        <v>8271</v>
      </c>
      <c r="S3334" t="str">
        <f t="shared" si="210"/>
        <v>theater</v>
      </c>
      <c r="T3334" t="str">
        <f t="shared" si="211"/>
        <v>plays</v>
      </c>
    </row>
    <row r="3335" spans="1:20" ht="42.75" x14ac:dyDescent="0.45">
      <c r="A3335">
        <v>3333</v>
      </c>
      <c r="B3335" s="1" t="s">
        <v>3333</v>
      </c>
      <c r="C3335" s="1" t="s">
        <v>7443</v>
      </c>
      <c r="D3335" s="3">
        <v>3500</v>
      </c>
      <c r="E3335" s="3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s="7">
        <f t="shared" si="208"/>
        <v>42148.676851851851</v>
      </c>
      <c r="L3335" s="7">
        <f t="shared" si="209"/>
        <v>42170.676851851851</v>
      </c>
      <c r="M3335" t="b">
        <v>0</v>
      </c>
      <c r="N3335">
        <v>111</v>
      </c>
      <c r="O3335" s="22">
        <f>E3335/D3335*100</f>
        <v>104.57142857142858</v>
      </c>
      <c r="P3335" s="4">
        <f>E3335/N3335</f>
        <v>32.972972972972975</v>
      </c>
      <c r="Q3335" t="b">
        <v>1</v>
      </c>
      <c r="R3335" t="s">
        <v>8271</v>
      </c>
      <c r="S3335" t="str">
        <f t="shared" si="210"/>
        <v>theater</v>
      </c>
      <c r="T3335" t="str">
        <f t="shared" si="211"/>
        <v>plays</v>
      </c>
    </row>
    <row r="3336" spans="1:20" ht="28.5" x14ac:dyDescent="0.45">
      <c r="A3336">
        <v>3334</v>
      </c>
      <c r="B3336" s="1" t="s">
        <v>3334</v>
      </c>
      <c r="C3336" s="1" t="s">
        <v>7444</v>
      </c>
      <c r="D3336" s="3">
        <v>3871</v>
      </c>
      <c r="E3336" s="3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s="7">
        <f t="shared" si="208"/>
        <v>42185.521087962959</v>
      </c>
      <c r="L3336" s="7">
        <f t="shared" si="209"/>
        <v>42215.521087962959</v>
      </c>
      <c r="M3336" t="b">
        <v>0</v>
      </c>
      <c r="N3336">
        <v>46</v>
      </c>
      <c r="O3336" s="22">
        <f>E3336/D3336*100</f>
        <v>138.62051149573753</v>
      </c>
      <c r="P3336" s="4">
        <f>E3336/N3336</f>
        <v>116.65217391304348</v>
      </c>
      <c r="Q3336" t="b">
        <v>1</v>
      </c>
      <c r="R3336" t="s">
        <v>8271</v>
      </c>
      <c r="S3336" t="str">
        <f t="shared" si="210"/>
        <v>theater</v>
      </c>
      <c r="T3336" t="str">
        <f t="shared" si="211"/>
        <v>plays</v>
      </c>
    </row>
    <row r="3337" spans="1:20" ht="42.75" x14ac:dyDescent="0.45">
      <c r="A3337">
        <v>3335</v>
      </c>
      <c r="B3337" s="1" t="s">
        <v>3335</v>
      </c>
      <c r="C3337" s="1" t="s">
        <v>7445</v>
      </c>
      <c r="D3337" s="3">
        <v>5000</v>
      </c>
      <c r="E3337" s="3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s="7">
        <f t="shared" si="208"/>
        <v>41827.674143518518</v>
      </c>
      <c r="L3337" s="7">
        <f t="shared" si="209"/>
        <v>41854.958333333336</v>
      </c>
      <c r="M3337" t="b">
        <v>0</v>
      </c>
      <c r="N3337">
        <v>63</v>
      </c>
      <c r="O3337" s="22">
        <f>E3337/D3337*100</f>
        <v>100.32000000000001</v>
      </c>
      <c r="P3337" s="4">
        <f>E3337/N3337</f>
        <v>79.61904761904762</v>
      </c>
      <c r="Q3337" t="b">
        <v>1</v>
      </c>
      <c r="R3337" t="s">
        <v>8271</v>
      </c>
      <c r="S3337" t="str">
        <f t="shared" si="210"/>
        <v>theater</v>
      </c>
      <c r="T3337" t="str">
        <f t="shared" si="211"/>
        <v>plays</v>
      </c>
    </row>
    <row r="3338" spans="1:20" ht="42.75" x14ac:dyDescent="0.45">
      <c r="A3338">
        <v>3336</v>
      </c>
      <c r="B3338" s="1" t="s">
        <v>3336</v>
      </c>
      <c r="C3338" s="1" t="s">
        <v>7446</v>
      </c>
      <c r="D3338" s="3">
        <v>250</v>
      </c>
      <c r="E3338" s="3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s="7">
        <f t="shared" si="208"/>
        <v>42437.398680555561</v>
      </c>
      <c r="L3338" s="7">
        <f t="shared" si="209"/>
        <v>42465.35701388889</v>
      </c>
      <c r="M3338" t="b">
        <v>0</v>
      </c>
      <c r="N3338">
        <v>9</v>
      </c>
      <c r="O3338" s="22">
        <f>E3338/D3338*100</f>
        <v>100</v>
      </c>
      <c r="P3338" s="4">
        <f>E3338/N3338</f>
        <v>27.777777777777779</v>
      </c>
      <c r="Q3338" t="b">
        <v>1</v>
      </c>
      <c r="R3338" t="s">
        <v>8271</v>
      </c>
      <c r="S3338" t="str">
        <f t="shared" si="210"/>
        <v>theater</v>
      </c>
      <c r="T3338" t="str">
        <f t="shared" si="211"/>
        <v>plays</v>
      </c>
    </row>
    <row r="3339" spans="1:20" ht="42.75" x14ac:dyDescent="0.45">
      <c r="A3339">
        <v>3337</v>
      </c>
      <c r="B3339" s="1" t="s">
        <v>3337</v>
      </c>
      <c r="C3339" s="1" t="s">
        <v>7447</v>
      </c>
      <c r="D3339" s="3">
        <v>2500</v>
      </c>
      <c r="E3339" s="3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s="7">
        <f t="shared" si="208"/>
        <v>41901.282025462962</v>
      </c>
      <c r="L3339" s="7">
        <f t="shared" si="209"/>
        <v>41922.875</v>
      </c>
      <c r="M3339" t="b">
        <v>0</v>
      </c>
      <c r="N3339">
        <v>34</v>
      </c>
      <c r="O3339" s="22">
        <f>E3339/D3339*100</f>
        <v>110.2</v>
      </c>
      <c r="P3339" s="4">
        <f>E3339/N3339</f>
        <v>81.029411764705884</v>
      </c>
      <c r="Q3339" t="b">
        <v>1</v>
      </c>
      <c r="R3339" t="s">
        <v>8271</v>
      </c>
      <c r="S3339" t="str">
        <f t="shared" si="210"/>
        <v>theater</v>
      </c>
      <c r="T3339" t="str">
        <f t="shared" si="211"/>
        <v>plays</v>
      </c>
    </row>
    <row r="3340" spans="1:20" ht="28.5" x14ac:dyDescent="0.45">
      <c r="A3340">
        <v>3338</v>
      </c>
      <c r="B3340" s="1" t="s">
        <v>3338</v>
      </c>
      <c r="C3340" s="1" t="s">
        <v>7448</v>
      </c>
      <c r="D3340" s="3">
        <v>15000</v>
      </c>
      <c r="E3340" s="3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s="7">
        <f t="shared" si="208"/>
        <v>42769.574999999997</v>
      </c>
      <c r="L3340" s="7">
        <f t="shared" si="209"/>
        <v>42790.574999999997</v>
      </c>
      <c r="M3340" t="b">
        <v>0</v>
      </c>
      <c r="N3340">
        <v>112</v>
      </c>
      <c r="O3340" s="22">
        <f>E3340/D3340*100</f>
        <v>102.18</v>
      </c>
      <c r="P3340" s="4">
        <f>E3340/N3340</f>
        <v>136.84821428571428</v>
      </c>
      <c r="Q3340" t="b">
        <v>1</v>
      </c>
      <c r="R3340" t="s">
        <v>8271</v>
      </c>
      <c r="S3340" t="str">
        <f t="shared" si="210"/>
        <v>theater</v>
      </c>
      <c r="T3340" t="str">
        <f t="shared" si="211"/>
        <v>plays</v>
      </c>
    </row>
    <row r="3341" spans="1:20" ht="28.5" x14ac:dyDescent="0.45">
      <c r="A3341">
        <v>3339</v>
      </c>
      <c r="B3341" s="1" t="s">
        <v>3339</v>
      </c>
      <c r="C3341" s="1" t="s">
        <v>7449</v>
      </c>
      <c r="D3341" s="3">
        <v>8000</v>
      </c>
      <c r="E3341" s="3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s="7">
        <f t="shared" si="208"/>
        <v>42549.665717592594</v>
      </c>
      <c r="L3341" s="7">
        <f t="shared" si="209"/>
        <v>42579.665717592594</v>
      </c>
      <c r="M3341" t="b">
        <v>0</v>
      </c>
      <c r="N3341">
        <v>47</v>
      </c>
      <c r="O3341" s="22">
        <f>E3341/D3341*100</f>
        <v>104.35000000000001</v>
      </c>
      <c r="P3341" s="4">
        <f>E3341/N3341</f>
        <v>177.61702127659575</v>
      </c>
      <c r="Q3341" t="b">
        <v>1</v>
      </c>
      <c r="R3341" t="s">
        <v>8271</v>
      </c>
      <c r="S3341" t="str">
        <f t="shared" si="210"/>
        <v>theater</v>
      </c>
      <c r="T3341" t="str">
        <f t="shared" si="211"/>
        <v>plays</v>
      </c>
    </row>
    <row r="3342" spans="1:20" ht="42.75" x14ac:dyDescent="0.45">
      <c r="A3342">
        <v>3340</v>
      </c>
      <c r="B3342" s="1" t="s">
        <v>3340</v>
      </c>
      <c r="C3342" s="1" t="s">
        <v>7450</v>
      </c>
      <c r="D3342" s="3">
        <v>3000</v>
      </c>
      <c r="E3342" s="3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s="7">
        <f t="shared" si="208"/>
        <v>42685.974004629628</v>
      </c>
      <c r="L3342" s="7">
        <f t="shared" si="209"/>
        <v>42710.974004629628</v>
      </c>
      <c r="M3342" t="b">
        <v>0</v>
      </c>
      <c r="N3342">
        <v>38</v>
      </c>
      <c r="O3342" s="22">
        <f>E3342/D3342*100</f>
        <v>138.16666666666666</v>
      </c>
      <c r="P3342" s="4">
        <f>E3342/N3342</f>
        <v>109.07894736842105</v>
      </c>
      <c r="Q3342" t="b">
        <v>1</v>
      </c>
      <c r="R3342" t="s">
        <v>8271</v>
      </c>
      <c r="S3342" t="str">
        <f t="shared" si="210"/>
        <v>theater</v>
      </c>
      <c r="T3342" t="str">
        <f t="shared" si="211"/>
        <v>plays</v>
      </c>
    </row>
    <row r="3343" spans="1:20" ht="42.75" x14ac:dyDescent="0.45">
      <c r="A3343">
        <v>3341</v>
      </c>
      <c r="B3343" s="1" t="s">
        <v>3341</v>
      </c>
      <c r="C3343" s="1" t="s">
        <v>7451</v>
      </c>
      <c r="D3343" s="3">
        <v>3350</v>
      </c>
      <c r="E3343" s="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s="7">
        <f t="shared" si="208"/>
        <v>42510.798854166671</v>
      </c>
      <c r="L3343" s="7">
        <f t="shared" si="209"/>
        <v>42533.708333333328</v>
      </c>
      <c r="M3343" t="b">
        <v>0</v>
      </c>
      <c r="N3343">
        <v>28</v>
      </c>
      <c r="O3343" s="22">
        <f>E3343/D3343*100</f>
        <v>100</v>
      </c>
      <c r="P3343" s="4">
        <f>E3343/N3343</f>
        <v>119.64285714285714</v>
      </c>
      <c r="Q3343" t="b">
        <v>1</v>
      </c>
      <c r="R3343" t="s">
        <v>8271</v>
      </c>
      <c r="S3343" t="str">
        <f t="shared" si="210"/>
        <v>theater</v>
      </c>
      <c r="T3343" t="str">
        <f t="shared" si="211"/>
        <v>plays</v>
      </c>
    </row>
    <row r="3344" spans="1:20" ht="28.5" x14ac:dyDescent="0.45">
      <c r="A3344">
        <v>3342</v>
      </c>
      <c r="B3344" s="1" t="s">
        <v>3342</v>
      </c>
      <c r="C3344" s="1" t="s">
        <v>7452</v>
      </c>
      <c r="D3344" s="3">
        <v>6000</v>
      </c>
      <c r="E3344" s="3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s="7">
        <f t="shared" si="208"/>
        <v>42062.296412037031</v>
      </c>
      <c r="L3344" s="7">
        <f t="shared" si="209"/>
        <v>42095.207638888889</v>
      </c>
      <c r="M3344" t="b">
        <v>0</v>
      </c>
      <c r="N3344">
        <v>78</v>
      </c>
      <c r="O3344" s="22">
        <f>E3344/D3344*100</f>
        <v>101.66666666666666</v>
      </c>
      <c r="P3344" s="4">
        <f>E3344/N3344</f>
        <v>78.205128205128204</v>
      </c>
      <c r="Q3344" t="b">
        <v>1</v>
      </c>
      <c r="R3344" t="s">
        <v>8271</v>
      </c>
      <c r="S3344" t="str">
        <f t="shared" si="210"/>
        <v>theater</v>
      </c>
      <c r="T3344" t="str">
        <f t="shared" si="211"/>
        <v>plays</v>
      </c>
    </row>
    <row r="3345" spans="1:20" ht="42.75" x14ac:dyDescent="0.45">
      <c r="A3345">
        <v>3343</v>
      </c>
      <c r="B3345" s="1" t="s">
        <v>3343</v>
      </c>
      <c r="C3345" s="1" t="s">
        <v>7453</v>
      </c>
      <c r="D3345" s="3">
        <v>700</v>
      </c>
      <c r="E3345" s="3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s="7">
        <f t="shared" si="208"/>
        <v>42452.916481481487</v>
      </c>
      <c r="L3345" s="7">
        <f t="shared" si="209"/>
        <v>42473.554166666669</v>
      </c>
      <c r="M3345" t="b">
        <v>0</v>
      </c>
      <c r="N3345">
        <v>23</v>
      </c>
      <c r="O3345" s="22">
        <f>E3345/D3345*100</f>
        <v>171.42857142857142</v>
      </c>
      <c r="P3345" s="4">
        <f>E3345/N3345</f>
        <v>52.173913043478258</v>
      </c>
      <c r="Q3345" t="b">
        <v>1</v>
      </c>
      <c r="R3345" t="s">
        <v>8271</v>
      </c>
      <c r="S3345" t="str">
        <f t="shared" si="210"/>
        <v>theater</v>
      </c>
      <c r="T3345" t="str">
        <f t="shared" si="211"/>
        <v>plays</v>
      </c>
    </row>
    <row r="3346" spans="1:20" ht="42.75" x14ac:dyDescent="0.45">
      <c r="A3346">
        <v>3344</v>
      </c>
      <c r="B3346" s="1" t="s">
        <v>3344</v>
      </c>
      <c r="C3346" s="1" t="s">
        <v>7454</v>
      </c>
      <c r="D3346" s="3">
        <v>4500</v>
      </c>
      <c r="E3346" s="3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s="7">
        <f t="shared" si="208"/>
        <v>41851.200150462959</v>
      </c>
      <c r="L3346" s="7">
        <f t="shared" si="209"/>
        <v>41881.200150462959</v>
      </c>
      <c r="M3346" t="b">
        <v>0</v>
      </c>
      <c r="N3346">
        <v>40</v>
      </c>
      <c r="O3346" s="22">
        <f>E3346/D3346*100</f>
        <v>101.44444444444444</v>
      </c>
      <c r="P3346" s="4">
        <f>E3346/N3346</f>
        <v>114.125</v>
      </c>
      <c r="Q3346" t="b">
        <v>1</v>
      </c>
      <c r="R3346" t="s">
        <v>8271</v>
      </c>
      <c r="S3346" t="str">
        <f t="shared" si="210"/>
        <v>theater</v>
      </c>
      <c r="T3346" t="str">
        <f t="shared" si="211"/>
        <v>plays</v>
      </c>
    </row>
    <row r="3347" spans="1:20" ht="42.75" x14ac:dyDescent="0.45">
      <c r="A3347">
        <v>3345</v>
      </c>
      <c r="B3347" s="1" t="s">
        <v>3345</v>
      </c>
      <c r="C3347" s="1" t="s">
        <v>7455</v>
      </c>
      <c r="D3347" s="3">
        <v>500</v>
      </c>
      <c r="E3347" s="3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s="7">
        <f t="shared" si="208"/>
        <v>42053.106111111112</v>
      </c>
      <c r="L3347" s="7">
        <f t="shared" si="209"/>
        <v>42112.025694444441</v>
      </c>
      <c r="M3347" t="b">
        <v>0</v>
      </c>
      <c r="N3347">
        <v>13</v>
      </c>
      <c r="O3347" s="22">
        <f>E3347/D3347*100</f>
        <v>130</v>
      </c>
      <c r="P3347" s="4">
        <f>E3347/N3347</f>
        <v>50</v>
      </c>
      <c r="Q3347" t="b">
        <v>1</v>
      </c>
      <c r="R3347" t="s">
        <v>8271</v>
      </c>
      <c r="S3347" t="str">
        <f t="shared" si="210"/>
        <v>theater</v>
      </c>
      <c r="T3347" t="str">
        <f t="shared" si="211"/>
        <v>plays</v>
      </c>
    </row>
    <row r="3348" spans="1:20" ht="42.75" x14ac:dyDescent="0.45">
      <c r="A3348">
        <v>3346</v>
      </c>
      <c r="B3348" s="1" t="s">
        <v>3346</v>
      </c>
      <c r="C3348" s="1" t="s">
        <v>7456</v>
      </c>
      <c r="D3348" s="3">
        <v>1500</v>
      </c>
      <c r="E3348" s="3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s="7">
        <f t="shared" si="208"/>
        <v>42054.024421296301</v>
      </c>
      <c r="L3348" s="7">
        <f t="shared" si="209"/>
        <v>42061.024421296301</v>
      </c>
      <c r="M3348" t="b">
        <v>0</v>
      </c>
      <c r="N3348">
        <v>18</v>
      </c>
      <c r="O3348" s="22">
        <f>E3348/D3348*100</f>
        <v>110.00000000000001</v>
      </c>
      <c r="P3348" s="4">
        <f>E3348/N3348</f>
        <v>91.666666666666671</v>
      </c>
      <c r="Q3348" t="b">
        <v>1</v>
      </c>
      <c r="R3348" t="s">
        <v>8271</v>
      </c>
      <c r="S3348" t="str">
        <f t="shared" si="210"/>
        <v>theater</v>
      </c>
      <c r="T3348" t="str">
        <f t="shared" si="211"/>
        <v>plays</v>
      </c>
    </row>
    <row r="3349" spans="1:20" ht="42.75" x14ac:dyDescent="0.45">
      <c r="A3349">
        <v>3347</v>
      </c>
      <c r="B3349" s="1" t="s">
        <v>3347</v>
      </c>
      <c r="C3349" s="1" t="s">
        <v>7457</v>
      </c>
      <c r="D3349" s="3">
        <v>2000</v>
      </c>
      <c r="E3349" s="3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s="7">
        <f t="shared" si="208"/>
        <v>42484.551550925928</v>
      </c>
      <c r="L3349" s="7">
        <f t="shared" si="209"/>
        <v>42498.875</v>
      </c>
      <c r="M3349" t="b">
        <v>0</v>
      </c>
      <c r="N3349">
        <v>22</v>
      </c>
      <c r="O3349" s="22">
        <f>E3349/D3349*100</f>
        <v>119.44999999999999</v>
      </c>
      <c r="P3349" s="4">
        <f>E3349/N3349</f>
        <v>108.59090909090909</v>
      </c>
      <c r="Q3349" t="b">
        <v>1</v>
      </c>
      <c r="R3349" t="s">
        <v>8271</v>
      </c>
      <c r="S3349" t="str">
        <f t="shared" si="210"/>
        <v>theater</v>
      </c>
      <c r="T3349" t="str">
        <f t="shared" si="211"/>
        <v>plays</v>
      </c>
    </row>
    <row r="3350" spans="1:20" ht="42.75" x14ac:dyDescent="0.45">
      <c r="A3350">
        <v>3348</v>
      </c>
      <c r="B3350" s="1" t="s">
        <v>3266</v>
      </c>
      <c r="C3350" s="1" t="s">
        <v>7458</v>
      </c>
      <c r="D3350" s="3">
        <v>5500</v>
      </c>
      <c r="E3350" s="3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s="7">
        <f t="shared" si="208"/>
        <v>42466.558796296296</v>
      </c>
      <c r="L3350" s="7">
        <f t="shared" si="209"/>
        <v>42490.165972222225</v>
      </c>
      <c r="M3350" t="b">
        <v>0</v>
      </c>
      <c r="N3350">
        <v>79</v>
      </c>
      <c r="O3350" s="22">
        <f>E3350/D3350*100</f>
        <v>100.2909090909091</v>
      </c>
      <c r="P3350" s="4">
        <f>E3350/N3350</f>
        <v>69.822784810126578</v>
      </c>
      <c r="Q3350" t="b">
        <v>1</v>
      </c>
      <c r="R3350" t="s">
        <v>8271</v>
      </c>
      <c r="S3350" t="str">
        <f t="shared" si="210"/>
        <v>theater</v>
      </c>
      <c r="T3350" t="str">
        <f t="shared" si="211"/>
        <v>plays</v>
      </c>
    </row>
    <row r="3351" spans="1:20" ht="42.75" x14ac:dyDescent="0.45">
      <c r="A3351">
        <v>3349</v>
      </c>
      <c r="B3351" s="1" t="s">
        <v>3348</v>
      </c>
      <c r="C3351" s="1" t="s">
        <v>7459</v>
      </c>
      <c r="D3351" s="3">
        <v>1000</v>
      </c>
      <c r="E3351" s="3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s="7">
        <f t="shared" si="208"/>
        <v>42513.110787037032</v>
      </c>
      <c r="L3351" s="7">
        <f t="shared" si="209"/>
        <v>42534.708333333328</v>
      </c>
      <c r="M3351" t="b">
        <v>0</v>
      </c>
      <c r="N3351">
        <v>14</v>
      </c>
      <c r="O3351" s="22">
        <f>E3351/D3351*100</f>
        <v>153.4</v>
      </c>
      <c r="P3351" s="4">
        <f>E3351/N3351</f>
        <v>109.57142857142857</v>
      </c>
      <c r="Q3351" t="b">
        <v>1</v>
      </c>
      <c r="R3351" t="s">
        <v>8271</v>
      </c>
      <c r="S3351" t="str">
        <f t="shared" si="210"/>
        <v>theater</v>
      </c>
      <c r="T3351" t="str">
        <f t="shared" si="211"/>
        <v>plays</v>
      </c>
    </row>
    <row r="3352" spans="1:20" ht="42.75" x14ac:dyDescent="0.45">
      <c r="A3352">
        <v>3350</v>
      </c>
      <c r="B3352" s="1" t="s">
        <v>3349</v>
      </c>
      <c r="C3352" s="1" t="s">
        <v>7460</v>
      </c>
      <c r="D3352" s="3">
        <v>3500</v>
      </c>
      <c r="E3352" s="3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s="7">
        <f t="shared" si="208"/>
        <v>42302.701516203699</v>
      </c>
      <c r="L3352" s="7">
        <f t="shared" si="209"/>
        <v>42337.958333333328</v>
      </c>
      <c r="M3352" t="b">
        <v>0</v>
      </c>
      <c r="N3352">
        <v>51</v>
      </c>
      <c r="O3352" s="22">
        <f>E3352/D3352*100</f>
        <v>104.42857142857143</v>
      </c>
      <c r="P3352" s="4">
        <f>E3352/N3352</f>
        <v>71.666666666666671</v>
      </c>
      <c r="Q3352" t="b">
        <v>1</v>
      </c>
      <c r="R3352" t="s">
        <v>8271</v>
      </c>
      <c r="S3352" t="str">
        <f t="shared" si="210"/>
        <v>theater</v>
      </c>
      <c r="T3352" t="str">
        <f t="shared" si="211"/>
        <v>plays</v>
      </c>
    </row>
    <row r="3353" spans="1:20" ht="42.75" x14ac:dyDescent="0.45">
      <c r="A3353">
        <v>3351</v>
      </c>
      <c r="B3353" s="1" t="s">
        <v>3350</v>
      </c>
      <c r="C3353" s="1" t="s">
        <v>7461</v>
      </c>
      <c r="D3353" s="3">
        <v>5000</v>
      </c>
      <c r="E3353" s="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s="7">
        <f t="shared" si="208"/>
        <v>41806.395428240743</v>
      </c>
      <c r="L3353" s="7">
        <f t="shared" si="209"/>
        <v>41843.458333333336</v>
      </c>
      <c r="M3353" t="b">
        <v>0</v>
      </c>
      <c r="N3353">
        <v>54</v>
      </c>
      <c r="O3353" s="22">
        <f>E3353/D3353*100</f>
        <v>101.1</v>
      </c>
      <c r="P3353" s="4">
        <f>E3353/N3353</f>
        <v>93.611111111111114</v>
      </c>
      <c r="Q3353" t="b">
        <v>1</v>
      </c>
      <c r="R3353" t="s">
        <v>8271</v>
      </c>
      <c r="S3353" t="str">
        <f t="shared" si="210"/>
        <v>theater</v>
      </c>
      <c r="T3353" t="str">
        <f t="shared" si="211"/>
        <v>plays</v>
      </c>
    </row>
    <row r="3354" spans="1:20" ht="42.75" x14ac:dyDescent="0.45">
      <c r="A3354">
        <v>3352</v>
      </c>
      <c r="B3354" s="1" t="s">
        <v>3351</v>
      </c>
      <c r="C3354" s="1" t="s">
        <v>7462</v>
      </c>
      <c r="D3354" s="3">
        <v>5000</v>
      </c>
      <c r="E3354" s="3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s="7">
        <f t="shared" si="208"/>
        <v>42495.992800925931</v>
      </c>
      <c r="L3354" s="7">
        <f t="shared" si="209"/>
        <v>42552.958333333328</v>
      </c>
      <c r="M3354" t="b">
        <v>0</v>
      </c>
      <c r="N3354">
        <v>70</v>
      </c>
      <c r="O3354" s="22">
        <f>E3354/D3354*100</f>
        <v>107.52</v>
      </c>
      <c r="P3354" s="4">
        <f>E3354/N3354</f>
        <v>76.8</v>
      </c>
      <c r="Q3354" t="b">
        <v>1</v>
      </c>
      <c r="R3354" t="s">
        <v>8271</v>
      </c>
      <c r="S3354" t="str">
        <f t="shared" si="210"/>
        <v>theater</v>
      </c>
      <c r="T3354" t="str">
        <f t="shared" si="211"/>
        <v>plays</v>
      </c>
    </row>
    <row r="3355" spans="1:20" ht="42.75" x14ac:dyDescent="0.45">
      <c r="A3355">
        <v>3353</v>
      </c>
      <c r="B3355" s="1" t="s">
        <v>3352</v>
      </c>
      <c r="C3355" s="1" t="s">
        <v>7463</v>
      </c>
      <c r="D3355" s="3">
        <v>500</v>
      </c>
      <c r="E3355" s="3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s="7">
        <f t="shared" si="208"/>
        <v>42479.432291666672</v>
      </c>
      <c r="L3355" s="7">
        <f t="shared" si="209"/>
        <v>42492.958333333328</v>
      </c>
      <c r="M3355" t="b">
        <v>0</v>
      </c>
      <c r="N3355">
        <v>44</v>
      </c>
      <c r="O3355" s="22">
        <f>E3355/D3355*100</f>
        <v>315</v>
      </c>
      <c r="P3355" s="4">
        <f>E3355/N3355</f>
        <v>35.795454545454547</v>
      </c>
      <c r="Q3355" t="b">
        <v>1</v>
      </c>
      <c r="R3355" t="s">
        <v>8271</v>
      </c>
      <c r="S3355" t="str">
        <f t="shared" si="210"/>
        <v>theater</v>
      </c>
      <c r="T3355" t="str">
        <f t="shared" si="211"/>
        <v>plays</v>
      </c>
    </row>
    <row r="3356" spans="1:20" ht="28.5" x14ac:dyDescent="0.45">
      <c r="A3356">
        <v>3354</v>
      </c>
      <c r="B3356" s="1" t="s">
        <v>3353</v>
      </c>
      <c r="C3356" s="1" t="s">
        <v>7464</v>
      </c>
      <c r="D3356" s="3">
        <v>3000</v>
      </c>
      <c r="E3356" s="3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s="7">
        <f t="shared" si="208"/>
        <v>42270.7269212963</v>
      </c>
      <c r="L3356" s="7">
        <f t="shared" si="209"/>
        <v>42306.167361111111</v>
      </c>
      <c r="M3356" t="b">
        <v>0</v>
      </c>
      <c r="N3356">
        <v>55</v>
      </c>
      <c r="O3356" s="22">
        <f>E3356/D3356*100</f>
        <v>101.93333333333334</v>
      </c>
      <c r="P3356" s="4">
        <f>E3356/N3356</f>
        <v>55.6</v>
      </c>
      <c r="Q3356" t="b">
        <v>1</v>
      </c>
      <c r="R3356" t="s">
        <v>8271</v>
      </c>
      <c r="S3356" t="str">
        <f t="shared" si="210"/>
        <v>theater</v>
      </c>
      <c r="T3356" t="str">
        <f t="shared" si="211"/>
        <v>plays</v>
      </c>
    </row>
    <row r="3357" spans="1:20" ht="42.75" x14ac:dyDescent="0.45">
      <c r="A3357">
        <v>3355</v>
      </c>
      <c r="B3357" s="1" t="s">
        <v>3354</v>
      </c>
      <c r="C3357" s="1" t="s">
        <v>7465</v>
      </c>
      <c r="D3357" s="3">
        <v>1750</v>
      </c>
      <c r="E3357" s="3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s="7">
        <f t="shared" si="208"/>
        <v>42489.619525462964</v>
      </c>
      <c r="L3357" s="7">
        <f t="shared" si="209"/>
        <v>42500.470138888893</v>
      </c>
      <c r="M3357" t="b">
        <v>0</v>
      </c>
      <c r="N3357">
        <v>15</v>
      </c>
      <c r="O3357" s="22">
        <f>E3357/D3357*100</f>
        <v>126.28571428571429</v>
      </c>
      <c r="P3357" s="4">
        <f>E3357/N3357</f>
        <v>147.33333333333334</v>
      </c>
      <c r="Q3357" t="b">
        <v>1</v>
      </c>
      <c r="R3357" t="s">
        <v>8271</v>
      </c>
      <c r="S3357" t="str">
        <f t="shared" si="210"/>
        <v>theater</v>
      </c>
      <c r="T3357" t="str">
        <f t="shared" si="211"/>
        <v>plays</v>
      </c>
    </row>
    <row r="3358" spans="1:20" ht="42.75" x14ac:dyDescent="0.45">
      <c r="A3358">
        <v>3356</v>
      </c>
      <c r="B3358" s="1" t="s">
        <v>3355</v>
      </c>
      <c r="C3358" s="1" t="s">
        <v>7466</v>
      </c>
      <c r="D3358" s="3">
        <v>1500</v>
      </c>
      <c r="E3358" s="3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s="7">
        <f t="shared" si="208"/>
        <v>42536.815648148149</v>
      </c>
      <c r="L3358" s="7">
        <f t="shared" si="209"/>
        <v>42566.815648148149</v>
      </c>
      <c r="M3358" t="b">
        <v>0</v>
      </c>
      <c r="N3358">
        <v>27</v>
      </c>
      <c r="O3358" s="22">
        <f>E3358/D3358*100</f>
        <v>101.4</v>
      </c>
      <c r="P3358" s="4">
        <f>E3358/N3358</f>
        <v>56.333333333333336</v>
      </c>
      <c r="Q3358" t="b">
        <v>1</v>
      </c>
      <c r="R3358" t="s">
        <v>8271</v>
      </c>
      <c r="S3358" t="str">
        <f t="shared" si="210"/>
        <v>theater</v>
      </c>
      <c r="T3358" t="str">
        <f t="shared" si="211"/>
        <v>plays</v>
      </c>
    </row>
    <row r="3359" spans="1:20" ht="42.75" x14ac:dyDescent="0.45">
      <c r="A3359">
        <v>3357</v>
      </c>
      <c r="B3359" s="1" t="s">
        <v>3356</v>
      </c>
      <c r="C3359" s="1" t="s">
        <v>7467</v>
      </c>
      <c r="D3359" s="3">
        <v>2000</v>
      </c>
      <c r="E3359" s="3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s="7">
        <f t="shared" si="208"/>
        <v>41822.417939814812</v>
      </c>
      <c r="L3359" s="7">
        <f t="shared" si="209"/>
        <v>41852.417939814812</v>
      </c>
      <c r="M3359" t="b">
        <v>0</v>
      </c>
      <c r="N3359">
        <v>21</v>
      </c>
      <c r="O3359" s="22">
        <f>E3359/D3359*100</f>
        <v>101</v>
      </c>
      <c r="P3359" s="4">
        <f>E3359/N3359</f>
        <v>96.19047619047619</v>
      </c>
      <c r="Q3359" t="b">
        <v>1</v>
      </c>
      <c r="R3359" t="s">
        <v>8271</v>
      </c>
      <c r="S3359" t="str">
        <f t="shared" si="210"/>
        <v>theater</v>
      </c>
      <c r="T3359" t="str">
        <f t="shared" si="211"/>
        <v>plays</v>
      </c>
    </row>
    <row r="3360" spans="1:20" ht="42.75" x14ac:dyDescent="0.45">
      <c r="A3360">
        <v>3358</v>
      </c>
      <c r="B3360" s="1" t="s">
        <v>3357</v>
      </c>
      <c r="C3360" s="1" t="s">
        <v>7468</v>
      </c>
      <c r="D3360" s="3">
        <v>10000</v>
      </c>
      <c r="E3360" s="3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s="7">
        <f t="shared" si="208"/>
        <v>41932.311099537037</v>
      </c>
      <c r="L3360" s="7">
        <f t="shared" si="209"/>
        <v>41962.352766203709</v>
      </c>
      <c r="M3360" t="b">
        <v>0</v>
      </c>
      <c r="N3360">
        <v>162</v>
      </c>
      <c r="O3360" s="22">
        <f>E3360/D3360*100</f>
        <v>102.99000000000001</v>
      </c>
      <c r="P3360" s="4">
        <f>E3360/N3360</f>
        <v>63.574074074074076</v>
      </c>
      <c r="Q3360" t="b">
        <v>1</v>
      </c>
      <c r="R3360" t="s">
        <v>8271</v>
      </c>
      <c r="S3360" t="str">
        <f t="shared" si="210"/>
        <v>theater</v>
      </c>
      <c r="T3360" t="str">
        <f t="shared" si="211"/>
        <v>plays</v>
      </c>
    </row>
    <row r="3361" spans="1:20" ht="28.5" x14ac:dyDescent="0.45">
      <c r="A3361">
        <v>3359</v>
      </c>
      <c r="B3361" s="1" t="s">
        <v>3358</v>
      </c>
      <c r="C3361" s="1" t="s">
        <v>7469</v>
      </c>
      <c r="D3361" s="3">
        <v>4000</v>
      </c>
      <c r="E3361" s="3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s="7">
        <f t="shared" si="208"/>
        <v>42746.057106481487</v>
      </c>
      <c r="L3361" s="7">
        <f t="shared" si="209"/>
        <v>42791.057106481487</v>
      </c>
      <c r="M3361" t="b">
        <v>0</v>
      </c>
      <c r="N3361">
        <v>23</v>
      </c>
      <c r="O3361" s="22">
        <f>E3361/D3361*100</f>
        <v>106.25</v>
      </c>
      <c r="P3361" s="4">
        <f>E3361/N3361</f>
        <v>184.78260869565219</v>
      </c>
      <c r="Q3361" t="b">
        <v>1</v>
      </c>
      <c r="R3361" t="s">
        <v>8271</v>
      </c>
      <c r="S3361" t="str">
        <f t="shared" si="210"/>
        <v>theater</v>
      </c>
      <c r="T3361" t="str">
        <f t="shared" si="211"/>
        <v>plays</v>
      </c>
    </row>
    <row r="3362" spans="1:20" ht="28.5" x14ac:dyDescent="0.45">
      <c r="A3362">
        <v>3360</v>
      </c>
      <c r="B3362" s="1" t="s">
        <v>3359</v>
      </c>
      <c r="C3362" s="1" t="s">
        <v>7470</v>
      </c>
      <c r="D3362" s="3">
        <v>9000</v>
      </c>
      <c r="E3362" s="3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s="7">
        <f t="shared" si="208"/>
        <v>42697.082673611112</v>
      </c>
      <c r="L3362" s="7">
        <f t="shared" si="209"/>
        <v>42718.665972222225</v>
      </c>
      <c r="M3362" t="b">
        <v>0</v>
      </c>
      <c r="N3362">
        <v>72</v>
      </c>
      <c r="O3362" s="22">
        <f>E3362/D3362*100</f>
        <v>101.37777777777779</v>
      </c>
      <c r="P3362" s="4">
        <f>E3362/N3362</f>
        <v>126.72222222222223</v>
      </c>
      <c r="Q3362" t="b">
        <v>1</v>
      </c>
      <c r="R3362" t="s">
        <v>8271</v>
      </c>
      <c r="S3362" t="str">
        <f t="shared" si="210"/>
        <v>theater</v>
      </c>
      <c r="T3362" t="str">
        <f t="shared" si="211"/>
        <v>plays</v>
      </c>
    </row>
    <row r="3363" spans="1:20" ht="42.75" x14ac:dyDescent="0.45">
      <c r="A3363">
        <v>3361</v>
      </c>
      <c r="B3363" s="1" t="s">
        <v>3360</v>
      </c>
      <c r="C3363" s="1" t="s">
        <v>7471</v>
      </c>
      <c r="D3363" s="3">
        <v>5000</v>
      </c>
      <c r="E3363" s="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s="7">
        <f t="shared" si="208"/>
        <v>41866.025347222225</v>
      </c>
      <c r="L3363" s="7">
        <f t="shared" si="209"/>
        <v>41883.665972222225</v>
      </c>
      <c r="M3363" t="b">
        <v>0</v>
      </c>
      <c r="N3363">
        <v>68</v>
      </c>
      <c r="O3363" s="22">
        <f>E3363/D3363*100</f>
        <v>113.46000000000001</v>
      </c>
      <c r="P3363" s="4">
        <f>E3363/N3363</f>
        <v>83.42647058823529</v>
      </c>
      <c r="Q3363" t="b">
        <v>1</v>
      </c>
      <c r="R3363" t="s">
        <v>8271</v>
      </c>
      <c r="S3363" t="str">
        <f t="shared" si="210"/>
        <v>theater</v>
      </c>
      <c r="T3363" t="str">
        <f t="shared" si="211"/>
        <v>plays</v>
      </c>
    </row>
    <row r="3364" spans="1:20" ht="42.75" x14ac:dyDescent="0.45">
      <c r="A3364">
        <v>3362</v>
      </c>
      <c r="B3364" s="1" t="s">
        <v>3361</v>
      </c>
      <c r="C3364" s="1" t="s">
        <v>7472</v>
      </c>
      <c r="D3364" s="3">
        <v>500</v>
      </c>
      <c r="E3364" s="3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s="7">
        <f t="shared" si="208"/>
        <v>42056.091631944444</v>
      </c>
      <c r="L3364" s="7">
        <f t="shared" si="209"/>
        <v>42070.204861111109</v>
      </c>
      <c r="M3364" t="b">
        <v>0</v>
      </c>
      <c r="N3364">
        <v>20</v>
      </c>
      <c r="O3364" s="22">
        <f>E3364/D3364*100</f>
        <v>218.00000000000003</v>
      </c>
      <c r="P3364" s="4">
        <f>E3364/N3364</f>
        <v>54.5</v>
      </c>
      <c r="Q3364" t="b">
        <v>1</v>
      </c>
      <c r="R3364" t="s">
        <v>8271</v>
      </c>
      <c r="S3364" t="str">
        <f t="shared" si="210"/>
        <v>theater</v>
      </c>
      <c r="T3364" t="str">
        <f t="shared" si="211"/>
        <v>plays</v>
      </c>
    </row>
    <row r="3365" spans="1:20" ht="42.75" x14ac:dyDescent="0.45">
      <c r="A3365">
        <v>3363</v>
      </c>
      <c r="B3365" s="1" t="s">
        <v>3362</v>
      </c>
      <c r="C3365" s="1" t="s">
        <v>7473</v>
      </c>
      <c r="D3365" s="3">
        <v>7750</v>
      </c>
      <c r="E3365" s="3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s="7">
        <f t="shared" si="208"/>
        <v>41851.771354166667</v>
      </c>
      <c r="L3365" s="7">
        <f t="shared" si="209"/>
        <v>41870.666666666664</v>
      </c>
      <c r="M3365" t="b">
        <v>0</v>
      </c>
      <c r="N3365">
        <v>26</v>
      </c>
      <c r="O3365" s="22">
        <f>E3365/D3365*100</f>
        <v>101.41935483870968</v>
      </c>
      <c r="P3365" s="4">
        <f>E3365/N3365</f>
        <v>302.30769230769232</v>
      </c>
      <c r="Q3365" t="b">
        <v>1</v>
      </c>
      <c r="R3365" t="s">
        <v>8271</v>
      </c>
      <c r="S3365" t="str">
        <f t="shared" si="210"/>
        <v>theater</v>
      </c>
      <c r="T3365" t="str">
        <f t="shared" si="211"/>
        <v>plays</v>
      </c>
    </row>
    <row r="3366" spans="1:20" ht="42.75" x14ac:dyDescent="0.45">
      <c r="A3366">
        <v>3364</v>
      </c>
      <c r="B3366" s="1" t="s">
        <v>3363</v>
      </c>
      <c r="C3366" s="1" t="s">
        <v>7474</v>
      </c>
      <c r="D3366" s="3">
        <v>3000</v>
      </c>
      <c r="E3366" s="3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s="7">
        <f t="shared" si="208"/>
        <v>42422.977418981478</v>
      </c>
      <c r="L3366" s="7">
        <f t="shared" si="209"/>
        <v>42444.875</v>
      </c>
      <c r="M3366" t="b">
        <v>0</v>
      </c>
      <c r="N3366">
        <v>72</v>
      </c>
      <c r="O3366" s="22">
        <f>E3366/D3366*100</f>
        <v>105.93333333333332</v>
      </c>
      <c r="P3366" s="4">
        <f>E3366/N3366</f>
        <v>44.138888888888886</v>
      </c>
      <c r="Q3366" t="b">
        <v>1</v>
      </c>
      <c r="R3366" t="s">
        <v>8271</v>
      </c>
      <c r="S3366" t="str">
        <f t="shared" si="210"/>
        <v>theater</v>
      </c>
      <c r="T3366" t="str">
        <f t="shared" si="211"/>
        <v>plays</v>
      </c>
    </row>
    <row r="3367" spans="1:20" ht="42.75" x14ac:dyDescent="0.45">
      <c r="A3367">
        <v>3365</v>
      </c>
      <c r="B3367" s="1" t="s">
        <v>3364</v>
      </c>
      <c r="C3367" s="1" t="s">
        <v>7475</v>
      </c>
      <c r="D3367" s="3">
        <v>2500</v>
      </c>
      <c r="E3367" s="3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s="7">
        <f t="shared" si="208"/>
        <v>42321.101759259262</v>
      </c>
      <c r="L3367" s="7">
        <f t="shared" si="209"/>
        <v>42351.101759259262</v>
      </c>
      <c r="M3367" t="b">
        <v>0</v>
      </c>
      <c r="N3367">
        <v>3</v>
      </c>
      <c r="O3367" s="22">
        <f>E3367/D3367*100</f>
        <v>104</v>
      </c>
      <c r="P3367" s="4">
        <f>E3367/N3367</f>
        <v>866.66666666666663</v>
      </c>
      <c r="Q3367" t="b">
        <v>1</v>
      </c>
      <c r="R3367" t="s">
        <v>8271</v>
      </c>
      <c r="S3367" t="str">
        <f t="shared" si="210"/>
        <v>theater</v>
      </c>
      <c r="T3367" t="str">
        <f t="shared" si="211"/>
        <v>plays</v>
      </c>
    </row>
    <row r="3368" spans="1:20" ht="42.75" x14ac:dyDescent="0.45">
      <c r="A3368">
        <v>3366</v>
      </c>
      <c r="B3368" s="1" t="s">
        <v>3365</v>
      </c>
      <c r="C3368" s="1" t="s">
        <v>7476</v>
      </c>
      <c r="D3368" s="3">
        <v>500</v>
      </c>
      <c r="E3368" s="3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s="7">
        <f t="shared" si="208"/>
        <v>42107.067557870367</v>
      </c>
      <c r="L3368" s="7">
        <f t="shared" si="209"/>
        <v>42137.067557870367</v>
      </c>
      <c r="M3368" t="b">
        <v>0</v>
      </c>
      <c r="N3368">
        <v>18</v>
      </c>
      <c r="O3368" s="22">
        <f>E3368/D3368*100</f>
        <v>221</v>
      </c>
      <c r="P3368" s="4">
        <f>E3368/N3368</f>
        <v>61.388888888888886</v>
      </c>
      <c r="Q3368" t="b">
        <v>1</v>
      </c>
      <c r="R3368" t="s">
        <v>8271</v>
      </c>
      <c r="S3368" t="str">
        <f t="shared" si="210"/>
        <v>theater</v>
      </c>
      <c r="T3368" t="str">
        <f t="shared" si="211"/>
        <v>plays</v>
      </c>
    </row>
    <row r="3369" spans="1:20" ht="42.75" x14ac:dyDescent="0.45">
      <c r="A3369">
        <v>3367</v>
      </c>
      <c r="B3369" s="1" t="s">
        <v>3366</v>
      </c>
      <c r="C3369" s="1" t="s">
        <v>7477</v>
      </c>
      <c r="D3369" s="3">
        <v>750</v>
      </c>
      <c r="E3369" s="3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s="7">
        <f t="shared" si="208"/>
        <v>42192.933958333335</v>
      </c>
      <c r="L3369" s="7">
        <f t="shared" si="209"/>
        <v>42217.933958333335</v>
      </c>
      <c r="M3369" t="b">
        <v>0</v>
      </c>
      <c r="N3369">
        <v>30</v>
      </c>
      <c r="O3369" s="22">
        <f>E3369/D3369*100</f>
        <v>118.66666666666667</v>
      </c>
      <c r="P3369" s="4">
        <f>E3369/N3369</f>
        <v>29.666666666666668</v>
      </c>
      <c r="Q3369" t="b">
        <v>1</v>
      </c>
      <c r="R3369" t="s">
        <v>8271</v>
      </c>
      <c r="S3369" t="str">
        <f t="shared" si="210"/>
        <v>theater</v>
      </c>
      <c r="T3369" t="str">
        <f t="shared" si="211"/>
        <v>plays</v>
      </c>
    </row>
    <row r="3370" spans="1:20" ht="42.75" x14ac:dyDescent="0.45">
      <c r="A3370">
        <v>3368</v>
      </c>
      <c r="B3370" s="1" t="s">
        <v>3367</v>
      </c>
      <c r="C3370" s="1" t="s">
        <v>7478</v>
      </c>
      <c r="D3370" s="3">
        <v>1000</v>
      </c>
      <c r="E3370" s="3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s="7">
        <f t="shared" si="208"/>
        <v>41969.199756944443</v>
      </c>
      <c r="L3370" s="7">
        <f t="shared" si="209"/>
        <v>42005.208333333328</v>
      </c>
      <c r="M3370" t="b">
        <v>0</v>
      </c>
      <c r="N3370">
        <v>23</v>
      </c>
      <c r="O3370" s="22">
        <f>E3370/D3370*100</f>
        <v>104.60000000000001</v>
      </c>
      <c r="P3370" s="4">
        <f>E3370/N3370</f>
        <v>45.478260869565219</v>
      </c>
      <c r="Q3370" t="b">
        <v>1</v>
      </c>
      <c r="R3370" t="s">
        <v>8271</v>
      </c>
      <c r="S3370" t="str">
        <f t="shared" si="210"/>
        <v>theater</v>
      </c>
      <c r="T3370" t="str">
        <f t="shared" si="211"/>
        <v>plays</v>
      </c>
    </row>
    <row r="3371" spans="1:20" ht="42.75" x14ac:dyDescent="0.45">
      <c r="A3371">
        <v>3369</v>
      </c>
      <c r="B3371" s="1" t="s">
        <v>3368</v>
      </c>
      <c r="C3371" s="1" t="s">
        <v>7479</v>
      </c>
      <c r="D3371" s="3">
        <v>5000</v>
      </c>
      <c r="E3371" s="3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s="7">
        <f t="shared" si="208"/>
        <v>42690.041435185187</v>
      </c>
      <c r="L3371" s="7">
        <f t="shared" si="209"/>
        <v>42750.041435185187</v>
      </c>
      <c r="M3371" t="b">
        <v>0</v>
      </c>
      <c r="N3371">
        <v>54</v>
      </c>
      <c r="O3371" s="22">
        <f>E3371/D3371*100</f>
        <v>103.89999999999999</v>
      </c>
      <c r="P3371" s="4">
        <f>E3371/N3371</f>
        <v>96.203703703703709</v>
      </c>
      <c r="Q3371" t="b">
        <v>1</v>
      </c>
      <c r="R3371" t="s">
        <v>8271</v>
      </c>
      <c r="S3371" t="str">
        <f t="shared" si="210"/>
        <v>theater</v>
      </c>
      <c r="T3371" t="str">
        <f t="shared" si="211"/>
        <v>plays</v>
      </c>
    </row>
    <row r="3372" spans="1:20" ht="28.5" x14ac:dyDescent="0.45">
      <c r="A3372">
        <v>3370</v>
      </c>
      <c r="B3372" s="1" t="s">
        <v>3369</v>
      </c>
      <c r="C3372" s="1" t="s">
        <v>7480</v>
      </c>
      <c r="D3372" s="3">
        <v>1500</v>
      </c>
      <c r="E3372" s="3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s="7">
        <f t="shared" si="208"/>
        <v>42690.334317129629</v>
      </c>
      <c r="L3372" s="7">
        <f t="shared" si="209"/>
        <v>42721.333333333328</v>
      </c>
      <c r="M3372" t="b">
        <v>0</v>
      </c>
      <c r="N3372">
        <v>26</v>
      </c>
      <c r="O3372" s="22">
        <f>E3372/D3372*100</f>
        <v>117.73333333333333</v>
      </c>
      <c r="P3372" s="4">
        <f>E3372/N3372</f>
        <v>67.92307692307692</v>
      </c>
      <c r="Q3372" t="b">
        <v>1</v>
      </c>
      <c r="R3372" t="s">
        <v>8271</v>
      </c>
      <c r="S3372" t="str">
        <f t="shared" si="210"/>
        <v>theater</v>
      </c>
      <c r="T3372" t="str">
        <f t="shared" si="211"/>
        <v>plays</v>
      </c>
    </row>
    <row r="3373" spans="1:20" ht="28.5" x14ac:dyDescent="0.45">
      <c r="A3373">
        <v>3371</v>
      </c>
      <c r="B3373" s="1" t="s">
        <v>3370</v>
      </c>
      <c r="C3373" s="1" t="s">
        <v>7481</v>
      </c>
      <c r="D3373" s="3">
        <v>200</v>
      </c>
      <c r="E3373" s="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s="7">
        <f t="shared" si="208"/>
        <v>42312.874594907407</v>
      </c>
      <c r="L3373" s="7">
        <f t="shared" si="209"/>
        <v>42340.874594907407</v>
      </c>
      <c r="M3373" t="b">
        <v>0</v>
      </c>
      <c r="N3373">
        <v>9</v>
      </c>
      <c r="O3373" s="22">
        <f>E3373/D3373*100</f>
        <v>138.5</v>
      </c>
      <c r="P3373" s="4">
        <f>E3373/N3373</f>
        <v>30.777777777777779</v>
      </c>
      <c r="Q3373" t="b">
        <v>1</v>
      </c>
      <c r="R3373" t="s">
        <v>8271</v>
      </c>
      <c r="S3373" t="str">
        <f t="shared" si="210"/>
        <v>theater</v>
      </c>
      <c r="T3373" t="str">
        <f t="shared" si="211"/>
        <v>plays</v>
      </c>
    </row>
    <row r="3374" spans="1:20" ht="42.75" x14ac:dyDescent="0.45">
      <c r="A3374">
        <v>3372</v>
      </c>
      <c r="B3374" s="1" t="s">
        <v>3371</v>
      </c>
      <c r="C3374" s="1" t="s">
        <v>7482</v>
      </c>
      <c r="D3374" s="3">
        <v>1000</v>
      </c>
      <c r="E3374" s="3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s="7">
        <f t="shared" si="208"/>
        <v>41855.548101851848</v>
      </c>
      <c r="L3374" s="7">
        <f t="shared" si="209"/>
        <v>41876.207638888889</v>
      </c>
      <c r="M3374" t="b">
        <v>0</v>
      </c>
      <c r="N3374">
        <v>27</v>
      </c>
      <c r="O3374" s="22">
        <f>E3374/D3374*100</f>
        <v>103.49999999999999</v>
      </c>
      <c r="P3374" s="4">
        <f>E3374/N3374</f>
        <v>38.333333333333336</v>
      </c>
      <c r="Q3374" t="b">
        <v>1</v>
      </c>
      <c r="R3374" t="s">
        <v>8271</v>
      </c>
      <c r="S3374" t="str">
        <f t="shared" si="210"/>
        <v>theater</v>
      </c>
      <c r="T3374" t="str">
        <f t="shared" si="211"/>
        <v>plays</v>
      </c>
    </row>
    <row r="3375" spans="1:20" ht="42.75" x14ac:dyDescent="0.45">
      <c r="A3375">
        <v>3373</v>
      </c>
      <c r="B3375" s="1" t="s">
        <v>3372</v>
      </c>
      <c r="C3375" s="1" t="s">
        <v>7483</v>
      </c>
      <c r="D3375" s="3">
        <v>2000</v>
      </c>
      <c r="E3375" s="3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s="7">
        <f t="shared" si="208"/>
        <v>42179.854629629626</v>
      </c>
      <c r="L3375" s="7">
        <f t="shared" si="209"/>
        <v>42203.666666666672</v>
      </c>
      <c r="M3375" t="b">
        <v>0</v>
      </c>
      <c r="N3375">
        <v>30</v>
      </c>
      <c r="O3375" s="22">
        <f>E3375/D3375*100</f>
        <v>100.25</v>
      </c>
      <c r="P3375" s="4">
        <f>E3375/N3375</f>
        <v>66.833333333333329</v>
      </c>
      <c r="Q3375" t="b">
        <v>1</v>
      </c>
      <c r="R3375" t="s">
        <v>8271</v>
      </c>
      <c r="S3375" t="str">
        <f t="shared" si="210"/>
        <v>theater</v>
      </c>
      <c r="T3375" t="str">
        <f t="shared" si="211"/>
        <v>plays</v>
      </c>
    </row>
    <row r="3376" spans="1:20" ht="42.75" x14ac:dyDescent="0.45">
      <c r="A3376">
        <v>3374</v>
      </c>
      <c r="B3376" s="1" t="s">
        <v>3373</v>
      </c>
      <c r="C3376" s="1" t="s">
        <v>7484</v>
      </c>
      <c r="D3376" s="3">
        <v>3500</v>
      </c>
      <c r="E3376" s="3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s="7">
        <f t="shared" si="208"/>
        <v>42275.731666666667</v>
      </c>
      <c r="L3376" s="7">
        <f t="shared" si="209"/>
        <v>42305.731666666667</v>
      </c>
      <c r="M3376" t="b">
        <v>0</v>
      </c>
      <c r="N3376">
        <v>52</v>
      </c>
      <c r="O3376" s="22">
        <f>E3376/D3376*100</f>
        <v>106.57142857142856</v>
      </c>
      <c r="P3376" s="4">
        <f>E3376/N3376</f>
        <v>71.730769230769226</v>
      </c>
      <c r="Q3376" t="b">
        <v>1</v>
      </c>
      <c r="R3376" t="s">
        <v>8271</v>
      </c>
      <c r="S3376" t="str">
        <f t="shared" si="210"/>
        <v>theater</v>
      </c>
      <c r="T3376" t="str">
        <f t="shared" si="211"/>
        <v>plays</v>
      </c>
    </row>
    <row r="3377" spans="1:20" ht="42.75" x14ac:dyDescent="0.45">
      <c r="A3377">
        <v>3375</v>
      </c>
      <c r="B3377" s="1" t="s">
        <v>3374</v>
      </c>
      <c r="C3377" s="1" t="s">
        <v>7485</v>
      </c>
      <c r="D3377" s="3">
        <v>3000</v>
      </c>
      <c r="E3377" s="3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s="7">
        <f t="shared" si="208"/>
        <v>41765.610798611109</v>
      </c>
      <c r="L3377" s="7">
        <f t="shared" si="209"/>
        <v>41777.610798611109</v>
      </c>
      <c r="M3377" t="b">
        <v>0</v>
      </c>
      <c r="N3377">
        <v>17</v>
      </c>
      <c r="O3377" s="22">
        <f>E3377/D3377*100</f>
        <v>100</v>
      </c>
      <c r="P3377" s="4">
        <f>E3377/N3377</f>
        <v>176.47058823529412</v>
      </c>
      <c r="Q3377" t="b">
        <v>1</v>
      </c>
      <c r="R3377" t="s">
        <v>8271</v>
      </c>
      <c r="S3377" t="str">
        <f t="shared" si="210"/>
        <v>theater</v>
      </c>
      <c r="T3377" t="str">
        <f t="shared" si="211"/>
        <v>plays</v>
      </c>
    </row>
    <row r="3378" spans="1:20" ht="42.75" x14ac:dyDescent="0.45">
      <c r="A3378">
        <v>3376</v>
      </c>
      <c r="B3378" s="1" t="s">
        <v>3375</v>
      </c>
      <c r="C3378" s="1" t="s">
        <v>7486</v>
      </c>
      <c r="D3378" s="3">
        <v>8000</v>
      </c>
      <c r="E3378" s="3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s="7">
        <f t="shared" si="208"/>
        <v>42059.701319444444</v>
      </c>
      <c r="L3378" s="7">
        <f t="shared" si="209"/>
        <v>42119.659652777773</v>
      </c>
      <c r="M3378" t="b">
        <v>0</v>
      </c>
      <c r="N3378">
        <v>19</v>
      </c>
      <c r="O3378" s="22">
        <f>E3378/D3378*100</f>
        <v>100.01249999999999</v>
      </c>
      <c r="P3378" s="4">
        <f>E3378/N3378</f>
        <v>421.10526315789474</v>
      </c>
      <c r="Q3378" t="b">
        <v>1</v>
      </c>
      <c r="R3378" t="s">
        <v>8271</v>
      </c>
      <c r="S3378" t="str">
        <f t="shared" si="210"/>
        <v>theater</v>
      </c>
      <c r="T3378" t="str">
        <f t="shared" si="211"/>
        <v>plays</v>
      </c>
    </row>
    <row r="3379" spans="1:20" ht="42.75" x14ac:dyDescent="0.45">
      <c r="A3379">
        <v>3377</v>
      </c>
      <c r="B3379" s="1" t="s">
        <v>3376</v>
      </c>
      <c r="C3379" s="1" t="s">
        <v>7487</v>
      </c>
      <c r="D3379" s="3">
        <v>8000</v>
      </c>
      <c r="E3379" s="3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s="7">
        <f t="shared" si="208"/>
        <v>42053.732627314821</v>
      </c>
      <c r="L3379" s="7">
        <f t="shared" si="209"/>
        <v>42083.705555555556</v>
      </c>
      <c r="M3379" t="b">
        <v>0</v>
      </c>
      <c r="N3379">
        <v>77</v>
      </c>
      <c r="O3379" s="22">
        <f>E3379/D3379*100</f>
        <v>101.05</v>
      </c>
      <c r="P3379" s="4">
        <f>E3379/N3379</f>
        <v>104.98701298701299</v>
      </c>
      <c r="Q3379" t="b">
        <v>1</v>
      </c>
      <c r="R3379" t="s">
        <v>8271</v>
      </c>
      <c r="S3379" t="str">
        <f t="shared" si="210"/>
        <v>theater</v>
      </c>
      <c r="T3379" t="str">
        <f t="shared" si="211"/>
        <v>plays</v>
      </c>
    </row>
    <row r="3380" spans="1:20" ht="42.75" x14ac:dyDescent="0.45">
      <c r="A3380">
        <v>3378</v>
      </c>
      <c r="B3380" s="1" t="s">
        <v>3377</v>
      </c>
      <c r="C3380" s="1" t="s">
        <v>7488</v>
      </c>
      <c r="D3380" s="3">
        <v>550</v>
      </c>
      <c r="E3380" s="3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s="7">
        <f t="shared" si="208"/>
        <v>41858.355393518519</v>
      </c>
      <c r="L3380" s="7">
        <f t="shared" si="209"/>
        <v>41882.547222222223</v>
      </c>
      <c r="M3380" t="b">
        <v>0</v>
      </c>
      <c r="N3380">
        <v>21</v>
      </c>
      <c r="O3380" s="22">
        <f>E3380/D3380*100</f>
        <v>107.63636363636364</v>
      </c>
      <c r="P3380" s="4">
        <f>E3380/N3380</f>
        <v>28.19047619047619</v>
      </c>
      <c r="Q3380" t="b">
        <v>1</v>
      </c>
      <c r="R3380" t="s">
        <v>8271</v>
      </c>
      <c r="S3380" t="str">
        <f t="shared" si="210"/>
        <v>theater</v>
      </c>
      <c r="T3380" t="str">
        <f t="shared" si="211"/>
        <v>plays</v>
      </c>
    </row>
    <row r="3381" spans="1:20" ht="42.75" x14ac:dyDescent="0.45">
      <c r="A3381">
        <v>3379</v>
      </c>
      <c r="B3381" s="1" t="s">
        <v>3378</v>
      </c>
      <c r="C3381" s="1" t="s">
        <v>7489</v>
      </c>
      <c r="D3381" s="3">
        <v>2000</v>
      </c>
      <c r="E3381" s="3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s="7">
        <f t="shared" si="208"/>
        <v>42225.513888888891</v>
      </c>
      <c r="L3381" s="7">
        <f t="shared" si="209"/>
        <v>42242.958333333328</v>
      </c>
      <c r="M3381" t="b">
        <v>0</v>
      </c>
      <c r="N3381">
        <v>38</v>
      </c>
      <c r="O3381" s="22">
        <f>E3381/D3381*100</f>
        <v>103.64999999999999</v>
      </c>
      <c r="P3381" s="4">
        <f>E3381/N3381</f>
        <v>54.55263157894737</v>
      </c>
      <c r="Q3381" t="b">
        <v>1</v>
      </c>
      <c r="R3381" t="s">
        <v>8271</v>
      </c>
      <c r="S3381" t="str">
        <f t="shared" si="210"/>
        <v>theater</v>
      </c>
      <c r="T3381" t="str">
        <f t="shared" si="211"/>
        <v>plays</v>
      </c>
    </row>
    <row r="3382" spans="1:20" ht="42.75" x14ac:dyDescent="0.45">
      <c r="A3382">
        <v>3380</v>
      </c>
      <c r="B3382" s="1" t="s">
        <v>3379</v>
      </c>
      <c r="C3382" s="1" t="s">
        <v>7490</v>
      </c>
      <c r="D3382" s="3">
        <v>3000</v>
      </c>
      <c r="E3382" s="3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s="7">
        <f t="shared" si="208"/>
        <v>41937.95344907407</v>
      </c>
      <c r="L3382" s="7">
        <f t="shared" si="209"/>
        <v>41972.995115740734</v>
      </c>
      <c r="M3382" t="b">
        <v>0</v>
      </c>
      <c r="N3382">
        <v>28</v>
      </c>
      <c r="O3382" s="22">
        <f>E3382/D3382*100</f>
        <v>104.43333333333334</v>
      </c>
      <c r="P3382" s="4">
        <f>E3382/N3382</f>
        <v>111.89285714285714</v>
      </c>
      <c r="Q3382" t="b">
        <v>1</v>
      </c>
      <c r="R3382" t="s">
        <v>8271</v>
      </c>
      <c r="S3382" t="str">
        <f t="shared" si="210"/>
        <v>theater</v>
      </c>
      <c r="T3382" t="str">
        <f t="shared" si="211"/>
        <v>plays</v>
      </c>
    </row>
    <row r="3383" spans="1:20" ht="42.75" x14ac:dyDescent="0.45">
      <c r="A3383">
        <v>3381</v>
      </c>
      <c r="B3383" s="1" t="s">
        <v>3380</v>
      </c>
      <c r="C3383" s="1" t="s">
        <v>7491</v>
      </c>
      <c r="D3383" s="3">
        <v>4000</v>
      </c>
      <c r="E3383" s="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s="7">
        <f t="shared" si="208"/>
        <v>42044.184988425928</v>
      </c>
      <c r="L3383" s="7">
        <f t="shared" si="209"/>
        <v>42074.143321759257</v>
      </c>
      <c r="M3383" t="b">
        <v>0</v>
      </c>
      <c r="N3383">
        <v>48</v>
      </c>
      <c r="O3383" s="22">
        <f>E3383/D3383*100</f>
        <v>102.25</v>
      </c>
      <c r="P3383" s="4">
        <f>E3383/N3383</f>
        <v>85.208333333333329</v>
      </c>
      <c r="Q3383" t="b">
        <v>1</v>
      </c>
      <c r="R3383" t="s">
        <v>8271</v>
      </c>
      <c r="S3383" t="str">
        <f t="shared" si="210"/>
        <v>theater</v>
      </c>
      <c r="T3383" t="str">
        <f t="shared" si="211"/>
        <v>plays</v>
      </c>
    </row>
    <row r="3384" spans="1:20" ht="42.75" x14ac:dyDescent="0.45">
      <c r="A3384">
        <v>3382</v>
      </c>
      <c r="B3384" s="1" t="s">
        <v>3381</v>
      </c>
      <c r="C3384" s="1" t="s">
        <v>7492</v>
      </c>
      <c r="D3384" s="3">
        <v>3500</v>
      </c>
      <c r="E3384" s="3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s="7">
        <f t="shared" si="208"/>
        <v>42559.431203703702</v>
      </c>
      <c r="L3384" s="7">
        <f t="shared" si="209"/>
        <v>42583.957638888889</v>
      </c>
      <c r="M3384" t="b">
        <v>0</v>
      </c>
      <c r="N3384">
        <v>46</v>
      </c>
      <c r="O3384" s="22">
        <f>E3384/D3384*100</f>
        <v>100.74285714285713</v>
      </c>
      <c r="P3384" s="4">
        <f>E3384/N3384</f>
        <v>76.652173913043484</v>
      </c>
      <c r="Q3384" t="b">
        <v>1</v>
      </c>
      <c r="R3384" t="s">
        <v>8271</v>
      </c>
      <c r="S3384" t="str">
        <f t="shared" si="210"/>
        <v>theater</v>
      </c>
      <c r="T3384" t="str">
        <f t="shared" si="211"/>
        <v>plays</v>
      </c>
    </row>
    <row r="3385" spans="1:20" ht="42.75" x14ac:dyDescent="0.45">
      <c r="A3385">
        <v>3383</v>
      </c>
      <c r="B3385" s="1" t="s">
        <v>3382</v>
      </c>
      <c r="C3385" s="1" t="s">
        <v>7493</v>
      </c>
      <c r="D3385" s="3">
        <v>1750</v>
      </c>
      <c r="E3385" s="3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s="7">
        <f t="shared" si="208"/>
        <v>42524.782638888893</v>
      </c>
      <c r="L3385" s="7">
        <f t="shared" si="209"/>
        <v>42544.782638888893</v>
      </c>
      <c r="M3385" t="b">
        <v>0</v>
      </c>
      <c r="N3385">
        <v>30</v>
      </c>
      <c r="O3385" s="22">
        <f>E3385/D3385*100</f>
        <v>111.71428571428572</v>
      </c>
      <c r="P3385" s="4">
        <f>E3385/N3385</f>
        <v>65.166666666666671</v>
      </c>
      <c r="Q3385" t="b">
        <v>1</v>
      </c>
      <c r="R3385" t="s">
        <v>8271</v>
      </c>
      <c r="S3385" t="str">
        <f t="shared" si="210"/>
        <v>theater</v>
      </c>
      <c r="T3385" t="str">
        <f t="shared" si="211"/>
        <v>plays</v>
      </c>
    </row>
    <row r="3386" spans="1:20" ht="42.75" x14ac:dyDescent="0.45">
      <c r="A3386">
        <v>3384</v>
      </c>
      <c r="B3386" s="1" t="s">
        <v>3383</v>
      </c>
      <c r="C3386" s="1" t="s">
        <v>7494</v>
      </c>
      <c r="D3386" s="3">
        <v>6000</v>
      </c>
      <c r="E3386" s="3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s="7">
        <f t="shared" si="208"/>
        <v>42292.087592592594</v>
      </c>
      <c r="L3386" s="7">
        <f t="shared" si="209"/>
        <v>42329.125</v>
      </c>
      <c r="M3386" t="b">
        <v>0</v>
      </c>
      <c r="N3386">
        <v>64</v>
      </c>
      <c r="O3386" s="22">
        <f>E3386/D3386*100</f>
        <v>100.01100000000001</v>
      </c>
      <c r="P3386" s="4">
        <f>E3386/N3386</f>
        <v>93.760312499999998</v>
      </c>
      <c r="Q3386" t="b">
        <v>1</v>
      </c>
      <c r="R3386" t="s">
        <v>8271</v>
      </c>
      <c r="S3386" t="str">
        <f t="shared" si="210"/>
        <v>theater</v>
      </c>
      <c r="T3386" t="str">
        <f t="shared" si="211"/>
        <v>plays</v>
      </c>
    </row>
    <row r="3387" spans="1:20" ht="42.75" x14ac:dyDescent="0.45">
      <c r="A3387">
        <v>3385</v>
      </c>
      <c r="B3387" s="1" t="s">
        <v>3384</v>
      </c>
      <c r="C3387" s="1" t="s">
        <v>7495</v>
      </c>
      <c r="D3387" s="3">
        <v>2000</v>
      </c>
      <c r="E3387" s="3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s="7">
        <f t="shared" si="208"/>
        <v>41953.8675</v>
      </c>
      <c r="L3387" s="7">
        <f t="shared" si="209"/>
        <v>41983.8675</v>
      </c>
      <c r="M3387" t="b">
        <v>0</v>
      </c>
      <c r="N3387">
        <v>15</v>
      </c>
      <c r="O3387" s="22">
        <f>E3387/D3387*100</f>
        <v>100</v>
      </c>
      <c r="P3387" s="4">
        <f>E3387/N3387</f>
        <v>133.33333333333334</v>
      </c>
      <c r="Q3387" t="b">
        <v>1</v>
      </c>
      <c r="R3387" t="s">
        <v>8271</v>
      </c>
      <c r="S3387" t="str">
        <f t="shared" si="210"/>
        <v>theater</v>
      </c>
      <c r="T3387" t="str">
        <f t="shared" si="211"/>
        <v>plays</v>
      </c>
    </row>
    <row r="3388" spans="1:20" ht="42.75" x14ac:dyDescent="0.45">
      <c r="A3388">
        <v>3386</v>
      </c>
      <c r="B3388" s="1" t="s">
        <v>3385</v>
      </c>
      <c r="C3388" s="1" t="s">
        <v>7496</v>
      </c>
      <c r="D3388" s="3">
        <v>2000</v>
      </c>
      <c r="E3388" s="3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s="7">
        <f t="shared" si="208"/>
        <v>41946.644745370373</v>
      </c>
      <c r="L3388" s="7">
        <f t="shared" si="209"/>
        <v>41976.644745370373</v>
      </c>
      <c r="M3388" t="b">
        <v>0</v>
      </c>
      <c r="N3388">
        <v>41</v>
      </c>
      <c r="O3388" s="22">
        <f>E3388/D3388*100</f>
        <v>105</v>
      </c>
      <c r="P3388" s="4">
        <f>E3388/N3388</f>
        <v>51.219512195121951</v>
      </c>
      <c r="Q3388" t="b">
        <v>1</v>
      </c>
      <c r="R3388" t="s">
        <v>8271</v>
      </c>
      <c r="S3388" t="str">
        <f t="shared" si="210"/>
        <v>theater</v>
      </c>
      <c r="T3388" t="str">
        <f t="shared" si="211"/>
        <v>plays</v>
      </c>
    </row>
    <row r="3389" spans="1:20" ht="42.75" x14ac:dyDescent="0.45">
      <c r="A3389">
        <v>3387</v>
      </c>
      <c r="B3389" s="1" t="s">
        <v>3386</v>
      </c>
      <c r="C3389" s="1" t="s">
        <v>7497</v>
      </c>
      <c r="D3389" s="3">
        <v>3000</v>
      </c>
      <c r="E3389" s="3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s="7">
        <f t="shared" si="208"/>
        <v>41947.762592592589</v>
      </c>
      <c r="L3389" s="7">
        <f t="shared" si="209"/>
        <v>41987.762592592597</v>
      </c>
      <c r="M3389" t="b">
        <v>0</v>
      </c>
      <c r="N3389">
        <v>35</v>
      </c>
      <c r="O3389" s="22">
        <f>E3389/D3389*100</f>
        <v>116.86666666666667</v>
      </c>
      <c r="P3389" s="4">
        <f>E3389/N3389</f>
        <v>100.17142857142858</v>
      </c>
      <c r="Q3389" t="b">
        <v>1</v>
      </c>
      <c r="R3389" t="s">
        <v>8271</v>
      </c>
      <c r="S3389" t="str">
        <f t="shared" si="210"/>
        <v>theater</v>
      </c>
      <c r="T3389" t="str">
        <f t="shared" si="211"/>
        <v>plays</v>
      </c>
    </row>
    <row r="3390" spans="1:20" ht="42.75" x14ac:dyDescent="0.45">
      <c r="A3390">
        <v>3388</v>
      </c>
      <c r="B3390" s="1" t="s">
        <v>3387</v>
      </c>
      <c r="C3390" s="1" t="s">
        <v>7498</v>
      </c>
      <c r="D3390" s="3">
        <v>1500</v>
      </c>
      <c r="E3390" s="3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s="7">
        <f t="shared" si="208"/>
        <v>42143.461122685185</v>
      </c>
      <c r="L3390" s="7">
        <f t="shared" si="209"/>
        <v>42173.461122685185</v>
      </c>
      <c r="M3390" t="b">
        <v>0</v>
      </c>
      <c r="N3390">
        <v>45</v>
      </c>
      <c r="O3390" s="22">
        <f>E3390/D3390*100</f>
        <v>103.8</v>
      </c>
      <c r="P3390" s="4">
        <f>E3390/N3390</f>
        <v>34.6</v>
      </c>
      <c r="Q3390" t="b">
        <v>1</v>
      </c>
      <c r="R3390" t="s">
        <v>8271</v>
      </c>
      <c r="S3390" t="str">
        <f t="shared" si="210"/>
        <v>theater</v>
      </c>
      <c r="T3390" t="str">
        <f t="shared" si="211"/>
        <v>plays</v>
      </c>
    </row>
    <row r="3391" spans="1:20" ht="42.75" x14ac:dyDescent="0.45">
      <c r="A3391">
        <v>3389</v>
      </c>
      <c r="B3391" s="1" t="s">
        <v>3388</v>
      </c>
      <c r="C3391" s="1" t="s">
        <v>7499</v>
      </c>
      <c r="D3391" s="3">
        <v>10000</v>
      </c>
      <c r="E3391" s="3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s="7">
        <f t="shared" si="208"/>
        <v>42494.563449074078</v>
      </c>
      <c r="L3391" s="7">
        <f t="shared" si="209"/>
        <v>42524.563449074078</v>
      </c>
      <c r="M3391" t="b">
        <v>0</v>
      </c>
      <c r="N3391">
        <v>62</v>
      </c>
      <c r="O3391" s="22">
        <f>E3391/D3391*100</f>
        <v>114.5</v>
      </c>
      <c r="P3391" s="4">
        <f>E3391/N3391</f>
        <v>184.67741935483872</v>
      </c>
      <c r="Q3391" t="b">
        <v>1</v>
      </c>
      <c r="R3391" t="s">
        <v>8271</v>
      </c>
      <c r="S3391" t="str">
        <f t="shared" si="210"/>
        <v>theater</v>
      </c>
      <c r="T3391" t="str">
        <f t="shared" si="211"/>
        <v>plays</v>
      </c>
    </row>
    <row r="3392" spans="1:20" ht="42.75" x14ac:dyDescent="0.45">
      <c r="A3392">
        <v>3390</v>
      </c>
      <c r="B3392" s="1" t="s">
        <v>3389</v>
      </c>
      <c r="C3392" s="1" t="s">
        <v>7500</v>
      </c>
      <c r="D3392" s="3">
        <v>1500</v>
      </c>
      <c r="E3392" s="3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s="7">
        <f t="shared" si="208"/>
        <v>41815.774826388886</v>
      </c>
      <c r="L3392" s="7">
        <f t="shared" si="209"/>
        <v>41830.774826388886</v>
      </c>
      <c r="M3392" t="b">
        <v>0</v>
      </c>
      <c r="N3392">
        <v>22</v>
      </c>
      <c r="O3392" s="22">
        <f>E3392/D3392*100</f>
        <v>102.4</v>
      </c>
      <c r="P3392" s="4">
        <f>E3392/N3392</f>
        <v>69.818181818181813</v>
      </c>
      <c r="Q3392" t="b">
        <v>1</v>
      </c>
      <c r="R3392" t="s">
        <v>8271</v>
      </c>
      <c r="S3392" t="str">
        <f t="shared" si="210"/>
        <v>theater</v>
      </c>
      <c r="T3392" t="str">
        <f t="shared" si="211"/>
        <v>plays</v>
      </c>
    </row>
    <row r="3393" spans="1:20" ht="42.75" x14ac:dyDescent="0.45">
      <c r="A3393">
        <v>3391</v>
      </c>
      <c r="B3393" s="1" t="s">
        <v>3390</v>
      </c>
      <c r="C3393" s="1" t="s">
        <v>7501</v>
      </c>
      <c r="D3393" s="3">
        <v>500</v>
      </c>
      <c r="E3393" s="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s="7">
        <f t="shared" si="208"/>
        <v>41830.545694444445</v>
      </c>
      <c r="L3393" s="7">
        <f t="shared" si="209"/>
        <v>41859.936111111114</v>
      </c>
      <c r="M3393" t="b">
        <v>0</v>
      </c>
      <c r="N3393">
        <v>18</v>
      </c>
      <c r="O3393" s="22">
        <f>E3393/D3393*100</f>
        <v>223</v>
      </c>
      <c r="P3393" s="4">
        <f>E3393/N3393</f>
        <v>61.944444444444443</v>
      </c>
      <c r="Q3393" t="b">
        <v>1</v>
      </c>
      <c r="R3393" t="s">
        <v>8271</v>
      </c>
      <c r="S3393" t="str">
        <f t="shared" si="210"/>
        <v>theater</v>
      </c>
      <c r="T3393" t="str">
        <f t="shared" si="211"/>
        <v>plays</v>
      </c>
    </row>
    <row r="3394" spans="1:20" ht="42.75" x14ac:dyDescent="0.45">
      <c r="A3394">
        <v>3392</v>
      </c>
      <c r="B3394" s="1" t="s">
        <v>3391</v>
      </c>
      <c r="C3394" s="1" t="s">
        <v>7502</v>
      </c>
      <c r="D3394" s="3">
        <v>500</v>
      </c>
      <c r="E3394" s="3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s="7">
        <f t="shared" si="208"/>
        <v>42446.845543981486</v>
      </c>
      <c r="L3394" s="7">
        <f t="shared" si="209"/>
        <v>42496.845543981486</v>
      </c>
      <c r="M3394" t="b">
        <v>0</v>
      </c>
      <c r="N3394">
        <v>12</v>
      </c>
      <c r="O3394" s="22">
        <f>E3394/D3394*100</f>
        <v>100</v>
      </c>
      <c r="P3394" s="4">
        <f>E3394/N3394</f>
        <v>41.666666666666664</v>
      </c>
      <c r="Q3394" t="b">
        <v>1</v>
      </c>
      <c r="R3394" t="s">
        <v>8271</v>
      </c>
      <c r="S3394" t="str">
        <f t="shared" si="210"/>
        <v>theater</v>
      </c>
      <c r="T3394" t="str">
        <f t="shared" si="211"/>
        <v>plays</v>
      </c>
    </row>
    <row r="3395" spans="1:20" ht="42.75" x14ac:dyDescent="0.45">
      <c r="A3395">
        <v>3393</v>
      </c>
      <c r="B3395" s="1" t="s">
        <v>3392</v>
      </c>
      <c r="C3395" s="1" t="s">
        <v>7503</v>
      </c>
      <c r="D3395" s="3">
        <v>1500</v>
      </c>
      <c r="E3395" s="3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s="7">
        <f t="shared" ref="K3395:K3458" si="212">(((J3395/60)/60)/24)+DATE(1970,1,1)</f>
        <v>41923.921643518523</v>
      </c>
      <c r="L3395" s="7">
        <f t="shared" ref="L3395:L3458" si="213">(((I3395/60)/60)/24)+DATE(1970,1,1)</f>
        <v>41949.031944444447</v>
      </c>
      <c r="M3395" t="b">
        <v>0</v>
      </c>
      <c r="N3395">
        <v>44</v>
      </c>
      <c r="O3395" s="22">
        <f>E3395/D3395*100</f>
        <v>105.80000000000001</v>
      </c>
      <c r="P3395" s="4">
        <f>E3395/N3395</f>
        <v>36.06818181818182</v>
      </c>
      <c r="Q3395" t="b">
        <v>1</v>
      </c>
      <c r="R3395" t="s">
        <v>8271</v>
      </c>
      <c r="S3395" t="str">
        <f t="shared" ref="S3395:S3458" si="214">LEFT(R3395,SEARCH("/",R3395,1)-1)</f>
        <v>theater</v>
      </c>
      <c r="T3395" t="str">
        <f t="shared" ref="T3395:T3458" si="215">RIGHT(R3395,LEN(R3395) - FIND("/",R3395))</f>
        <v>plays</v>
      </c>
    </row>
    <row r="3396" spans="1:20" ht="42.75" x14ac:dyDescent="0.45">
      <c r="A3396">
        <v>3394</v>
      </c>
      <c r="B3396" s="1" t="s">
        <v>3393</v>
      </c>
      <c r="C3396" s="1" t="s">
        <v>7504</v>
      </c>
      <c r="D3396" s="3">
        <v>550</v>
      </c>
      <c r="E3396" s="3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s="7">
        <f t="shared" si="212"/>
        <v>41817.59542824074</v>
      </c>
      <c r="L3396" s="7">
        <f t="shared" si="213"/>
        <v>41847.59542824074</v>
      </c>
      <c r="M3396" t="b">
        <v>0</v>
      </c>
      <c r="N3396">
        <v>27</v>
      </c>
      <c r="O3396" s="22">
        <f>E3396/D3396*100</f>
        <v>142.36363636363635</v>
      </c>
      <c r="P3396" s="4">
        <f>E3396/N3396</f>
        <v>29</v>
      </c>
      <c r="Q3396" t="b">
        <v>1</v>
      </c>
      <c r="R3396" t="s">
        <v>8271</v>
      </c>
      <c r="S3396" t="str">
        <f t="shared" si="214"/>
        <v>theater</v>
      </c>
      <c r="T3396" t="str">
        <f t="shared" si="215"/>
        <v>plays</v>
      </c>
    </row>
    <row r="3397" spans="1:20" ht="28.5" x14ac:dyDescent="0.45">
      <c r="A3397">
        <v>3395</v>
      </c>
      <c r="B3397" s="1" t="s">
        <v>3394</v>
      </c>
      <c r="C3397" s="1" t="s">
        <v>7505</v>
      </c>
      <c r="D3397" s="3">
        <v>500</v>
      </c>
      <c r="E3397" s="3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s="7">
        <f t="shared" si="212"/>
        <v>42140.712314814817</v>
      </c>
      <c r="L3397" s="7">
        <f t="shared" si="213"/>
        <v>42154.756944444445</v>
      </c>
      <c r="M3397" t="b">
        <v>0</v>
      </c>
      <c r="N3397">
        <v>38</v>
      </c>
      <c r="O3397" s="22">
        <f>E3397/D3397*100</f>
        <v>184</v>
      </c>
      <c r="P3397" s="4">
        <f>E3397/N3397</f>
        <v>24.210526315789473</v>
      </c>
      <c r="Q3397" t="b">
        <v>1</v>
      </c>
      <c r="R3397" t="s">
        <v>8271</v>
      </c>
      <c r="S3397" t="str">
        <f t="shared" si="214"/>
        <v>theater</v>
      </c>
      <c r="T3397" t="str">
        <f t="shared" si="215"/>
        <v>plays</v>
      </c>
    </row>
    <row r="3398" spans="1:20" ht="42.75" x14ac:dyDescent="0.45">
      <c r="A3398">
        <v>3396</v>
      </c>
      <c r="B3398" s="1" t="s">
        <v>3395</v>
      </c>
      <c r="C3398" s="1" t="s">
        <v>7506</v>
      </c>
      <c r="D3398" s="3">
        <v>1500</v>
      </c>
      <c r="E3398" s="3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s="7">
        <f t="shared" si="212"/>
        <v>41764.44663194444</v>
      </c>
      <c r="L3398" s="7">
        <f t="shared" si="213"/>
        <v>41791.165972222225</v>
      </c>
      <c r="M3398" t="b">
        <v>0</v>
      </c>
      <c r="N3398">
        <v>28</v>
      </c>
      <c r="O3398" s="22">
        <f>E3398/D3398*100</f>
        <v>104.33333333333333</v>
      </c>
      <c r="P3398" s="4">
        <f>E3398/N3398</f>
        <v>55.892857142857146</v>
      </c>
      <c r="Q3398" t="b">
        <v>1</v>
      </c>
      <c r="R3398" t="s">
        <v>8271</v>
      </c>
      <c r="S3398" t="str">
        <f t="shared" si="214"/>
        <v>theater</v>
      </c>
      <c r="T3398" t="str">
        <f t="shared" si="215"/>
        <v>plays</v>
      </c>
    </row>
    <row r="3399" spans="1:20" ht="28.5" x14ac:dyDescent="0.45">
      <c r="A3399">
        <v>3397</v>
      </c>
      <c r="B3399" s="1" t="s">
        <v>3396</v>
      </c>
      <c r="C3399" s="1" t="s">
        <v>7507</v>
      </c>
      <c r="D3399" s="3">
        <v>250</v>
      </c>
      <c r="E3399" s="3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s="7">
        <f t="shared" si="212"/>
        <v>42378.478344907402</v>
      </c>
      <c r="L3399" s="7">
        <f t="shared" si="213"/>
        <v>42418.916666666672</v>
      </c>
      <c r="M3399" t="b">
        <v>0</v>
      </c>
      <c r="N3399">
        <v>24</v>
      </c>
      <c r="O3399" s="22">
        <f>E3399/D3399*100</f>
        <v>112.00000000000001</v>
      </c>
      <c r="P3399" s="4">
        <f>E3399/N3399</f>
        <v>11.666666666666666</v>
      </c>
      <c r="Q3399" t="b">
        <v>1</v>
      </c>
      <c r="R3399" t="s">
        <v>8271</v>
      </c>
      <c r="S3399" t="str">
        <f t="shared" si="214"/>
        <v>theater</v>
      </c>
      <c r="T3399" t="str">
        <f t="shared" si="215"/>
        <v>plays</v>
      </c>
    </row>
    <row r="3400" spans="1:20" ht="42.75" x14ac:dyDescent="0.45">
      <c r="A3400">
        <v>3398</v>
      </c>
      <c r="B3400" s="1" t="s">
        <v>3397</v>
      </c>
      <c r="C3400" s="1" t="s">
        <v>7508</v>
      </c>
      <c r="D3400" s="3">
        <v>4000</v>
      </c>
      <c r="E3400" s="3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s="7">
        <f t="shared" si="212"/>
        <v>41941.75203703704</v>
      </c>
      <c r="L3400" s="7">
        <f t="shared" si="213"/>
        <v>41964.708333333328</v>
      </c>
      <c r="M3400" t="b">
        <v>0</v>
      </c>
      <c r="N3400">
        <v>65</v>
      </c>
      <c r="O3400" s="22">
        <f>E3400/D3400*100</f>
        <v>111.07499999999999</v>
      </c>
      <c r="P3400" s="4">
        <f>E3400/N3400</f>
        <v>68.353846153846149</v>
      </c>
      <c r="Q3400" t="b">
        <v>1</v>
      </c>
      <c r="R3400" t="s">
        <v>8271</v>
      </c>
      <c r="S3400" t="str">
        <f t="shared" si="214"/>
        <v>theater</v>
      </c>
      <c r="T3400" t="str">
        <f t="shared" si="215"/>
        <v>plays</v>
      </c>
    </row>
    <row r="3401" spans="1:20" ht="42.75" x14ac:dyDescent="0.45">
      <c r="A3401">
        <v>3399</v>
      </c>
      <c r="B3401" s="1" t="s">
        <v>3398</v>
      </c>
      <c r="C3401" s="1" t="s">
        <v>7509</v>
      </c>
      <c r="D3401" s="3">
        <v>1200</v>
      </c>
      <c r="E3401" s="3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s="7">
        <f t="shared" si="212"/>
        <v>42026.920428240745</v>
      </c>
      <c r="L3401" s="7">
        <f t="shared" si="213"/>
        <v>42056.920428240745</v>
      </c>
      <c r="M3401" t="b">
        <v>0</v>
      </c>
      <c r="N3401">
        <v>46</v>
      </c>
      <c r="O3401" s="22">
        <f>E3401/D3401*100</f>
        <v>103.75000000000001</v>
      </c>
      <c r="P3401" s="4">
        <f>E3401/N3401</f>
        <v>27.065217391304348</v>
      </c>
      <c r="Q3401" t="b">
        <v>1</v>
      </c>
      <c r="R3401" t="s">
        <v>8271</v>
      </c>
      <c r="S3401" t="str">
        <f t="shared" si="214"/>
        <v>theater</v>
      </c>
      <c r="T3401" t="str">
        <f t="shared" si="215"/>
        <v>plays</v>
      </c>
    </row>
    <row r="3402" spans="1:20" ht="42.75" x14ac:dyDescent="0.45">
      <c r="A3402">
        <v>3400</v>
      </c>
      <c r="B3402" s="1" t="s">
        <v>3399</v>
      </c>
      <c r="C3402" s="1" t="s">
        <v>7510</v>
      </c>
      <c r="D3402" s="3">
        <v>10000</v>
      </c>
      <c r="E3402" s="3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s="7">
        <f t="shared" si="212"/>
        <v>41834.953865740739</v>
      </c>
      <c r="L3402" s="7">
        <f t="shared" si="213"/>
        <v>41879.953865740739</v>
      </c>
      <c r="M3402" t="b">
        <v>0</v>
      </c>
      <c r="N3402">
        <v>85</v>
      </c>
      <c r="O3402" s="22">
        <f>E3402/D3402*100</f>
        <v>100.41</v>
      </c>
      <c r="P3402" s="4">
        <f>E3402/N3402</f>
        <v>118.12941176470588</v>
      </c>
      <c r="Q3402" t="b">
        <v>1</v>
      </c>
      <c r="R3402" t="s">
        <v>8271</v>
      </c>
      <c r="S3402" t="str">
        <f t="shared" si="214"/>
        <v>theater</v>
      </c>
      <c r="T3402" t="str">
        <f t="shared" si="215"/>
        <v>plays</v>
      </c>
    </row>
    <row r="3403" spans="1:20" ht="42.75" x14ac:dyDescent="0.45">
      <c r="A3403">
        <v>3401</v>
      </c>
      <c r="B3403" s="1" t="s">
        <v>3400</v>
      </c>
      <c r="C3403" s="1" t="s">
        <v>7511</v>
      </c>
      <c r="D3403" s="3">
        <v>2900</v>
      </c>
      <c r="E3403" s="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s="7">
        <f t="shared" si="212"/>
        <v>42193.723912037036</v>
      </c>
      <c r="L3403" s="7">
        <f t="shared" si="213"/>
        <v>42223.723912037036</v>
      </c>
      <c r="M3403" t="b">
        <v>0</v>
      </c>
      <c r="N3403">
        <v>66</v>
      </c>
      <c r="O3403" s="22">
        <f>E3403/D3403*100</f>
        <v>101.86206896551724</v>
      </c>
      <c r="P3403" s="4">
        <f>E3403/N3403</f>
        <v>44.757575757575758</v>
      </c>
      <c r="Q3403" t="b">
        <v>1</v>
      </c>
      <c r="R3403" t="s">
        <v>8271</v>
      </c>
      <c r="S3403" t="str">
        <f t="shared" si="214"/>
        <v>theater</v>
      </c>
      <c r="T3403" t="str">
        <f t="shared" si="215"/>
        <v>plays</v>
      </c>
    </row>
    <row r="3404" spans="1:20" ht="42.75" x14ac:dyDescent="0.45">
      <c r="A3404">
        <v>3402</v>
      </c>
      <c r="B3404" s="1" t="s">
        <v>3401</v>
      </c>
      <c r="C3404" s="1" t="s">
        <v>7512</v>
      </c>
      <c r="D3404" s="3">
        <v>15000</v>
      </c>
      <c r="E3404" s="3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s="7">
        <f t="shared" si="212"/>
        <v>42290.61855324074</v>
      </c>
      <c r="L3404" s="7">
        <f t="shared" si="213"/>
        <v>42320.104861111111</v>
      </c>
      <c r="M3404" t="b">
        <v>0</v>
      </c>
      <c r="N3404">
        <v>165</v>
      </c>
      <c r="O3404" s="22">
        <f>E3404/D3404*100</f>
        <v>109.76666666666665</v>
      </c>
      <c r="P3404" s="4">
        <f>E3404/N3404</f>
        <v>99.787878787878782</v>
      </c>
      <c r="Q3404" t="b">
        <v>1</v>
      </c>
      <c r="R3404" t="s">
        <v>8271</v>
      </c>
      <c r="S3404" t="str">
        <f t="shared" si="214"/>
        <v>theater</v>
      </c>
      <c r="T3404" t="str">
        <f t="shared" si="215"/>
        <v>plays</v>
      </c>
    </row>
    <row r="3405" spans="1:20" ht="42.75" x14ac:dyDescent="0.45">
      <c r="A3405">
        <v>3403</v>
      </c>
      <c r="B3405" s="1" t="s">
        <v>3402</v>
      </c>
      <c r="C3405" s="1" t="s">
        <v>7513</v>
      </c>
      <c r="D3405" s="3">
        <v>2000</v>
      </c>
      <c r="E3405" s="3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s="7">
        <f t="shared" si="212"/>
        <v>42150.462083333332</v>
      </c>
      <c r="L3405" s="7">
        <f t="shared" si="213"/>
        <v>42180.462083333332</v>
      </c>
      <c r="M3405" t="b">
        <v>0</v>
      </c>
      <c r="N3405">
        <v>17</v>
      </c>
      <c r="O3405" s="22">
        <f>E3405/D3405*100</f>
        <v>100</v>
      </c>
      <c r="P3405" s="4">
        <f>E3405/N3405</f>
        <v>117.64705882352941</v>
      </c>
      <c r="Q3405" t="b">
        <v>1</v>
      </c>
      <c r="R3405" t="s">
        <v>8271</v>
      </c>
      <c r="S3405" t="str">
        <f t="shared" si="214"/>
        <v>theater</v>
      </c>
      <c r="T3405" t="str">
        <f t="shared" si="215"/>
        <v>plays</v>
      </c>
    </row>
    <row r="3406" spans="1:20" ht="42.75" x14ac:dyDescent="0.45">
      <c r="A3406">
        <v>3404</v>
      </c>
      <c r="B3406" s="1" t="s">
        <v>3403</v>
      </c>
      <c r="C3406" s="1" t="s">
        <v>7514</v>
      </c>
      <c r="D3406" s="3">
        <v>500</v>
      </c>
      <c r="E3406" s="3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s="7">
        <f t="shared" si="212"/>
        <v>42152.503495370373</v>
      </c>
      <c r="L3406" s="7">
        <f t="shared" si="213"/>
        <v>42172.503495370373</v>
      </c>
      <c r="M3406" t="b">
        <v>0</v>
      </c>
      <c r="N3406">
        <v>3</v>
      </c>
      <c r="O3406" s="22">
        <f>E3406/D3406*100</f>
        <v>122</v>
      </c>
      <c r="P3406" s="4">
        <f>E3406/N3406</f>
        <v>203.33333333333334</v>
      </c>
      <c r="Q3406" t="b">
        <v>1</v>
      </c>
      <c r="R3406" t="s">
        <v>8271</v>
      </c>
      <c r="S3406" t="str">
        <f t="shared" si="214"/>
        <v>theater</v>
      </c>
      <c r="T3406" t="str">
        <f t="shared" si="215"/>
        <v>plays</v>
      </c>
    </row>
    <row r="3407" spans="1:20" ht="42.75" x14ac:dyDescent="0.45">
      <c r="A3407">
        <v>3405</v>
      </c>
      <c r="B3407" s="1" t="s">
        <v>3404</v>
      </c>
      <c r="C3407" s="1" t="s">
        <v>7515</v>
      </c>
      <c r="D3407" s="3">
        <v>350</v>
      </c>
      <c r="E3407" s="3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s="7">
        <f t="shared" si="212"/>
        <v>42410.017199074078</v>
      </c>
      <c r="L3407" s="7">
        <f t="shared" si="213"/>
        <v>42430.999305555553</v>
      </c>
      <c r="M3407" t="b">
        <v>0</v>
      </c>
      <c r="N3407">
        <v>17</v>
      </c>
      <c r="O3407" s="22">
        <f>E3407/D3407*100</f>
        <v>137.57142857142856</v>
      </c>
      <c r="P3407" s="4">
        <f>E3407/N3407</f>
        <v>28.323529411764707</v>
      </c>
      <c r="Q3407" t="b">
        <v>1</v>
      </c>
      <c r="R3407" t="s">
        <v>8271</v>
      </c>
      <c r="S3407" t="str">
        <f t="shared" si="214"/>
        <v>theater</v>
      </c>
      <c r="T3407" t="str">
        <f t="shared" si="215"/>
        <v>plays</v>
      </c>
    </row>
    <row r="3408" spans="1:20" ht="28.5" x14ac:dyDescent="0.45">
      <c r="A3408">
        <v>3406</v>
      </c>
      <c r="B3408" s="1" t="s">
        <v>3405</v>
      </c>
      <c r="C3408" s="1" t="s">
        <v>7516</v>
      </c>
      <c r="D3408" s="3">
        <v>10000</v>
      </c>
      <c r="E3408" s="3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s="7">
        <f t="shared" si="212"/>
        <v>41791.492777777778</v>
      </c>
      <c r="L3408" s="7">
        <f t="shared" si="213"/>
        <v>41836.492777777778</v>
      </c>
      <c r="M3408" t="b">
        <v>0</v>
      </c>
      <c r="N3408">
        <v>91</v>
      </c>
      <c r="O3408" s="22">
        <f>E3408/D3408*100</f>
        <v>100.31000000000002</v>
      </c>
      <c r="P3408" s="4">
        <f>E3408/N3408</f>
        <v>110.23076923076923</v>
      </c>
      <c r="Q3408" t="b">
        <v>1</v>
      </c>
      <c r="R3408" t="s">
        <v>8271</v>
      </c>
      <c r="S3408" t="str">
        <f t="shared" si="214"/>
        <v>theater</v>
      </c>
      <c r="T3408" t="str">
        <f t="shared" si="215"/>
        <v>plays</v>
      </c>
    </row>
    <row r="3409" spans="1:20" ht="57" x14ac:dyDescent="0.45">
      <c r="A3409">
        <v>3407</v>
      </c>
      <c r="B3409" s="1" t="s">
        <v>3406</v>
      </c>
      <c r="C3409" s="1" t="s">
        <v>7517</v>
      </c>
      <c r="D3409" s="3">
        <v>2000</v>
      </c>
      <c r="E3409" s="3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s="7">
        <f t="shared" si="212"/>
        <v>41796.422326388885</v>
      </c>
      <c r="L3409" s="7">
        <f t="shared" si="213"/>
        <v>41826.422326388885</v>
      </c>
      <c r="M3409" t="b">
        <v>0</v>
      </c>
      <c r="N3409">
        <v>67</v>
      </c>
      <c r="O3409" s="22">
        <f>E3409/D3409*100</f>
        <v>107.1</v>
      </c>
      <c r="P3409" s="4">
        <f>E3409/N3409</f>
        <v>31.970149253731343</v>
      </c>
      <c r="Q3409" t="b">
        <v>1</v>
      </c>
      <c r="R3409" t="s">
        <v>8271</v>
      </c>
      <c r="S3409" t="str">
        <f t="shared" si="214"/>
        <v>theater</v>
      </c>
      <c r="T3409" t="str">
        <f t="shared" si="215"/>
        <v>plays</v>
      </c>
    </row>
    <row r="3410" spans="1:20" ht="42.75" x14ac:dyDescent="0.45">
      <c r="A3410">
        <v>3408</v>
      </c>
      <c r="B3410" s="1" t="s">
        <v>3407</v>
      </c>
      <c r="C3410" s="1" t="s">
        <v>7518</v>
      </c>
      <c r="D3410" s="3">
        <v>500</v>
      </c>
      <c r="E3410" s="3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s="7">
        <f t="shared" si="212"/>
        <v>41808.991944444446</v>
      </c>
      <c r="L3410" s="7">
        <f t="shared" si="213"/>
        <v>41838.991944444446</v>
      </c>
      <c r="M3410" t="b">
        <v>0</v>
      </c>
      <c r="N3410">
        <v>18</v>
      </c>
      <c r="O3410" s="22">
        <f>E3410/D3410*100</f>
        <v>211</v>
      </c>
      <c r="P3410" s="4">
        <f>E3410/N3410</f>
        <v>58.611111111111114</v>
      </c>
      <c r="Q3410" t="b">
        <v>1</v>
      </c>
      <c r="R3410" t="s">
        <v>8271</v>
      </c>
      <c r="S3410" t="str">
        <f t="shared" si="214"/>
        <v>theater</v>
      </c>
      <c r="T3410" t="str">
        <f t="shared" si="215"/>
        <v>plays</v>
      </c>
    </row>
    <row r="3411" spans="1:20" ht="42.75" x14ac:dyDescent="0.45">
      <c r="A3411">
        <v>3409</v>
      </c>
      <c r="B3411" s="1" t="s">
        <v>3408</v>
      </c>
      <c r="C3411" s="1" t="s">
        <v>7519</v>
      </c>
      <c r="D3411" s="3">
        <v>500</v>
      </c>
      <c r="E3411" s="3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s="7">
        <f t="shared" si="212"/>
        <v>42544.814328703709</v>
      </c>
      <c r="L3411" s="7">
        <f t="shared" si="213"/>
        <v>42582.873611111107</v>
      </c>
      <c r="M3411" t="b">
        <v>0</v>
      </c>
      <c r="N3411">
        <v>21</v>
      </c>
      <c r="O3411" s="22">
        <f>E3411/D3411*100</f>
        <v>123.6</v>
      </c>
      <c r="P3411" s="4">
        <f>E3411/N3411</f>
        <v>29.428571428571427</v>
      </c>
      <c r="Q3411" t="b">
        <v>1</v>
      </c>
      <c r="R3411" t="s">
        <v>8271</v>
      </c>
      <c r="S3411" t="str">
        <f t="shared" si="214"/>
        <v>theater</v>
      </c>
      <c r="T3411" t="str">
        <f t="shared" si="215"/>
        <v>plays</v>
      </c>
    </row>
    <row r="3412" spans="1:20" ht="42.75" x14ac:dyDescent="0.45">
      <c r="A3412">
        <v>3410</v>
      </c>
      <c r="B3412" s="1" t="s">
        <v>3409</v>
      </c>
      <c r="C3412" s="1" t="s">
        <v>7520</v>
      </c>
      <c r="D3412" s="3">
        <v>3000</v>
      </c>
      <c r="E3412" s="3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s="7">
        <f t="shared" si="212"/>
        <v>42500.041550925926</v>
      </c>
      <c r="L3412" s="7">
        <f t="shared" si="213"/>
        <v>42527.291666666672</v>
      </c>
      <c r="M3412" t="b">
        <v>0</v>
      </c>
      <c r="N3412">
        <v>40</v>
      </c>
      <c r="O3412" s="22">
        <f>E3412/D3412*100</f>
        <v>108.5</v>
      </c>
      <c r="P3412" s="4">
        <f>E3412/N3412</f>
        <v>81.375</v>
      </c>
      <c r="Q3412" t="b">
        <v>1</v>
      </c>
      <c r="R3412" t="s">
        <v>8271</v>
      </c>
      <c r="S3412" t="str">
        <f t="shared" si="214"/>
        <v>theater</v>
      </c>
      <c r="T3412" t="str">
        <f t="shared" si="215"/>
        <v>plays</v>
      </c>
    </row>
    <row r="3413" spans="1:20" ht="42.75" x14ac:dyDescent="0.45">
      <c r="A3413">
        <v>3411</v>
      </c>
      <c r="B3413" s="1" t="s">
        <v>3410</v>
      </c>
      <c r="C3413" s="1" t="s">
        <v>7521</v>
      </c>
      <c r="D3413" s="3">
        <v>15000</v>
      </c>
      <c r="E3413" s="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s="7">
        <f t="shared" si="212"/>
        <v>42265.022824074069</v>
      </c>
      <c r="L3413" s="7">
        <f t="shared" si="213"/>
        <v>42285.022824074069</v>
      </c>
      <c r="M3413" t="b">
        <v>0</v>
      </c>
      <c r="N3413">
        <v>78</v>
      </c>
      <c r="O3413" s="22">
        <f>E3413/D3413*100</f>
        <v>103.56666666666668</v>
      </c>
      <c r="P3413" s="4">
        <f>E3413/N3413</f>
        <v>199.16666666666666</v>
      </c>
      <c r="Q3413" t="b">
        <v>1</v>
      </c>
      <c r="R3413" t="s">
        <v>8271</v>
      </c>
      <c r="S3413" t="str">
        <f t="shared" si="214"/>
        <v>theater</v>
      </c>
      <c r="T3413" t="str">
        <f t="shared" si="215"/>
        <v>plays</v>
      </c>
    </row>
    <row r="3414" spans="1:20" ht="42.75" x14ac:dyDescent="0.45">
      <c r="A3414">
        <v>3412</v>
      </c>
      <c r="B3414" s="1" t="s">
        <v>3411</v>
      </c>
      <c r="C3414" s="1" t="s">
        <v>7522</v>
      </c>
      <c r="D3414" s="3">
        <v>3000</v>
      </c>
      <c r="E3414" s="3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s="7">
        <f t="shared" si="212"/>
        <v>41879.959050925929</v>
      </c>
      <c r="L3414" s="7">
        <f t="shared" si="213"/>
        <v>41909.959050925929</v>
      </c>
      <c r="M3414" t="b">
        <v>0</v>
      </c>
      <c r="N3414">
        <v>26</v>
      </c>
      <c r="O3414" s="22">
        <f>E3414/D3414*100</f>
        <v>100</v>
      </c>
      <c r="P3414" s="4">
        <f>E3414/N3414</f>
        <v>115.38461538461539</v>
      </c>
      <c r="Q3414" t="b">
        <v>1</v>
      </c>
      <c r="R3414" t="s">
        <v>8271</v>
      </c>
      <c r="S3414" t="str">
        <f t="shared" si="214"/>
        <v>theater</v>
      </c>
      <c r="T3414" t="str">
        <f t="shared" si="215"/>
        <v>plays</v>
      </c>
    </row>
    <row r="3415" spans="1:20" ht="42.75" x14ac:dyDescent="0.45">
      <c r="A3415">
        <v>3413</v>
      </c>
      <c r="B3415" s="1" t="s">
        <v>3412</v>
      </c>
      <c r="C3415" s="1" t="s">
        <v>7523</v>
      </c>
      <c r="D3415" s="3">
        <v>500</v>
      </c>
      <c r="E3415" s="3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s="7">
        <f t="shared" si="212"/>
        <v>42053.733078703706</v>
      </c>
      <c r="L3415" s="7">
        <f t="shared" si="213"/>
        <v>42063.207638888889</v>
      </c>
      <c r="M3415" t="b">
        <v>0</v>
      </c>
      <c r="N3415">
        <v>14</v>
      </c>
      <c r="O3415" s="22">
        <f>E3415/D3415*100</f>
        <v>130</v>
      </c>
      <c r="P3415" s="4">
        <f>E3415/N3415</f>
        <v>46.428571428571431</v>
      </c>
      <c r="Q3415" t="b">
        <v>1</v>
      </c>
      <c r="R3415" t="s">
        <v>8271</v>
      </c>
      <c r="S3415" t="str">
        <f t="shared" si="214"/>
        <v>theater</v>
      </c>
      <c r="T3415" t="str">
        <f t="shared" si="215"/>
        <v>plays</v>
      </c>
    </row>
    <row r="3416" spans="1:20" ht="42.75" x14ac:dyDescent="0.45">
      <c r="A3416">
        <v>3414</v>
      </c>
      <c r="B3416" s="1" t="s">
        <v>3413</v>
      </c>
      <c r="C3416" s="1" t="s">
        <v>7524</v>
      </c>
      <c r="D3416" s="3">
        <v>3000</v>
      </c>
      <c r="E3416" s="3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s="7">
        <f t="shared" si="212"/>
        <v>42675.832465277781</v>
      </c>
      <c r="L3416" s="7">
        <f t="shared" si="213"/>
        <v>42705.332638888889</v>
      </c>
      <c r="M3416" t="b">
        <v>0</v>
      </c>
      <c r="N3416">
        <v>44</v>
      </c>
      <c r="O3416" s="22">
        <f>E3416/D3416*100</f>
        <v>103.49999999999999</v>
      </c>
      <c r="P3416" s="4">
        <f>E3416/N3416</f>
        <v>70.568181818181813</v>
      </c>
      <c r="Q3416" t="b">
        <v>1</v>
      </c>
      <c r="R3416" t="s">
        <v>8271</v>
      </c>
      <c r="S3416" t="str">
        <f t="shared" si="214"/>
        <v>theater</v>
      </c>
      <c r="T3416" t="str">
        <f t="shared" si="215"/>
        <v>plays</v>
      </c>
    </row>
    <row r="3417" spans="1:20" ht="42.75" x14ac:dyDescent="0.45">
      <c r="A3417">
        <v>3415</v>
      </c>
      <c r="B3417" s="1" t="s">
        <v>3414</v>
      </c>
      <c r="C3417" s="1" t="s">
        <v>7525</v>
      </c>
      <c r="D3417" s="3">
        <v>200</v>
      </c>
      <c r="E3417" s="3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s="7">
        <f t="shared" si="212"/>
        <v>42467.144166666665</v>
      </c>
      <c r="L3417" s="7">
        <f t="shared" si="213"/>
        <v>42477.979166666672</v>
      </c>
      <c r="M3417" t="b">
        <v>0</v>
      </c>
      <c r="N3417">
        <v>9</v>
      </c>
      <c r="O3417" s="22">
        <f>E3417/D3417*100</f>
        <v>100</v>
      </c>
      <c r="P3417" s="4">
        <f>E3417/N3417</f>
        <v>22.222222222222221</v>
      </c>
      <c r="Q3417" t="b">
        <v>1</v>
      </c>
      <c r="R3417" t="s">
        <v>8271</v>
      </c>
      <c r="S3417" t="str">
        <f t="shared" si="214"/>
        <v>theater</v>
      </c>
      <c r="T3417" t="str">
        <f t="shared" si="215"/>
        <v>plays</v>
      </c>
    </row>
    <row r="3418" spans="1:20" ht="57" x14ac:dyDescent="0.45">
      <c r="A3418">
        <v>3416</v>
      </c>
      <c r="B3418" s="1" t="s">
        <v>3415</v>
      </c>
      <c r="C3418" s="1" t="s">
        <v>7526</v>
      </c>
      <c r="D3418" s="3">
        <v>4000</v>
      </c>
      <c r="E3418" s="3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s="7">
        <f t="shared" si="212"/>
        <v>42089.412557870368</v>
      </c>
      <c r="L3418" s="7">
        <f t="shared" si="213"/>
        <v>42117.770833333328</v>
      </c>
      <c r="M3418" t="b">
        <v>0</v>
      </c>
      <c r="N3418">
        <v>30</v>
      </c>
      <c r="O3418" s="22">
        <f>E3418/D3418*100</f>
        <v>119.6</v>
      </c>
      <c r="P3418" s="4">
        <f>E3418/N3418</f>
        <v>159.46666666666667</v>
      </c>
      <c r="Q3418" t="b">
        <v>1</v>
      </c>
      <c r="R3418" t="s">
        <v>8271</v>
      </c>
      <c r="S3418" t="str">
        <f t="shared" si="214"/>
        <v>theater</v>
      </c>
      <c r="T3418" t="str">
        <f t="shared" si="215"/>
        <v>plays</v>
      </c>
    </row>
    <row r="3419" spans="1:20" ht="42.75" x14ac:dyDescent="0.45">
      <c r="A3419">
        <v>3417</v>
      </c>
      <c r="B3419" s="1" t="s">
        <v>3416</v>
      </c>
      <c r="C3419" s="1" t="s">
        <v>7527</v>
      </c>
      <c r="D3419" s="3">
        <v>1700</v>
      </c>
      <c r="E3419" s="3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s="7">
        <f t="shared" si="212"/>
        <v>41894.91375</v>
      </c>
      <c r="L3419" s="7">
        <f t="shared" si="213"/>
        <v>41938.029861111114</v>
      </c>
      <c r="M3419" t="b">
        <v>0</v>
      </c>
      <c r="N3419">
        <v>45</v>
      </c>
      <c r="O3419" s="22">
        <f>E3419/D3419*100</f>
        <v>100.00058823529412</v>
      </c>
      <c r="P3419" s="4">
        <f>E3419/N3419</f>
        <v>37.777999999999999</v>
      </c>
      <c r="Q3419" t="b">
        <v>1</v>
      </c>
      <c r="R3419" t="s">
        <v>8271</v>
      </c>
      <c r="S3419" t="str">
        <f t="shared" si="214"/>
        <v>theater</v>
      </c>
      <c r="T3419" t="str">
        <f t="shared" si="215"/>
        <v>plays</v>
      </c>
    </row>
    <row r="3420" spans="1:20" ht="42.75" x14ac:dyDescent="0.45">
      <c r="A3420">
        <v>3418</v>
      </c>
      <c r="B3420" s="1" t="s">
        <v>3417</v>
      </c>
      <c r="C3420" s="1" t="s">
        <v>7528</v>
      </c>
      <c r="D3420" s="3">
        <v>4000</v>
      </c>
      <c r="E3420" s="3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s="7">
        <f t="shared" si="212"/>
        <v>41752.83457175926</v>
      </c>
      <c r="L3420" s="7">
        <f t="shared" si="213"/>
        <v>41782.83457175926</v>
      </c>
      <c r="M3420" t="b">
        <v>0</v>
      </c>
      <c r="N3420">
        <v>56</v>
      </c>
      <c r="O3420" s="22">
        <f>E3420/D3420*100</f>
        <v>100.875</v>
      </c>
      <c r="P3420" s="4">
        <f>E3420/N3420</f>
        <v>72.053571428571431</v>
      </c>
      <c r="Q3420" t="b">
        <v>1</v>
      </c>
      <c r="R3420" t="s">
        <v>8271</v>
      </c>
      <c r="S3420" t="str">
        <f t="shared" si="214"/>
        <v>theater</v>
      </c>
      <c r="T3420" t="str">
        <f t="shared" si="215"/>
        <v>plays</v>
      </c>
    </row>
    <row r="3421" spans="1:20" ht="57" x14ac:dyDescent="0.45">
      <c r="A3421">
        <v>3419</v>
      </c>
      <c r="B3421" s="1" t="s">
        <v>3418</v>
      </c>
      <c r="C3421" s="1" t="s">
        <v>7529</v>
      </c>
      <c r="D3421" s="3">
        <v>2750</v>
      </c>
      <c r="E3421" s="3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s="7">
        <f t="shared" si="212"/>
        <v>42448.821585648147</v>
      </c>
      <c r="L3421" s="7">
        <f t="shared" si="213"/>
        <v>42466.895833333328</v>
      </c>
      <c r="M3421" t="b">
        <v>0</v>
      </c>
      <c r="N3421">
        <v>46</v>
      </c>
      <c r="O3421" s="22">
        <f>E3421/D3421*100</f>
        <v>106.54545454545455</v>
      </c>
      <c r="P3421" s="4">
        <f>E3421/N3421</f>
        <v>63.695652173913047</v>
      </c>
      <c r="Q3421" t="b">
        <v>1</v>
      </c>
      <c r="R3421" t="s">
        <v>8271</v>
      </c>
      <c r="S3421" t="str">
        <f t="shared" si="214"/>
        <v>theater</v>
      </c>
      <c r="T3421" t="str">
        <f t="shared" si="215"/>
        <v>plays</v>
      </c>
    </row>
    <row r="3422" spans="1:20" ht="42.75" x14ac:dyDescent="0.45">
      <c r="A3422">
        <v>3420</v>
      </c>
      <c r="B3422" s="1" t="s">
        <v>3419</v>
      </c>
      <c r="C3422" s="1" t="s">
        <v>7530</v>
      </c>
      <c r="D3422" s="3">
        <v>700</v>
      </c>
      <c r="E3422" s="3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s="7">
        <f t="shared" si="212"/>
        <v>42405.090300925927</v>
      </c>
      <c r="L3422" s="7">
        <f t="shared" si="213"/>
        <v>42414</v>
      </c>
      <c r="M3422" t="b">
        <v>0</v>
      </c>
      <c r="N3422">
        <v>34</v>
      </c>
      <c r="O3422" s="22">
        <f>E3422/D3422*100</f>
        <v>138</v>
      </c>
      <c r="P3422" s="4">
        <f>E3422/N3422</f>
        <v>28.411764705882351</v>
      </c>
      <c r="Q3422" t="b">
        <v>1</v>
      </c>
      <c r="R3422" t="s">
        <v>8271</v>
      </c>
      <c r="S3422" t="str">
        <f t="shared" si="214"/>
        <v>theater</v>
      </c>
      <c r="T3422" t="str">
        <f t="shared" si="215"/>
        <v>plays</v>
      </c>
    </row>
    <row r="3423" spans="1:20" ht="42.75" x14ac:dyDescent="0.45">
      <c r="A3423">
        <v>3421</v>
      </c>
      <c r="B3423" s="1" t="s">
        <v>3420</v>
      </c>
      <c r="C3423" s="1" t="s">
        <v>7531</v>
      </c>
      <c r="D3423" s="3">
        <v>10000</v>
      </c>
      <c r="E3423" s="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s="7">
        <f t="shared" si="212"/>
        <v>42037.791238425925</v>
      </c>
      <c r="L3423" s="7">
        <f t="shared" si="213"/>
        <v>42067.791238425925</v>
      </c>
      <c r="M3423" t="b">
        <v>0</v>
      </c>
      <c r="N3423">
        <v>98</v>
      </c>
      <c r="O3423" s="22">
        <f>E3423/D3423*100</f>
        <v>101.15</v>
      </c>
      <c r="P3423" s="4">
        <f>E3423/N3423</f>
        <v>103.21428571428571</v>
      </c>
      <c r="Q3423" t="b">
        <v>1</v>
      </c>
      <c r="R3423" t="s">
        <v>8271</v>
      </c>
      <c r="S3423" t="str">
        <f t="shared" si="214"/>
        <v>theater</v>
      </c>
      <c r="T3423" t="str">
        <f t="shared" si="215"/>
        <v>plays</v>
      </c>
    </row>
    <row r="3424" spans="1:20" ht="42.75" x14ac:dyDescent="0.45">
      <c r="A3424">
        <v>3422</v>
      </c>
      <c r="B3424" s="1" t="s">
        <v>3421</v>
      </c>
      <c r="C3424" s="1" t="s">
        <v>7532</v>
      </c>
      <c r="D3424" s="3">
        <v>3000</v>
      </c>
      <c r="E3424" s="3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s="7">
        <f t="shared" si="212"/>
        <v>42323.562222222223</v>
      </c>
      <c r="L3424" s="7">
        <f t="shared" si="213"/>
        <v>42352</v>
      </c>
      <c r="M3424" t="b">
        <v>0</v>
      </c>
      <c r="N3424">
        <v>46</v>
      </c>
      <c r="O3424" s="22">
        <f>E3424/D3424*100</f>
        <v>109.1</v>
      </c>
      <c r="P3424" s="4">
        <f>E3424/N3424</f>
        <v>71.152173913043484</v>
      </c>
      <c r="Q3424" t="b">
        <v>1</v>
      </c>
      <c r="R3424" t="s">
        <v>8271</v>
      </c>
      <c r="S3424" t="str">
        <f t="shared" si="214"/>
        <v>theater</v>
      </c>
      <c r="T3424" t="str">
        <f t="shared" si="215"/>
        <v>plays</v>
      </c>
    </row>
    <row r="3425" spans="1:20" ht="42.75" x14ac:dyDescent="0.45">
      <c r="A3425">
        <v>3423</v>
      </c>
      <c r="B3425" s="1" t="s">
        <v>3422</v>
      </c>
      <c r="C3425" s="1" t="s">
        <v>7533</v>
      </c>
      <c r="D3425" s="3">
        <v>250</v>
      </c>
      <c r="E3425" s="3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s="7">
        <f t="shared" si="212"/>
        <v>42088.911354166667</v>
      </c>
      <c r="L3425" s="7">
        <f t="shared" si="213"/>
        <v>42118.911354166667</v>
      </c>
      <c r="M3425" t="b">
        <v>0</v>
      </c>
      <c r="N3425">
        <v>10</v>
      </c>
      <c r="O3425" s="22">
        <f>E3425/D3425*100</f>
        <v>140</v>
      </c>
      <c r="P3425" s="4">
        <f>E3425/N3425</f>
        <v>35</v>
      </c>
      <c r="Q3425" t="b">
        <v>1</v>
      </c>
      <c r="R3425" t="s">
        <v>8271</v>
      </c>
      <c r="S3425" t="str">
        <f t="shared" si="214"/>
        <v>theater</v>
      </c>
      <c r="T3425" t="str">
        <f t="shared" si="215"/>
        <v>plays</v>
      </c>
    </row>
    <row r="3426" spans="1:20" ht="42.75" x14ac:dyDescent="0.45">
      <c r="A3426">
        <v>3424</v>
      </c>
      <c r="B3426" s="1" t="s">
        <v>3423</v>
      </c>
      <c r="C3426" s="1" t="s">
        <v>7534</v>
      </c>
      <c r="D3426" s="3">
        <v>6000</v>
      </c>
      <c r="E3426" s="3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s="7">
        <f t="shared" si="212"/>
        <v>42018.676898148144</v>
      </c>
      <c r="L3426" s="7">
        <f t="shared" si="213"/>
        <v>42040.290972222225</v>
      </c>
      <c r="M3426" t="b">
        <v>0</v>
      </c>
      <c r="N3426">
        <v>76</v>
      </c>
      <c r="O3426" s="22">
        <f>E3426/D3426*100</f>
        <v>103.58333333333334</v>
      </c>
      <c r="P3426" s="4">
        <f>E3426/N3426</f>
        <v>81.776315789473685</v>
      </c>
      <c r="Q3426" t="b">
        <v>1</v>
      </c>
      <c r="R3426" t="s">
        <v>8271</v>
      </c>
      <c r="S3426" t="str">
        <f t="shared" si="214"/>
        <v>theater</v>
      </c>
      <c r="T3426" t="str">
        <f t="shared" si="215"/>
        <v>plays</v>
      </c>
    </row>
    <row r="3427" spans="1:20" ht="42.75" x14ac:dyDescent="0.45">
      <c r="A3427">
        <v>3425</v>
      </c>
      <c r="B3427" s="1" t="s">
        <v>3424</v>
      </c>
      <c r="C3427" s="1" t="s">
        <v>7535</v>
      </c>
      <c r="D3427" s="3">
        <v>30000</v>
      </c>
      <c r="E3427" s="3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s="7">
        <f t="shared" si="212"/>
        <v>41884.617314814815</v>
      </c>
      <c r="L3427" s="7">
        <f t="shared" si="213"/>
        <v>41916.617314814815</v>
      </c>
      <c r="M3427" t="b">
        <v>0</v>
      </c>
      <c r="N3427">
        <v>104</v>
      </c>
      <c r="O3427" s="22">
        <f>E3427/D3427*100</f>
        <v>102.97033333333331</v>
      </c>
      <c r="P3427" s="4">
        <f>E3427/N3427</f>
        <v>297.02980769230766</v>
      </c>
      <c r="Q3427" t="b">
        <v>1</v>
      </c>
      <c r="R3427" t="s">
        <v>8271</v>
      </c>
      <c r="S3427" t="str">
        <f t="shared" si="214"/>
        <v>theater</v>
      </c>
      <c r="T3427" t="str">
        <f t="shared" si="215"/>
        <v>plays</v>
      </c>
    </row>
    <row r="3428" spans="1:20" ht="42.75" x14ac:dyDescent="0.45">
      <c r="A3428">
        <v>3426</v>
      </c>
      <c r="B3428" s="1" t="s">
        <v>3425</v>
      </c>
      <c r="C3428" s="1" t="s">
        <v>7536</v>
      </c>
      <c r="D3428" s="3">
        <v>3750</v>
      </c>
      <c r="E3428" s="3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s="7">
        <f t="shared" si="212"/>
        <v>41884.056747685187</v>
      </c>
      <c r="L3428" s="7">
        <f t="shared" si="213"/>
        <v>41903.083333333336</v>
      </c>
      <c r="M3428" t="b">
        <v>0</v>
      </c>
      <c r="N3428">
        <v>87</v>
      </c>
      <c r="O3428" s="22">
        <f>E3428/D3428*100</f>
        <v>108.13333333333333</v>
      </c>
      <c r="P3428" s="4">
        <f>E3428/N3428</f>
        <v>46.609195402298852</v>
      </c>
      <c r="Q3428" t="b">
        <v>1</v>
      </c>
      <c r="R3428" t="s">
        <v>8271</v>
      </c>
      <c r="S3428" t="str">
        <f t="shared" si="214"/>
        <v>theater</v>
      </c>
      <c r="T3428" t="str">
        <f t="shared" si="215"/>
        <v>plays</v>
      </c>
    </row>
    <row r="3429" spans="1:20" ht="42.75" x14ac:dyDescent="0.45">
      <c r="A3429">
        <v>3427</v>
      </c>
      <c r="B3429" s="1" t="s">
        <v>3426</v>
      </c>
      <c r="C3429" s="1" t="s">
        <v>7537</v>
      </c>
      <c r="D3429" s="3">
        <v>1500</v>
      </c>
      <c r="E3429" s="3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s="7">
        <f t="shared" si="212"/>
        <v>41792.645277777774</v>
      </c>
      <c r="L3429" s="7">
        <f t="shared" si="213"/>
        <v>41822.645277777774</v>
      </c>
      <c r="M3429" t="b">
        <v>0</v>
      </c>
      <c r="N3429">
        <v>29</v>
      </c>
      <c r="O3429" s="22">
        <f>E3429/D3429*100</f>
        <v>100</v>
      </c>
      <c r="P3429" s="4">
        <f>E3429/N3429</f>
        <v>51.724137931034484</v>
      </c>
      <c r="Q3429" t="b">
        <v>1</v>
      </c>
      <c r="R3429" t="s">
        <v>8271</v>
      </c>
      <c r="S3429" t="str">
        <f t="shared" si="214"/>
        <v>theater</v>
      </c>
      <c r="T3429" t="str">
        <f t="shared" si="215"/>
        <v>plays</v>
      </c>
    </row>
    <row r="3430" spans="1:20" ht="42.75" x14ac:dyDescent="0.45">
      <c r="A3430">
        <v>3428</v>
      </c>
      <c r="B3430" s="1" t="s">
        <v>3427</v>
      </c>
      <c r="C3430" s="1" t="s">
        <v>7538</v>
      </c>
      <c r="D3430" s="3">
        <v>2000</v>
      </c>
      <c r="E3430" s="3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s="7">
        <f t="shared" si="212"/>
        <v>42038.720451388886</v>
      </c>
      <c r="L3430" s="7">
        <f t="shared" si="213"/>
        <v>42063.708333333328</v>
      </c>
      <c r="M3430" t="b">
        <v>0</v>
      </c>
      <c r="N3430">
        <v>51</v>
      </c>
      <c r="O3430" s="22">
        <f>E3430/D3430*100</f>
        <v>102.75000000000001</v>
      </c>
      <c r="P3430" s="4">
        <f>E3430/N3430</f>
        <v>40.294117647058826</v>
      </c>
      <c r="Q3430" t="b">
        <v>1</v>
      </c>
      <c r="R3430" t="s">
        <v>8271</v>
      </c>
      <c r="S3430" t="str">
        <f t="shared" si="214"/>
        <v>theater</v>
      </c>
      <c r="T3430" t="str">
        <f t="shared" si="215"/>
        <v>plays</v>
      </c>
    </row>
    <row r="3431" spans="1:20" ht="42.75" x14ac:dyDescent="0.45">
      <c r="A3431">
        <v>3429</v>
      </c>
      <c r="B3431" s="1" t="s">
        <v>3428</v>
      </c>
      <c r="C3431" s="1" t="s">
        <v>7539</v>
      </c>
      <c r="D3431" s="3">
        <v>150</v>
      </c>
      <c r="E3431" s="3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s="7">
        <f t="shared" si="212"/>
        <v>42662.021539351852</v>
      </c>
      <c r="L3431" s="7">
        <f t="shared" si="213"/>
        <v>42676.021539351852</v>
      </c>
      <c r="M3431" t="b">
        <v>0</v>
      </c>
      <c r="N3431">
        <v>12</v>
      </c>
      <c r="O3431" s="22">
        <f>E3431/D3431*100</f>
        <v>130</v>
      </c>
      <c r="P3431" s="4">
        <f>E3431/N3431</f>
        <v>16.25</v>
      </c>
      <c r="Q3431" t="b">
        <v>1</v>
      </c>
      <c r="R3431" t="s">
        <v>8271</v>
      </c>
      <c r="S3431" t="str">
        <f t="shared" si="214"/>
        <v>theater</v>
      </c>
      <c r="T3431" t="str">
        <f t="shared" si="215"/>
        <v>plays</v>
      </c>
    </row>
    <row r="3432" spans="1:20" ht="42.75" x14ac:dyDescent="0.45">
      <c r="A3432">
        <v>3430</v>
      </c>
      <c r="B3432" s="1" t="s">
        <v>3429</v>
      </c>
      <c r="C3432" s="1" t="s">
        <v>7540</v>
      </c>
      <c r="D3432" s="3">
        <v>2000</v>
      </c>
      <c r="E3432" s="3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s="7">
        <f t="shared" si="212"/>
        <v>41820.945613425924</v>
      </c>
      <c r="L3432" s="7">
        <f t="shared" si="213"/>
        <v>41850.945613425924</v>
      </c>
      <c r="M3432" t="b">
        <v>0</v>
      </c>
      <c r="N3432">
        <v>72</v>
      </c>
      <c r="O3432" s="22">
        <f>E3432/D3432*100</f>
        <v>108.54949999999999</v>
      </c>
      <c r="P3432" s="4">
        <f>E3432/N3432</f>
        <v>30.152638888888887</v>
      </c>
      <c r="Q3432" t="b">
        <v>1</v>
      </c>
      <c r="R3432" t="s">
        <v>8271</v>
      </c>
      <c r="S3432" t="str">
        <f t="shared" si="214"/>
        <v>theater</v>
      </c>
      <c r="T3432" t="str">
        <f t="shared" si="215"/>
        <v>plays</v>
      </c>
    </row>
    <row r="3433" spans="1:20" ht="42.75" x14ac:dyDescent="0.45">
      <c r="A3433">
        <v>3431</v>
      </c>
      <c r="B3433" s="1" t="s">
        <v>3430</v>
      </c>
      <c r="C3433" s="1" t="s">
        <v>7541</v>
      </c>
      <c r="D3433" s="3">
        <v>2000</v>
      </c>
      <c r="E3433" s="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s="7">
        <f t="shared" si="212"/>
        <v>41839.730937500004</v>
      </c>
      <c r="L3433" s="7">
        <f t="shared" si="213"/>
        <v>41869.730937500004</v>
      </c>
      <c r="M3433" t="b">
        <v>0</v>
      </c>
      <c r="N3433">
        <v>21</v>
      </c>
      <c r="O3433" s="22">
        <f>E3433/D3433*100</f>
        <v>100</v>
      </c>
      <c r="P3433" s="4">
        <f>E3433/N3433</f>
        <v>95.238095238095241</v>
      </c>
      <c r="Q3433" t="b">
        <v>1</v>
      </c>
      <c r="R3433" t="s">
        <v>8271</v>
      </c>
      <c r="S3433" t="str">
        <f t="shared" si="214"/>
        <v>theater</v>
      </c>
      <c r="T3433" t="str">
        <f t="shared" si="215"/>
        <v>plays</v>
      </c>
    </row>
    <row r="3434" spans="1:20" ht="42.75" x14ac:dyDescent="0.45">
      <c r="A3434">
        <v>3432</v>
      </c>
      <c r="B3434" s="1" t="s">
        <v>3431</v>
      </c>
      <c r="C3434" s="1" t="s">
        <v>7542</v>
      </c>
      <c r="D3434" s="3">
        <v>2000</v>
      </c>
      <c r="E3434" s="3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s="7">
        <f t="shared" si="212"/>
        <v>42380.581180555557</v>
      </c>
      <c r="L3434" s="7">
        <f t="shared" si="213"/>
        <v>42405.916666666672</v>
      </c>
      <c r="M3434" t="b">
        <v>0</v>
      </c>
      <c r="N3434">
        <v>42</v>
      </c>
      <c r="O3434" s="22">
        <f>E3434/D3434*100</f>
        <v>109.65</v>
      </c>
      <c r="P3434" s="4">
        <f>E3434/N3434</f>
        <v>52.214285714285715</v>
      </c>
      <c r="Q3434" t="b">
        <v>1</v>
      </c>
      <c r="R3434" t="s">
        <v>8271</v>
      </c>
      <c r="S3434" t="str">
        <f t="shared" si="214"/>
        <v>theater</v>
      </c>
      <c r="T3434" t="str">
        <f t="shared" si="215"/>
        <v>plays</v>
      </c>
    </row>
    <row r="3435" spans="1:20" ht="42.75" x14ac:dyDescent="0.45">
      <c r="A3435">
        <v>3433</v>
      </c>
      <c r="B3435" s="1" t="s">
        <v>3432</v>
      </c>
      <c r="C3435" s="1" t="s">
        <v>7543</v>
      </c>
      <c r="D3435" s="3">
        <v>9500</v>
      </c>
      <c r="E3435" s="3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s="7">
        <f t="shared" si="212"/>
        <v>41776.063136574077</v>
      </c>
      <c r="L3435" s="7">
        <f t="shared" si="213"/>
        <v>41807.125</v>
      </c>
      <c r="M3435" t="b">
        <v>0</v>
      </c>
      <c r="N3435">
        <v>71</v>
      </c>
      <c r="O3435" s="22">
        <f>E3435/D3435*100</f>
        <v>100.26315789473684</v>
      </c>
      <c r="P3435" s="4">
        <f>E3435/N3435</f>
        <v>134.1549295774648</v>
      </c>
      <c r="Q3435" t="b">
        <v>1</v>
      </c>
      <c r="R3435" t="s">
        <v>8271</v>
      </c>
      <c r="S3435" t="str">
        <f t="shared" si="214"/>
        <v>theater</v>
      </c>
      <c r="T3435" t="str">
        <f t="shared" si="215"/>
        <v>plays</v>
      </c>
    </row>
    <row r="3436" spans="1:20" ht="42.75" x14ac:dyDescent="0.45">
      <c r="A3436">
        <v>3434</v>
      </c>
      <c r="B3436" s="1" t="s">
        <v>3433</v>
      </c>
      <c r="C3436" s="1" t="s">
        <v>7544</v>
      </c>
      <c r="D3436" s="3">
        <v>10000</v>
      </c>
      <c r="E3436" s="3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s="7">
        <f t="shared" si="212"/>
        <v>41800.380428240744</v>
      </c>
      <c r="L3436" s="7">
        <f t="shared" si="213"/>
        <v>41830.380428240744</v>
      </c>
      <c r="M3436" t="b">
        <v>0</v>
      </c>
      <c r="N3436">
        <v>168</v>
      </c>
      <c r="O3436" s="22">
        <f>E3436/D3436*100</f>
        <v>105.55000000000001</v>
      </c>
      <c r="P3436" s="4">
        <f>E3436/N3436</f>
        <v>62.827380952380949</v>
      </c>
      <c r="Q3436" t="b">
        <v>1</v>
      </c>
      <c r="R3436" t="s">
        <v>8271</v>
      </c>
      <c r="S3436" t="str">
        <f t="shared" si="214"/>
        <v>theater</v>
      </c>
      <c r="T3436" t="str">
        <f t="shared" si="215"/>
        <v>plays</v>
      </c>
    </row>
    <row r="3437" spans="1:20" ht="42.75" x14ac:dyDescent="0.45">
      <c r="A3437">
        <v>3435</v>
      </c>
      <c r="B3437" s="1" t="s">
        <v>3434</v>
      </c>
      <c r="C3437" s="1" t="s">
        <v>7545</v>
      </c>
      <c r="D3437" s="3">
        <v>1000</v>
      </c>
      <c r="E3437" s="3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s="7">
        <f t="shared" si="212"/>
        <v>42572.61681712963</v>
      </c>
      <c r="L3437" s="7">
        <f t="shared" si="213"/>
        <v>42589.125</v>
      </c>
      <c r="M3437" t="b">
        <v>0</v>
      </c>
      <c r="N3437">
        <v>19</v>
      </c>
      <c r="O3437" s="22">
        <f>E3437/D3437*100</f>
        <v>112.00000000000001</v>
      </c>
      <c r="P3437" s="4">
        <f>E3437/N3437</f>
        <v>58.94736842105263</v>
      </c>
      <c r="Q3437" t="b">
        <v>1</v>
      </c>
      <c r="R3437" t="s">
        <v>8271</v>
      </c>
      <c r="S3437" t="str">
        <f t="shared" si="214"/>
        <v>theater</v>
      </c>
      <c r="T3437" t="str">
        <f t="shared" si="215"/>
        <v>plays</v>
      </c>
    </row>
    <row r="3438" spans="1:20" ht="42.75" x14ac:dyDescent="0.45">
      <c r="A3438">
        <v>3436</v>
      </c>
      <c r="B3438" s="1" t="s">
        <v>3435</v>
      </c>
      <c r="C3438" s="1" t="s">
        <v>7546</v>
      </c>
      <c r="D3438" s="3">
        <v>5000</v>
      </c>
      <c r="E3438" s="3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s="7">
        <f t="shared" si="212"/>
        <v>41851.541585648149</v>
      </c>
      <c r="L3438" s="7">
        <f t="shared" si="213"/>
        <v>41872.686111111114</v>
      </c>
      <c r="M3438" t="b">
        <v>0</v>
      </c>
      <c r="N3438">
        <v>37</v>
      </c>
      <c r="O3438" s="22">
        <f>E3438/D3438*100</f>
        <v>105.89999999999999</v>
      </c>
      <c r="P3438" s="4">
        <f>E3438/N3438</f>
        <v>143.1081081081081</v>
      </c>
      <c r="Q3438" t="b">
        <v>1</v>
      </c>
      <c r="R3438" t="s">
        <v>8271</v>
      </c>
      <c r="S3438" t="str">
        <f t="shared" si="214"/>
        <v>theater</v>
      </c>
      <c r="T3438" t="str">
        <f t="shared" si="215"/>
        <v>plays</v>
      </c>
    </row>
    <row r="3439" spans="1:20" ht="42.75" x14ac:dyDescent="0.45">
      <c r="A3439">
        <v>3437</v>
      </c>
      <c r="B3439" s="1" t="s">
        <v>3436</v>
      </c>
      <c r="C3439" s="1" t="s">
        <v>7547</v>
      </c>
      <c r="D3439" s="3">
        <v>3000</v>
      </c>
      <c r="E3439" s="3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s="7">
        <f t="shared" si="212"/>
        <v>42205.710879629631</v>
      </c>
      <c r="L3439" s="7">
        <f t="shared" si="213"/>
        <v>42235.710879629631</v>
      </c>
      <c r="M3439" t="b">
        <v>0</v>
      </c>
      <c r="N3439">
        <v>36</v>
      </c>
      <c r="O3439" s="22">
        <f>E3439/D3439*100</f>
        <v>101</v>
      </c>
      <c r="P3439" s="4">
        <f>E3439/N3439</f>
        <v>84.166666666666671</v>
      </c>
      <c r="Q3439" t="b">
        <v>1</v>
      </c>
      <c r="R3439" t="s">
        <v>8271</v>
      </c>
      <c r="S3439" t="str">
        <f t="shared" si="214"/>
        <v>theater</v>
      </c>
      <c r="T3439" t="str">
        <f t="shared" si="215"/>
        <v>plays</v>
      </c>
    </row>
    <row r="3440" spans="1:20" ht="42.75" x14ac:dyDescent="0.45">
      <c r="A3440">
        <v>3438</v>
      </c>
      <c r="B3440" s="1" t="s">
        <v>3437</v>
      </c>
      <c r="C3440" s="1" t="s">
        <v>7548</v>
      </c>
      <c r="D3440" s="3">
        <v>2500</v>
      </c>
      <c r="E3440" s="3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s="7">
        <f t="shared" si="212"/>
        <v>42100.927858796291</v>
      </c>
      <c r="L3440" s="7">
        <f t="shared" si="213"/>
        <v>42126.875</v>
      </c>
      <c r="M3440" t="b">
        <v>0</v>
      </c>
      <c r="N3440">
        <v>14</v>
      </c>
      <c r="O3440" s="22">
        <f>E3440/D3440*100</f>
        <v>104.2</v>
      </c>
      <c r="P3440" s="4">
        <f>E3440/N3440</f>
        <v>186.07142857142858</v>
      </c>
      <c r="Q3440" t="b">
        <v>1</v>
      </c>
      <c r="R3440" t="s">
        <v>8271</v>
      </c>
      <c r="S3440" t="str">
        <f t="shared" si="214"/>
        <v>theater</v>
      </c>
      <c r="T3440" t="str">
        <f t="shared" si="215"/>
        <v>plays</v>
      </c>
    </row>
    <row r="3441" spans="1:20" ht="28.5" x14ac:dyDescent="0.45">
      <c r="A3441">
        <v>3439</v>
      </c>
      <c r="B3441" s="1" t="s">
        <v>3438</v>
      </c>
      <c r="C3441" s="1" t="s">
        <v>7549</v>
      </c>
      <c r="D3441" s="3">
        <v>1200</v>
      </c>
      <c r="E3441" s="3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s="7">
        <f t="shared" si="212"/>
        <v>42374.911226851851</v>
      </c>
      <c r="L3441" s="7">
        <f t="shared" si="213"/>
        <v>42388.207638888889</v>
      </c>
      <c r="M3441" t="b">
        <v>0</v>
      </c>
      <c r="N3441">
        <v>18</v>
      </c>
      <c r="O3441" s="22">
        <f>E3441/D3441*100</f>
        <v>134.67833333333334</v>
      </c>
      <c r="P3441" s="4">
        <f>E3441/N3441</f>
        <v>89.785555555555561</v>
      </c>
      <c r="Q3441" t="b">
        <v>1</v>
      </c>
      <c r="R3441" t="s">
        <v>8271</v>
      </c>
      <c r="S3441" t="str">
        <f t="shared" si="214"/>
        <v>theater</v>
      </c>
      <c r="T3441" t="str">
        <f t="shared" si="215"/>
        <v>plays</v>
      </c>
    </row>
    <row r="3442" spans="1:20" ht="42.75" x14ac:dyDescent="0.45">
      <c r="A3442">
        <v>3440</v>
      </c>
      <c r="B3442" s="1" t="s">
        <v>3439</v>
      </c>
      <c r="C3442" s="1" t="s">
        <v>7550</v>
      </c>
      <c r="D3442" s="3">
        <v>5000</v>
      </c>
      <c r="E3442" s="3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s="7">
        <f t="shared" si="212"/>
        <v>41809.12300925926</v>
      </c>
      <c r="L3442" s="7">
        <f t="shared" si="213"/>
        <v>41831.677083333336</v>
      </c>
      <c r="M3442" t="b">
        <v>0</v>
      </c>
      <c r="N3442">
        <v>82</v>
      </c>
      <c r="O3442" s="22">
        <f>E3442/D3442*100</f>
        <v>105.2184</v>
      </c>
      <c r="P3442" s="4">
        <f>E3442/N3442</f>
        <v>64.157560975609755</v>
      </c>
      <c r="Q3442" t="b">
        <v>1</v>
      </c>
      <c r="R3442" t="s">
        <v>8271</v>
      </c>
      <c r="S3442" t="str">
        <f t="shared" si="214"/>
        <v>theater</v>
      </c>
      <c r="T3442" t="str">
        <f t="shared" si="215"/>
        <v>plays</v>
      </c>
    </row>
    <row r="3443" spans="1:20" ht="42.75" x14ac:dyDescent="0.45">
      <c r="A3443">
        <v>3441</v>
      </c>
      <c r="B3443" s="1" t="s">
        <v>3440</v>
      </c>
      <c r="C3443" s="1" t="s">
        <v>7551</v>
      </c>
      <c r="D3443" s="3">
        <v>2500</v>
      </c>
      <c r="E3443" s="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s="7">
        <f t="shared" si="212"/>
        <v>42294.429641203707</v>
      </c>
      <c r="L3443" s="7">
        <f t="shared" si="213"/>
        <v>42321.845138888893</v>
      </c>
      <c r="M3443" t="b">
        <v>0</v>
      </c>
      <c r="N3443">
        <v>43</v>
      </c>
      <c r="O3443" s="22">
        <f>E3443/D3443*100</f>
        <v>102.60000000000001</v>
      </c>
      <c r="P3443" s="4">
        <f>E3443/N3443</f>
        <v>59.651162790697676</v>
      </c>
      <c r="Q3443" t="b">
        <v>1</v>
      </c>
      <c r="R3443" t="s">
        <v>8271</v>
      </c>
      <c r="S3443" t="str">
        <f t="shared" si="214"/>
        <v>theater</v>
      </c>
      <c r="T3443" t="str">
        <f t="shared" si="215"/>
        <v>plays</v>
      </c>
    </row>
    <row r="3444" spans="1:20" ht="42.75" x14ac:dyDescent="0.45">
      <c r="A3444">
        <v>3442</v>
      </c>
      <c r="B3444" s="1" t="s">
        <v>3441</v>
      </c>
      <c r="C3444" s="1" t="s">
        <v>7552</v>
      </c>
      <c r="D3444" s="3">
        <v>250</v>
      </c>
      <c r="E3444" s="3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s="7">
        <f t="shared" si="212"/>
        <v>42124.841111111105</v>
      </c>
      <c r="L3444" s="7">
        <f t="shared" si="213"/>
        <v>42154.841111111105</v>
      </c>
      <c r="M3444" t="b">
        <v>0</v>
      </c>
      <c r="N3444">
        <v>8</v>
      </c>
      <c r="O3444" s="22">
        <f>E3444/D3444*100</f>
        <v>100</v>
      </c>
      <c r="P3444" s="4">
        <f>E3444/N3444</f>
        <v>31.25</v>
      </c>
      <c r="Q3444" t="b">
        <v>1</v>
      </c>
      <c r="R3444" t="s">
        <v>8271</v>
      </c>
      <c r="S3444" t="str">
        <f t="shared" si="214"/>
        <v>theater</v>
      </c>
      <c r="T3444" t="str">
        <f t="shared" si="215"/>
        <v>plays</v>
      </c>
    </row>
    <row r="3445" spans="1:20" ht="42.75" x14ac:dyDescent="0.45">
      <c r="A3445">
        <v>3443</v>
      </c>
      <c r="B3445" s="1" t="s">
        <v>3442</v>
      </c>
      <c r="C3445" s="1" t="s">
        <v>7553</v>
      </c>
      <c r="D3445" s="3">
        <v>1000</v>
      </c>
      <c r="E3445" s="3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s="7">
        <f t="shared" si="212"/>
        <v>41861.524837962963</v>
      </c>
      <c r="L3445" s="7">
        <f t="shared" si="213"/>
        <v>41891.524837962963</v>
      </c>
      <c r="M3445" t="b">
        <v>0</v>
      </c>
      <c r="N3445">
        <v>45</v>
      </c>
      <c r="O3445" s="22">
        <f>E3445/D3445*100</f>
        <v>185.5</v>
      </c>
      <c r="P3445" s="4">
        <f>E3445/N3445</f>
        <v>41.222222222222221</v>
      </c>
      <c r="Q3445" t="b">
        <v>1</v>
      </c>
      <c r="R3445" t="s">
        <v>8271</v>
      </c>
      <c r="S3445" t="str">
        <f t="shared" si="214"/>
        <v>theater</v>
      </c>
      <c r="T3445" t="str">
        <f t="shared" si="215"/>
        <v>plays</v>
      </c>
    </row>
    <row r="3446" spans="1:20" ht="42.75" x14ac:dyDescent="0.45">
      <c r="A3446">
        <v>3444</v>
      </c>
      <c r="B3446" s="1" t="s">
        <v>3443</v>
      </c>
      <c r="C3446" s="1" t="s">
        <v>7554</v>
      </c>
      <c r="D3446" s="3">
        <v>300</v>
      </c>
      <c r="E3446" s="3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s="7">
        <f t="shared" si="212"/>
        <v>42521.291504629626</v>
      </c>
      <c r="L3446" s="7">
        <f t="shared" si="213"/>
        <v>42529.582638888889</v>
      </c>
      <c r="M3446" t="b">
        <v>0</v>
      </c>
      <c r="N3446">
        <v>20</v>
      </c>
      <c r="O3446" s="22">
        <f>E3446/D3446*100</f>
        <v>289</v>
      </c>
      <c r="P3446" s="4">
        <f>E3446/N3446</f>
        <v>43.35</v>
      </c>
      <c r="Q3446" t="b">
        <v>1</v>
      </c>
      <c r="R3446" t="s">
        <v>8271</v>
      </c>
      <c r="S3446" t="str">
        <f t="shared" si="214"/>
        <v>theater</v>
      </c>
      <c r="T3446" t="str">
        <f t="shared" si="215"/>
        <v>plays</v>
      </c>
    </row>
    <row r="3447" spans="1:20" ht="42.75" x14ac:dyDescent="0.45">
      <c r="A3447">
        <v>3445</v>
      </c>
      <c r="B3447" s="1" t="s">
        <v>3444</v>
      </c>
      <c r="C3447" s="1" t="s">
        <v>7555</v>
      </c>
      <c r="D3447" s="3">
        <v>2000</v>
      </c>
      <c r="E3447" s="3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s="7">
        <f t="shared" si="212"/>
        <v>42272.530509259261</v>
      </c>
      <c r="L3447" s="7">
        <f t="shared" si="213"/>
        <v>42300.530509259261</v>
      </c>
      <c r="M3447" t="b">
        <v>0</v>
      </c>
      <c r="N3447">
        <v>31</v>
      </c>
      <c r="O3447" s="22">
        <f>E3447/D3447*100</f>
        <v>100</v>
      </c>
      <c r="P3447" s="4">
        <f>E3447/N3447</f>
        <v>64.516129032258064</v>
      </c>
      <c r="Q3447" t="b">
        <v>1</v>
      </c>
      <c r="R3447" t="s">
        <v>8271</v>
      </c>
      <c r="S3447" t="str">
        <f t="shared" si="214"/>
        <v>theater</v>
      </c>
      <c r="T3447" t="str">
        <f t="shared" si="215"/>
        <v>plays</v>
      </c>
    </row>
    <row r="3448" spans="1:20" ht="42.75" x14ac:dyDescent="0.45">
      <c r="A3448">
        <v>3446</v>
      </c>
      <c r="B3448" s="1" t="s">
        <v>3445</v>
      </c>
      <c r="C3448" s="1" t="s">
        <v>7556</v>
      </c>
      <c r="D3448" s="3">
        <v>1000</v>
      </c>
      <c r="E3448" s="3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s="7">
        <f t="shared" si="212"/>
        <v>42016.832465277781</v>
      </c>
      <c r="L3448" s="7">
        <f t="shared" si="213"/>
        <v>42040.513888888891</v>
      </c>
      <c r="M3448" t="b">
        <v>0</v>
      </c>
      <c r="N3448">
        <v>25</v>
      </c>
      <c r="O3448" s="22">
        <f>E3448/D3448*100</f>
        <v>108.2</v>
      </c>
      <c r="P3448" s="4">
        <f>E3448/N3448</f>
        <v>43.28</v>
      </c>
      <c r="Q3448" t="b">
        <v>1</v>
      </c>
      <c r="R3448" t="s">
        <v>8271</v>
      </c>
      <c r="S3448" t="str">
        <f t="shared" si="214"/>
        <v>theater</v>
      </c>
      <c r="T3448" t="str">
        <f t="shared" si="215"/>
        <v>plays</v>
      </c>
    </row>
    <row r="3449" spans="1:20" ht="28.5" x14ac:dyDescent="0.45">
      <c r="A3449">
        <v>3447</v>
      </c>
      <c r="B3449" s="1" t="s">
        <v>3446</v>
      </c>
      <c r="C3449" s="1" t="s">
        <v>7557</v>
      </c>
      <c r="D3449" s="3">
        <v>1000</v>
      </c>
      <c r="E3449" s="3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s="7">
        <f t="shared" si="212"/>
        <v>42402.889027777783</v>
      </c>
      <c r="L3449" s="7">
        <f t="shared" si="213"/>
        <v>42447.847361111111</v>
      </c>
      <c r="M3449" t="b">
        <v>0</v>
      </c>
      <c r="N3449">
        <v>14</v>
      </c>
      <c r="O3449" s="22">
        <f>E3449/D3449*100</f>
        <v>107.80000000000001</v>
      </c>
      <c r="P3449" s="4">
        <f>E3449/N3449</f>
        <v>77</v>
      </c>
      <c r="Q3449" t="b">
        <v>1</v>
      </c>
      <c r="R3449" t="s">
        <v>8271</v>
      </c>
      <c r="S3449" t="str">
        <f t="shared" si="214"/>
        <v>theater</v>
      </c>
      <c r="T3449" t="str">
        <f t="shared" si="215"/>
        <v>plays</v>
      </c>
    </row>
    <row r="3450" spans="1:20" ht="42.75" x14ac:dyDescent="0.45">
      <c r="A3450">
        <v>3448</v>
      </c>
      <c r="B3450" s="1" t="s">
        <v>3447</v>
      </c>
      <c r="C3450" s="1" t="s">
        <v>7558</v>
      </c>
      <c r="D3450" s="3">
        <v>2100</v>
      </c>
      <c r="E3450" s="3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s="7">
        <f t="shared" si="212"/>
        <v>41960.119085648148</v>
      </c>
      <c r="L3450" s="7">
        <f t="shared" si="213"/>
        <v>41990.119085648148</v>
      </c>
      <c r="M3450" t="b">
        <v>0</v>
      </c>
      <c r="N3450">
        <v>45</v>
      </c>
      <c r="O3450" s="22">
        <f>E3450/D3450*100</f>
        <v>109.76190476190477</v>
      </c>
      <c r="P3450" s="4">
        <f>E3450/N3450</f>
        <v>51.222222222222221</v>
      </c>
      <c r="Q3450" t="b">
        <v>1</v>
      </c>
      <c r="R3450" t="s">
        <v>8271</v>
      </c>
      <c r="S3450" t="str">
        <f t="shared" si="214"/>
        <v>theater</v>
      </c>
      <c r="T3450" t="str">
        <f t="shared" si="215"/>
        <v>plays</v>
      </c>
    </row>
    <row r="3451" spans="1:20" ht="42.75" x14ac:dyDescent="0.45">
      <c r="A3451">
        <v>3449</v>
      </c>
      <c r="B3451" s="1" t="s">
        <v>3448</v>
      </c>
      <c r="C3451" s="1" t="s">
        <v>7559</v>
      </c>
      <c r="D3451" s="3">
        <v>800</v>
      </c>
      <c r="E3451" s="3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s="7">
        <f t="shared" si="212"/>
        <v>42532.052523148144</v>
      </c>
      <c r="L3451" s="7">
        <f t="shared" si="213"/>
        <v>42560.166666666672</v>
      </c>
      <c r="M3451" t="b">
        <v>0</v>
      </c>
      <c r="N3451">
        <v>20</v>
      </c>
      <c r="O3451" s="22">
        <f>E3451/D3451*100</f>
        <v>170.625</v>
      </c>
      <c r="P3451" s="4">
        <f>E3451/N3451</f>
        <v>68.25</v>
      </c>
      <c r="Q3451" t="b">
        <v>1</v>
      </c>
      <c r="R3451" t="s">
        <v>8271</v>
      </c>
      <c r="S3451" t="str">
        <f t="shared" si="214"/>
        <v>theater</v>
      </c>
      <c r="T3451" t="str">
        <f t="shared" si="215"/>
        <v>plays</v>
      </c>
    </row>
    <row r="3452" spans="1:20" ht="42.75" x14ac:dyDescent="0.45">
      <c r="A3452">
        <v>3450</v>
      </c>
      <c r="B3452" s="1" t="s">
        <v>3449</v>
      </c>
      <c r="C3452" s="1" t="s">
        <v>7560</v>
      </c>
      <c r="D3452" s="3">
        <v>500</v>
      </c>
      <c r="E3452" s="3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s="7">
        <f t="shared" si="212"/>
        <v>42036.704525462963</v>
      </c>
      <c r="L3452" s="7">
        <f t="shared" si="213"/>
        <v>42096.662858796291</v>
      </c>
      <c r="M3452" t="b">
        <v>0</v>
      </c>
      <c r="N3452">
        <v>39</v>
      </c>
      <c r="O3452" s="22">
        <f>E3452/D3452*100</f>
        <v>152</v>
      </c>
      <c r="P3452" s="4">
        <f>E3452/N3452</f>
        <v>19.487179487179485</v>
      </c>
      <c r="Q3452" t="b">
        <v>1</v>
      </c>
      <c r="R3452" t="s">
        <v>8271</v>
      </c>
      <c r="S3452" t="str">
        <f t="shared" si="214"/>
        <v>theater</v>
      </c>
      <c r="T3452" t="str">
        <f t="shared" si="215"/>
        <v>plays</v>
      </c>
    </row>
    <row r="3453" spans="1:20" ht="42.75" x14ac:dyDescent="0.45">
      <c r="A3453">
        <v>3451</v>
      </c>
      <c r="B3453" s="1" t="s">
        <v>3450</v>
      </c>
      <c r="C3453" s="1" t="s">
        <v>7561</v>
      </c>
      <c r="D3453" s="3">
        <v>650</v>
      </c>
      <c r="E3453" s="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s="7">
        <f t="shared" si="212"/>
        <v>42088.723692129628</v>
      </c>
      <c r="L3453" s="7">
        <f t="shared" si="213"/>
        <v>42115.723692129628</v>
      </c>
      <c r="M3453" t="b">
        <v>0</v>
      </c>
      <c r="N3453">
        <v>16</v>
      </c>
      <c r="O3453" s="22">
        <f>E3453/D3453*100</f>
        <v>101.23076923076924</v>
      </c>
      <c r="P3453" s="4">
        <f>E3453/N3453</f>
        <v>41.125</v>
      </c>
      <c r="Q3453" t="b">
        <v>1</v>
      </c>
      <c r="R3453" t="s">
        <v>8271</v>
      </c>
      <c r="S3453" t="str">
        <f t="shared" si="214"/>
        <v>theater</v>
      </c>
      <c r="T3453" t="str">
        <f t="shared" si="215"/>
        <v>plays</v>
      </c>
    </row>
    <row r="3454" spans="1:20" ht="42.75" x14ac:dyDescent="0.45">
      <c r="A3454">
        <v>3452</v>
      </c>
      <c r="B3454" s="1" t="s">
        <v>3451</v>
      </c>
      <c r="C3454" s="1" t="s">
        <v>7562</v>
      </c>
      <c r="D3454" s="3">
        <v>1000</v>
      </c>
      <c r="E3454" s="3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s="7">
        <f t="shared" si="212"/>
        <v>41820.639189814814</v>
      </c>
      <c r="L3454" s="7">
        <f t="shared" si="213"/>
        <v>41843.165972222225</v>
      </c>
      <c r="M3454" t="b">
        <v>0</v>
      </c>
      <c r="N3454">
        <v>37</v>
      </c>
      <c r="O3454" s="22">
        <f>E3454/D3454*100</f>
        <v>153.19999999999999</v>
      </c>
      <c r="P3454" s="4">
        <f>E3454/N3454</f>
        <v>41.405405405405403</v>
      </c>
      <c r="Q3454" t="b">
        <v>1</v>
      </c>
      <c r="R3454" t="s">
        <v>8271</v>
      </c>
      <c r="S3454" t="str">
        <f t="shared" si="214"/>
        <v>theater</v>
      </c>
      <c r="T3454" t="str">
        <f t="shared" si="215"/>
        <v>plays</v>
      </c>
    </row>
    <row r="3455" spans="1:20" ht="42.75" x14ac:dyDescent="0.45">
      <c r="A3455">
        <v>3453</v>
      </c>
      <c r="B3455" s="1" t="s">
        <v>3452</v>
      </c>
      <c r="C3455" s="1" t="s">
        <v>7563</v>
      </c>
      <c r="D3455" s="3">
        <v>300</v>
      </c>
      <c r="E3455" s="3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s="7">
        <f t="shared" si="212"/>
        <v>42535.97865740741</v>
      </c>
      <c r="L3455" s="7">
        <f t="shared" si="213"/>
        <v>42595.97865740741</v>
      </c>
      <c r="M3455" t="b">
        <v>0</v>
      </c>
      <c r="N3455">
        <v>14</v>
      </c>
      <c r="O3455" s="22">
        <f>E3455/D3455*100</f>
        <v>128.33333333333334</v>
      </c>
      <c r="P3455" s="4">
        <f>E3455/N3455</f>
        <v>27.5</v>
      </c>
      <c r="Q3455" t="b">
        <v>1</v>
      </c>
      <c r="R3455" t="s">
        <v>8271</v>
      </c>
      <c r="S3455" t="str">
        <f t="shared" si="214"/>
        <v>theater</v>
      </c>
      <c r="T3455" t="str">
        <f t="shared" si="215"/>
        <v>plays</v>
      </c>
    </row>
    <row r="3456" spans="1:20" ht="42.75" x14ac:dyDescent="0.45">
      <c r="A3456">
        <v>3454</v>
      </c>
      <c r="B3456" s="1" t="s">
        <v>3453</v>
      </c>
      <c r="C3456" s="1" t="s">
        <v>7564</v>
      </c>
      <c r="D3456" s="3">
        <v>700</v>
      </c>
      <c r="E3456" s="3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s="7">
        <f t="shared" si="212"/>
        <v>41821.698599537034</v>
      </c>
      <c r="L3456" s="7">
        <f t="shared" si="213"/>
        <v>41851.698599537034</v>
      </c>
      <c r="M3456" t="b">
        <v>0</v>
      </c>
      <c r="N3456">
        <v>21</v>
      </c>
      <c r="O3456" s="22">
        <f>E3456/D3456*100</f>
        <v>100.71428571428571</v>
      </c>
      <c r="P3456" s="4">
        <f>E3456/N3456</f>
        <v>33.571428571428569</v>
      </c>
      <c r="Q3456" t="b">
        <v>1</v>
      </c>
      <c r="R3456" t="s">
        <v>8271</v>
      </c>
      <c r="S3456" t="str">
        <f t="shared" si="214"/>
        <v>theater</v>
      </c>
      <c r="T3456" t="str">
        <f t="shared" si="215"/>
        <v>plays</v>
      </c>
    </row>
    <row r="3457" spans="1:20" ht="42.75" x14ac:dyDescent="0.45">
      <c r="A3457">
        <v>3455</v>
      </c>
      <c r="B3457" s="1" t="s">
        <v>3454</v>
      </c>
      <c r="C3457" s="1" t="s">
        <v>7565</v>
      </c>
      <c r="D3457" s="3">
        <v>10000</v>
      </c>
      <c r="E3457" s="3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s="7">
        <f t="shared" si="212"/>
        <v>42626.7503125</v>
      </c>
      <c r="L3457" s="7">
        <f t="shared" si="213"/>
        <v>42656.7503125</v>
      </c>
      <c r="M3457" t="b">
        <v>0</v>
      </c>
      <c r="N3457">
        <v>69</v>
      </c>
      <c r="O3457" s="22">
        <f>E3457/D3457*100</f>
        <v>100.64999999999999</v>
      </c>
      <c r="P3457" s="4">
        <f>E3457/N3457</f>
        <v>145.86956521739131</v>
      </c>
      <c r="Q3457" t="b">
        <v>1</v>
      </c>
      <c r="R3457" t="s">
        <v>8271</v>
      </c>
      <c r="S3457" t="str">
        <f t="shared" si="214"/>
        <v>theater</v>
      </c>
      <c r="T3457" t="str">
        <f t="shared" si="215"/>
        <v>plays</v>
      </c>
    </row>
    <row r="3458" spans="1:20" ht="42.75" x14ac:dyDescent="0.45">
      <c r="A3458">
        <v>3456</v>
      </c>
      <c r="B3458" s="1" t="s">
        <v>3455</v>
      </c>
      <c r="C3458" s="1" t="s">
        <v>7566</v>
      </c>
      <c r="D3458" s="3">
        <v>3000</v>
      </c>
      <c r="E3458" s="3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s="7">
        <f t="shared" si="212"/>
        <v>41821.205636574072</v>
      </c>
      <c r="L3458" s="7">
        <f t="shared" si="213"/>
        <v>41852.290972222225</v>
      </c>
      <c r="M3458" t="b">
        <v>0</v>
      </c>
      <c r="N3458">
        <v>16</v>
      </c>
      <c r="O3458" s="22">
        <f>E3458/D3458*100</f>
        <v>191.3</v>
      </c>
      <c r="P3458" s="4">
        <f>E3458/N3458</f>
        <v>358.6875</v>
      </c>
      <c r="Q3458" t="b">
        <v>1</v>
      </c>
      <c r="R3458" t="s">
        <v>8271</v>
      </c>
      <c r="S3458" t="str">
        <f t="shared" si="214"/>
        <v>theater</v>
      </c>
      <c r="T3458" t="str">
        <f t="shared" si="215"/>
        <v>plays</v>
      </c>
    </row>
    <row r="3459" spans="1:20" ht="28.5" x14ac:dyDescent="0.45">
      <c r="A3459">
        <v>3457</v>
      </c>
      <c r="B3459" s="1" t="s">
        <v>3456</v>
      </c>
      <c r="C3459" s="1" t="s">
        <v>7567</v>
      </c>
      <c r="D3459" s="3">
        <v>2000</v>
      </c>
      <c r="E3459" s="3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s="7">
        <f t="shared" ref="K3459:K3522" si="216">(((J3459/60)/60)/24)+DATE(1970,1,1)</f>
        <v>42016.706678240742</v>
      </c>
      <c r="L3459" s="7">
        <f t="shared" ref="L3459:L3522" si="217">(((I3459/60)/60)/24)+DATE(1970,1,1)</f>
        <v>42047.249305555553</v>
      </c>
      <c r="M3459" t="b">
        <v>0</v>
      </c>
      <c r="N3459">
        <v>55</v>
      </c>
      <c r="O3459" s="22">
        <f>E3459/D3459*100</f>
        <v>140.19999999999999</v>
      </c>
      <c r="P3459" s="4">
        <f>E3459/N3459</f>
        <v>50.981818181818184</v>
      </c>
      <c r="Q3459" t="b">
        <v>1</v>
      </c>
      <c r="R3459" t="s">
        <v>8271</v>
      </c>
      <c r="S3459" t="str">
        <f t="shared" ref="S3459:S3522" si="218">LEFT(R3459,SEARCH("/",R3459,1)-1)</f>
        <v>theater</v>
      </c>
      <c r="T3459" t="str">
        <f t="shared" ref="T3459:T3522" si="219">RIGHT(R3459,LEN(R3459) - FIND("/",R3459))</f>
        <v>plays</v>
      </c>
    </row>
    <row r="3460" spans="1:20" ht="42.75" x14ac:dyDescent="0.45">
      <c r="A3460">
        <v>3458</v>
      </c>
      <c r="B3460" s="1" t="s">
        <v>3457</v>
      </c>
      <c r="C3460" s="1" t="s">
        <v>7568</v>
      </c>
      <c r="D3460" s="3">
        <v>978</v>
      </c>
      <c r="E3460" s="3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s="7">
        <f t="shared" si="216"/>
        <v>42011.202581018515</v>
      </c>
      <c r="L3460" s="7">
        <f t="shared" si="217"/>
        <v>42038.185416666667</v>
      </c>
      <c r="M3460" t="b">
        <v>0</v>
      </c>
      <c r="N3460">
        <v>27</v>
      </c>
      <c r="O3460" s="22">
        <f>E3460/D3460*100</f>
        <v>124.33537832310839</v>
      </c>
      <c r="P3460" s="4">
        <f>E3460/N3460</f>
        <v>45.037037037037038</v>
      </c>
      <c r="Q3460" t="b">
        <v>1</v>
      </c>
      <c r="R3460" t="s">
        <v>8271</v>
      </c>
      <c r="S3460" t="str">
        <f t="shared" si="218"/>
        <v>theater</v>
      </c>
      <c r="T3460" t="str">
        <f t="shared" si="219"/>
        <v>plays</v>
      </c>
    </row>
    <row r="3461" spans="1:20" ht="42.75" x14ac:dyDescent="0.45">
      <c r="A3461">
        <v>3459</v>
      </c>
      <c r="B3461" s="1" t="s">
        <v>3458</v>
      </c>
      <c r="C3461" s="1" t="s">
        <v>7569</v>
      </c>
      <c r="D3461" s="3">
        <v>500</v>
      </c>
      <c r="E3461" s="3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s="7">
        <f t="shared" si="216"/>
        <v>42480.479861111111</v>
      </c>
      <c r="L3461" s="7">
        <f t="shared" si="217"/>
        <v>42510.479861111111</v>
      </c>
      <c r="M3461" t="b">
        <v>0</v>
      </c>
      <c r="N3461">
        <v>36</v>
      </c>
      <c r="O3461" s="22">
        <f>E3461/D3461*100</f>
        <v>126.2</v>
      </c>
      <c r="P3461" s="4">
        <f>E3461/N3461</f>
        <v>17.527777777777779</v>
      </c>
      <c r="Q3461" t="b">
        <v>1</v>
      </c>
      <c r="R3461" t="s">
        <v>8271</v>
      </c>
      <c r="S3461" t="str">
        <f t="shared" si="218"/>
        <v>theater</v>
      </c>
      <c r="T3461" t="str">
        <f t="shared" si="219"/>
        <v>plays</v>
      </c>
    </row>
    <row r="3462" spans="1:20" ht="42.75" x14ac:dyDescent="0.45">
      <c r="A3462">
        <v>3460</v>
      </c>
      <c r="B3462" s="1" t="s">
        <v>3459</v>
      </c>
      <c r="C3462" s="1" t="s">
        <v>7570</v>
      </c>
      <c r="D3462" s="3">
        <v>500</v>
      </c>
      <c r="E3462" s="3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s="7">
        <f t="shared" si="216"/>
        <v>41852.527222222219</v>
      </c>
      <c r="L3462" s="7">
        <f t="shared" si="217"/>
        <v>41866.527222222219</v>
      </c>
      <c r="M3462" t="b">
        <v>0</v>
      </c>
      <c r="N3462">
        <v>19</v>
      </c>
      <c r="O3462" s="22">
        <f>E3462/D3462*100</f>
        <v>190</v>
      </c>
      <c r="P3462" s="4">
        <f>E3462/N3462</f>
        <v>50</v>
      </c>
      <c r="Q3462" t="b">
        <v>1</v>
      </c>
      <c r="R3462" t="s">
        <v>8271</v>
      </c>
      <c r="S3462" t="str">
        <f t="shared" si="218"/>
        <v>theater</v>
      </c>
      <c r="T3462" t="str">
        <f t="shared" si="219"/>
        <v>plays</v>
      </c>
    </row>
    <row r="3463" spans="1:20" ht="42.75" x14ac:dyDescent="0.45">
      <c r="A3463">
        <v>3461</v>
      </c>
      <c r="B3463" s="1" t="s">
        <v>3460</v>
      </c>
      <c r="C3463" s="1" t="s">
        <v>7571</v>
      </c>
      <c r="D3463" s="3">
        <v>500</v>
      </c>
      <c r="E3463" s="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s="7">
        <f t="shared" si="216"/>
        <v>42643.632858796293</v>
      </c>
      <c r="L3463" s="7">
        <f t="shared" si="217"/>
        <v>42672.125</v>
      </c>
      <c r="M3463" t="b">
        <v>0</v>
      </c>
      <c r="N3463">
        <v>12</v>
      </c>
      <c r="O3463" s="22">
        <f>E3463/D3463*100</f>
        <v>139</v>
      </c>
      <c r="P3463" s="4">
        <f>E3463/N3463</f>
        <v>57.916666666666664</v>
      </c>
      <c r="Q3463" t="b">
        <v>1</v>
      </c>
      <c r="R3463" t="s">
        <v>8271</v>
      </c>
      <c r="S3463" t="str">
        <f t="shared" si="218"/>
        <v>theater</v>
      </c>
      <c r="T3463" t="str">
        <f t="shared" si="219"/>
        <v>plays</v>
      </c>
    </row>
    <row r="3464" spans="1:20" ht="42.75" x14ac:dyDescent="0.45">
      <c r="A3464">
        <v>3462</v>
      </c>
      <c r="B3464" s="1" t="s">
        <v>3461</v>
      </c>
      <c r="C3464" s="1" t="s">
        <v>7572</v>
      </c>
      <c r="D3464" s="3">
        <v>250</v>
      </c>
      <c r="E3464" s="3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s="7">
        <f t="shared" si="216"/>
        <v>42179.898472222223</v>
      </c>
      <c r="L3464" s="7">
        <f t="shared" si="217"/>
        <v>42195.75</v>
      </c>
      <c r="M3464" t="b">
        <v>0</v>
      </c>
      <c r="N3464">
        <v>17</v>
      </c>
      <c r="O3464" s="22">
        <f>E3464/D3464*100</f>
        <v>202</v>
      </c>
      <c r="P3464" s="4">
        <f>E3464/N3464</f>
        <v>29.705882352941178</v>
      </c>
      <c r="Q3464" t="b">
        <v>1</v>
      </c>
      <c r="R3464" t="s">
        <v>8271</v>
      </c>
      <c r="S3464" t="str">
        <f t="shared" si="218"/>
        <v>theater</v>
      </c>
      <c r="T3464" t="str">
        <f t="shared" si="219"/>
        <v>plays</v>
      </c>
    </row>
    <row r="3465" spans="1:20" ht="42.75" x14ac:dyDescent="0.45">
      <c r="A3465">
        <v>3463</v>
      </c>
      <c r="B3465" s="1" t="s">
        <v>3462</v>
      </c>
      <c r="C3465" s="1" t="s">
        <v>7573</v>
      </c>
      <c r="D3465" s="3">
        <v>10000</v>
      </c>
      <c r="E3465" s="3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s="7">
        <f t="shared" si="216"/>
        <v>42612.918807870374</v>
      </c>
      <c r="L3465" s="7">
        <f t="shared" si="217"/>
        <v>42654.165972222225</v>
      </c>
      <c r="M3465" t="b">
        <v>0</v>
      </c>
      <c r="N3465">
        <v>114</v>
      </c>
      <c r="O3465" s="22">
        <f>E3465/D3465*100</f>
        <v>103.38000000000001</v>
      </c>
      <c r="P3465" s="4">
        <f>E3465/N3465</f>
        <v>90.684210526315795</v>
      </c>
      <c r="Q3465" t="b">
        <v>1</v>
      </c>
      <c r="R3465" t="s">
        <v>8271</v>
      </c>
      <c r="S3465" t="str">
        <f t="shared" si="218"/>
        <v>theater</v>
      </c>
      <c r="T3465" t="str">
        <f t="shared" si="219"/>
        <v>plays</v>
      </c>
    </row>
    <row r="3466" spans="1:20" ht="42.75" x14ac:dyDescent="0.45">
      <c r="A3466">
        <v>3464</v>
      </c>
      <c r="B3466" s="1" t="s">
        <v>3463</v>
      </c>
      <c r="C3466" s="1" t="s">
        <v>7574</v>
      </c>
      <c r="D3466" s="3">
        <v>5000</v>
      </c>
      <c r="E3466" s="3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s="7">
        <f t="shared" si="216"/>
        <v>42575.130057870367</v>
      </c>
      <c r="L3466" s="7">
        <f t="shared" si="217"/>
        <v>42605.130057870367</v>
      </c>
      <c r="M3466" t="b">
        <v>0</v>
      </c>
      <c r="N3466">
        <v>93</v>
      </c>
      <c r="O3466" s="22">
        <f>E3466/D3466*100</f>
        <v>102.3236</v>
      </c>
      <c r="P3466" s="4">
        <f>E3466/N3466</f>
        <v>55.012688172043013</v>
      </c>
      <c r="Q3466" t="b">
        <v>1</v>
      </c>
      <c r="R3466" t="s">
        <v>8271</v>
      </c>
      <c r="S3466" t="str">
        <f t="shared" si="218"/>
        <v>theater</v>
      </c>
      <c r="T3466" t="str">
        <f t="shared" si="219"/>
        <v>plays</v>
      </c>
    </row>
    <row r="3467" spans="1:20" ht="42.75" x14ac:dyDescent="0.45">
      <c r="A3467">
        <v>3465</v>
      </c>
      <c r="B3467" s="1" t="s">
        <v>3464</v>
      </c>
      <c r="C3467" s="1" t="s">
        <v>7575</v>
      </c>
      <c r="D3467" s="3">
        <v>2000</v>
      </c>
      <c r="E3467" s="3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s="7">
        <f t="shared" si="216"/>
        <v>42200.625833333332</v>
      </c>
      <c r="L3467" s="7">
        <f t="shared" si="217"/>
        <v>42225.666666666672</v>
      </c>
      <c r="M3467" t="b">
        <v>0</v>
      </c>
      <c r="N3467">
        <v>36</v>
      </c>
      <c r="O3467" s="22">
        <f>E3467/D3467*100</f>
        <v>103</v>
      </c>
      <c r="P3467" s="4">
        <f>E3467/N3467</f>
        <v>57.222222222222221</v>
      </c>
      <c r="Q3467" t="b">
        <v>1</v>
      </c>
      <c r="R3467" t="s">
        <v>8271</v>
      </c>
      <c r="S3467" t="str">
        <f t="shared" si="218"/>
        <v>theater</v>
      </c>
      <c r="T3467" t="str">
        <f t="shared" si="219"/>
        <v>plays</v>
      </c>
    </row>
    <row r="3468" spans="1:20" ht="28.5" x14ac:dyDescent="0.45">
      <c r="A3468">
        <v>3466</v>
      </c>
      <c r="B3468" s="1" t="s">
        <v>3465</v>
      </c>
      <c r="C3468" s="1" t="s">
        <v>7576</v>
      </c>
      <c r="D3468" s="3">
        <v>3500</v>
      </c>
      <c r="E3468" s="3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s="7">
        <f t="shared" si="216"/>
        <v>42420.019097222219</v>
      </c>
      <c r="L3468" s="7">
        <f t="shared" si="217"/>
        <v>42479.977430555555</v>
      </c>
      <c r="M3468" t="b">
        <v>0</v>
      </c>
      <c r="N3468">
        <v>61</v>
      </c>
      <c r="O3468" s="22">
        <f>E3468/D3468*100</f>
        <v>127.14285714285714</v>
      </c>
      <c r="P3468" s="4">
        <f>E3468/N3468</f>
        <v>72.950819672131146</v>
      </c>
      <c r="Q3468" t="b">
        <v>1</v>
      </c>
      <c r="R3468" t="s">
        <v>8271</v>
      </c>
      <c r="S3468" t="str">
        <f t="shared" si="218"/>
        <v>theater</v>
      </c>
      <c r="T3468" t="str">
        <f t="shared" si="219"/>
        <v>plays</v>
      </c>
    </row>
    <row r="3469" spans="1:20" x14ac:dyDescent="0.45">
      <c r="A3469">
        <v>3467</v>
      </c>
      <c r="B3469" s="1" t="s">
        <v>3466</v>
      </c>
      <c r="C3469" s="1" t="s">
        <v>7577</v>
      </c>
      <c r="D3469" s="3">
        <v>3000</v>
      </c>
      <c r="E3469" s="3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s="7">
        <f t="shared" si="216"/>
        <v>42053.671666666662</v>
      </c>
      <c r="L3469" s="7">
        <f t="shared" si="217"/>
        <v>42083.630000000005</v>
      </c>
      <c r="M3469" t="b">
        <v>0</v>
      </c>
      <c r="N3469">
        <v>47</v>
      </c>
      <c r="O3469" s="22">
        <f>E3469/D3469*100</f>
        <v>101</v>
      </c>
      <c r="P3469" s="4">
        <f>E3469/N3469</f>
        <v>64.468085106382972</v>
      </c>
      <c r="Q3469" t="b">
        <v>1</v>
      </c>
      <c r="R3469" t="s">
        <v>8271</v>
      </c>
      <c r="S3469" t="str">
        <f t="shared" si="218"/>
        <v>theater</v>
      </c>
      <c r="T3469" t="str">
        <f t="shared" si="219"/>
        <v>plays</v>
      </c>
    </row>
    <row r="3470" spans="1:20" ht="42.75" x14ac:dyDescent="0.45">
      <c r="A3470">
        <v>3468</v>
      </c>
      <c r="B3470" s="1" t="s">
        <v>3467</v>
      </c>
      <c r="C3470" s="1" t="s">
        <v>7578</v>
      </c>
      <c r="D3470" s="3">
        <v>10000</v>
      </c>
      <c r="E3470" s="3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s="7">
        <f t="shared" si="216"/>
        <v>42605.765381944439</v>
      </c>
      <c r="L3470" s="7">
        <f t="shared" si="217"/>
        <v>42634.125</v>
      </c>
      <c r="M3470" t="b">
        <v>0</v>
      </c>
      <c r="N3470">
        <v>17</v>
      </c>
      <c r="O3470" s="22">
        <f>E3470/D3470*100</f>
        <v>121.78</v>
      </c>
      <c r="P3470" s="4">
        <f>E3470/N3470</f>
        <v>716.35294117647061</v>
      </c>
      <c r="Q3470" t="b">
        <v>1</v>
      </c>
      <c r="R3470" t="s">
        <v>8271</v>
      </c>
      <c r="S3470" t="str">
        <f t="shared" si="218"/>
        <v>theater</v>
      </c>
      <c r="T3470" t="str">
        <f t="shared" si="219"/>
        <v>plays</v>
      </c>
    </row>
    <row r="3471" spans="1:20" ht="42.75" x14ac:dyDescent="0.45">
      <c r="A3471">
        <v>3469</v>
      </c>
      <c r="B3471" s="1" t="s">
        <v>3468</v>
      </c>
      <c r="C3471" s="1" t="s">
        <v>7579</v>
      </c>
      <c r="D3471" s="3">
        <v>2800</v>
      </c>
      <c r="E3471" s="3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s="7">
        <f t="shared" si="216"/>
        <v>42458.641724537039</v>
      </c>
      <c r="L3471" s="7">
        <f t="shared" si="217"/>
        <v>42488.641724537039</v>
      </c>
      <c r="M3471" t="b">
        <v>0</v>
      </c>
      <c r="N3471">
        <v>63</v>
      </c>
      <c r="O3471" s="22">
        <f>E3471/D3471*100</f>
        <v>113.39285714285714</v>
      </c>
      <c r="P3471" s="4">
        <f>E3471/N3471</f>
        <v>50.396825396825399</v>
      </c>
      <c r="Q3471" t="b">
        <v>1</v>
      </c>
      <c r="R3471" t="s">
        <v>8271</v>
      </c>
      <c r="S3471" t="str">
        <f t="shared" si="218"/>
        <v>theater</v>
      </c>
      <c r="T3471" t="str">
        <f t="shared" si="219"/>
        <v>plays</v>
      </c>
    </row>
    <row r="3472" spans="1:20" ht="28.5" x14ac:dyDescent="0.45">
      <c r="A3472">
        <v>3470</v>
      </c>
      <c r="B3472" s="1" t="s">
        <v>3469</v>
      </c>
      <c r="C3472" s="1" t="s">
        <v>7580</v>
      </c>
      <c r="D3472" s="3">
        <v>250</v>
      </c>
      <c r="E3472" s="3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s="7">
        <f t="shared" si="216"/>
        <v>42529.022013888884</v>
      </c>
      <c r="L3472" s="7">
        <f t="shared" si="217"/>
        <v>42566.901388888888</v>
      </c>
      <c r="M3472" t="b">
        <v>0</v>
      </c>
      <c r="N3472">
        <v>9</v>
      </c>
      <c r="O3472" s="22">
        <f>E3472/D3472*100</f>
        <v>150</v>
      </c>
      <c r="P3472" s="4">
        <f>E3472/N3472</f>
        <v>41.666666666666664</v>
      </c>
      <c r="Q3472" t="b">
        <v>1</v>
      </c>
      <c r="R3472" t="s">
        <v>8271</v>
      </c>
      <c r="S3472" t="str">
        <f t="shared" si="218"/>
        <v>theater</v>
      </c>
      <c r="T3472" t="str">
        <f t="shared" si="219"/>
        <v>plays</v>
      </c>
    </row>
    <row r="3473" spans="1:20" ht="42.75" x14ac:dyDescent="0.45">
      <c r="A3473">
        <v>3471</v>
      </c>
      <c r="B3473" s="1" t="s">
        <v>3470</v>
      </c>
      <c r="C3473" s="1" t="s">
        <v>7581</v>
      </c>
      <c r="D3473" s="3">
        <v>500</v>
      </c>
      <c r="E3473" s="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s="7">
        <f t="shared" si="216"/>
        <v>41841.820486111108</v>
      </c>
      <c r="L3473" s="7">
        <f t="shared" si="217"/>
        <v>41882.833333333336</v>
      </c>
      <c r="M3473" t="b">
        <v>0</v>
      </c>
      <c r="N3473">
        <v>30</v>
      </c>
      <c r="O3473" s="22">
        <f>E3473/D3473*100</f>
        <v>214.6</v>
      </c>
      <c r="P3473" s="4">
        <f>E3473/N3473</f>
        <v>35.766666666666666</v>
      </c>
      <c r="Q3473" t="b">
        <v>1</v>
      </c>
      <c r="R3473" t="s">
        <v>8271</v>
      </c>
      <c r="S3473" t="str">
        <f t="shared" si="218"/>
        <v>theater</v>
      </c>
      <c r="T3473" t="str">
        <f t="shared" si="219"/>
        <v>plays</v>
      </c>
    </row>
    <row r="3474" spans="1:20" ht="42.75" x14ac:dyDescent="0.45">
      <c r="A3474">
        <v>3472</v>
      </c>
      <c r="B3474" s="1" t="s">
        <v>3471</v>
      </c>
      <c r="C3474" s="1" t="s">
        <v>7582</v>
      </c>
      <c r="D3474" s="3">
        <v>2000</v>
      </c>
      <c r="E3474" s="3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s="7">
        <f t="shared" si="216"/>
        <v>41928.170497685183</v>
      </c>
      <c r="L3474" s="7">
        <f t="shared" si="217"/>
        <v>41949.249305555553</v>
      </c>
      <c r="M3474" t="b">
        <v>0</v>
      </c>
      <c r="N3474">
        <v>23</v>
      </c>
      <c r="O3474" s="22">
        <f>E3474/D3474*100</f>
        <v>102.05</v>
      </c>
      <c r="P3474" s="4">
        <f>E3474/N3474</f>
        <v>88.739130434782609</v>
      </c>
      <c r="Q3474" t="b">
        <v>1</v>
      </c>
      <c r="R3474" t="s">
        <v>8271</v>
      </c>
      <c r="S3474" t="str">
        <f t="shared" si="218"/>
        <v>theater</v>
      </c>
      <c r="T3474" t="str">
        <f t="shared" si="219"/>
        <v>plays</v>
      </c>
    </row>
    <row r="3475" spans="1:20" ht="42.75" x14ac:dyDescent="0.45">
      <c r="A3475">
        <v>3473</v>
      </c>
      <c r="B3475" s="1" t="s">
        <v>3472</v>
      </c>
      <c r="C3475" s="1" t="s">
        <v>7583</v>
      </c>
      <c r="D3475" s="3">
        <v>4900</v>
      </c>
      <c r="E3475" s="3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s="7">
        <f t="shared" si="216"/>
        <v>42062.834444444445</v>
      </c>
      <c r="L3475" s="7">
        <f t="shared" si="217"/>
        <v>42083.852083333331</v>
      </c>
      <c r="M3475" t="b">
        <v>0</v>
      </c>
      <c r="N3475">
        <v>33</v>
      </c>
      <c r="O3475" s="22">
        <f>E3475/D3475*100</f>
        <v>100</v>
      </c>
      <c r="P3475" s="4">
        <f>E3475/N3475</f>
        <v>148.4848484848485</v>
      </c>
      <c r="Q3475" t="b">
        <v>1</v>
      </c>
      <c r="R3475" t="s">
        <v>8271</v>
      </c>
      <c r="S3475" t="str">
        <f t="shared" si="218"/>
        <v>theater</v>
      </c>
      <c r="T3475" t="str">
        <f t="shared" si="219"/>
        <v>plays</v>
      </c>
    </row>
    <row r="3476" spans="1:20" ht="42.75" x14ac:dyDescent="0.45">
      <c r="A3476">
        <v>3474</v>
      </c>
      <c r="B3476" s="1" t="s">
        <v>3473</v>
      </c>
      <c r="C3476" s="1" t="s">
        <v>7584</v>
      </c>
      <c r="D3476" s="3">
        <v>2000</v>
      </c>
      <c r="E3476" s="3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s="7">
        <f t="shared" si="216"/>
        <v>42541.501516203702</v>
      </c>
      <c r="L3476" s="7">
        <f t="shared" si="217"/>
        <v>42571.501516203702</v>
      </c>
      <c r="M3476" t="b">
        <v>0</v>
      </c>
      <c r="N3476">
        <v>39</v>
      </c>
      <c r="O3476" s="22">
        <f>E3476/D3476*100</f>
        <v>101</v>
      </c>
      <c r="P3476" s="4">
        <f>E3476/N3476</f>
        <v>51.794871794871796</v>
      </c>
      <c r="Q3476" t="b">
        <v>1</v>
      </c>
      <c r="R3476" t="s">
        <v>8271</v>
      </c>
      <c r="S3476" t="str">
        <f t="shared" si="218"/>
        <v>theater</v>
      </c>
      <c r="T3476" t="str">
        <f t="shared" si="219"/>
        <v>plays</v>
      </c>
    </row>
    <row r="3477" spans="1:20" ht="42.75" x14ac:dyDescent="0.45">
      <c r="A3477">
        <v>3475</v>
      </c>
      <c r="B3477" s="1" t="s">
        <v>3474</v>
      </c>
      <c r="C3477" s="1" t="s">
        <v>7585</v>
      </c>
      <c r="D3477" s="3">
        <v>300</v>
      </c>
      <c r="E3477" s="3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s="7">
        <f t="shared" si="216"/>
        <v>41918.880833333329</v>
      </c>
      <c r="L3477" s="7">
        <f t="shared" si="217"/>
        <v>41946</v>
      </c>
      <c r="M3477" t="b">
        <v>0</v>
      </c>
      <c r="N3477">
        <v>17</v>
      </c>
      <c r="O3477" s="22">
        <f>E3477/D3477*100</f>
        <v>113.33333333333333</v>
      </c>
      <c r="P3477" s="4">
        <f>E3477/N3477</f>
        <v>20</v>
      </c>
      <c r="Q3477" t="b">
        <v>1</v>
      </c>
      <c r="R3477" t="s">
        <v>8271</v>
      </c>
      <c r="S3477" t="str">
        <f t="shared" si="218"/>
        <v>theater</v>
      </c>
      <c r="T3477" t="str">
        <f t="shared" si="219"/>
        <v>plays</v>
      </c>
    </row>
    <row r="3478" spans="1:20" ht="42.75" x14ac:dyDescent="0.45">
      <c r="A3478">
        <v>3476</v>
      </c>
      <c r="B3478" s="1" t="s">
        <v>3475</v>
      </c>
      <c r="C3478" s="1" t="s">
        <v>7586</v>
      </c>
      <c r="D3478" s="3">
        <v>300</v>
      </c>
      <c r="E3478" s="3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s="7">
        <f t="shared" si="216"/>
        <v>41921.279976851853</v>
      </c>
      <c r="L3478" s="7">
        <f t="shared" si="217"/>
        <v>41939.125</v>
      </c>
      <c r="M3478" t="b">
        <v>0</v>
      </c>
      <c r="N3478">
        <v>6</v>
      </c>
      <c r="O3478" s="22">
        <f>E3478/D3478*100</f>
        <v>104</v>
      </c>
      <c r="P3478" s="4">
        <f>E3478/N3478</f>
        <v>52</v>
      </c>
      <c r="Q3478" t="b">
        <v>1</v>
      </c>
      <c r="R3478" t="s">
        <v>8271</v>
      </c>
      <c r="S3478" t="str">
        <f t="shared" si="218"/>
        <v>theater</v>
      </c>
      <c r="T3478" t="str">
        <f t="shared" si="219"/>
        <v>plays</v>
      </c>
    </row>
    <row r="3479" spans="1:20" ht="42.75" x14ac:dyDescent="0.45">
      <c r="A3479">
        <v>3477</v>
      </c>
      <c r="B3479" s="1" t="s">
        <v>3476</v>
      </c>
      <c r="C3479" s="1" t="s">
        <v>7587</v>
      </c>
      <c r="D3479" s="3">
        <v>1800</v>
      </c>
      <c r="E3479" s="3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s="7">
        <f t="shared" si="216"/>
        <v>42128.736608796295</v>
      </c>
      <c r="L3479" s="7">
        <f t="shared" si="217"/>
        <v>42141.125</v>
      </c>
      <c r="M3479" t="b">
        <v>0</v>
      </c>
      <c r="N3479">
        <v>39</v>
      </c>
      <c r="O3479" s="22">
        <f>E3479/D3479*100</f>
        <v>115.33333333333333</v>
      </c>
      <c r="P3479" s="4">
        <f>E3479/N3479</f>
        <v>53.230769230769234</v>
      </c>
      <c r="Q3479" t="b">
        <v>1</v>
      </c>
      <c r="R3479" t="s">
        <v>8271</v>
      </c>
      <c r="S3479" t="str">
        <f t="shared" si="218"/>
        <v>theater</v>
      </c>
      <c r="T3479" t="str">
        <f t="shared" si="219"/>
        <v>plays</v>
      </c>
    </row>
    <row r="3480" spans="1:20" ht="42.75" x14ac:dyDescent="0.45">
      <c r="A3480">
        <v>3478</v>
      </c>
      <c r="B3480" s="1" t="s">
        <v>3477</v>
      </c>
      <c r="C3480" s="1" t="s">
        <v>7588</v>
      </c>
      <c r="D3480" s="3">
        <v>2000</v>
      </c>
      <c r="E3480" s="3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s="7">
        <f t="shared" si="216"/>
        <v>42053.916921296302</v>
      </c>
      <c r="L3480" s="7">
        <f t="shared" si="217"/>
        <v>42079.875</v>
      </c>
      <c r="M3480" t="b">
        <v>0</v>
      </c>
      <c r="N3480">
        <v>57</v>
      </c>
      <c r="O3480" s="22">
        <f>E3480/D3480*100</f>
        <v>112.85000000000001</v>
      </c>
      <c r="P3480" s="4">
        <f>E3480/N3480</f>
        <v>39.596491228070178</v>
      </c>
      <c r="Q3480" t="b">
        <v>1</v>
      </c>
      <c r="R3480" t="s">
        <v>8271</v>
      </c>
      <c r="S3480" t="str">
        <f t="shared" si="218"/>
        <v>theater</v>
      </c>
      <c r="T3480" t="str">
        <f t="shared" si="219"/>
        <v>plays</v>
      </c>
    </row>
    <row r="3481" spans="1:20" ht="42.75" x14ac:dyDescent="0.45">
      <c r="A3481">
        <v>3479</v>
      </c>
      <c r="B3481" s="1" t="s">
        <v>3478</v>
      </c>
      <c r="C3481" s="1" t="s">
        <v>7589</v>
      </c>
      <c r="D3481" s="3">
        <v>1500</v>
      </c>
      <c r="E3481" s="3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s="7">
        <f t="shared" si="216"/>
        <v>41781.855092592588</v>
      </c>
      <c r="L3481" s="7">
        <f t="shared" si="217"/>
        <v>41811.855092592588</v>
      </c>
      <c r="M3481" t="b">
        <v>0</v>
      </c>
      <c r="N3481">
        <v>56</v>
      </c>
      <c r="O3481" s="22">
        <f>E3481/D3481*100</f>
        <v>127.86666666666666</v>
      </c>
      <c r="P3481" s="4">
        <f>E3481/N3481</f>
        <v>34.25</v>
      </c>
      <c r="Q3481" t="b">
        <v>1</v>
      </c>
      <c r="R3481" t="s">
        <v>8271</v>
      </c>
      <c r="S3481" t="str">
        <f t="shared" si="218"/>
        <v>theater</v>
      </c>
      <c r="T3481" t="str">
        <f t="shared" si="219"/>
        <v>plays</v>
      </c>
    </row>
    <row r="3482" spans="1:20" ht="42.75" x14ac:dyDescent="0.45">
      <c r="A3482">
        <v>3480</v>
      </c>
      <c r="B3482" s="1" t="s">
        <v>3479</v>
      </c>
      <c r="C3482" s="1" t="s">
        <v>7590</v>
      </c>
      <c r="D3482" s="3">
        <v>1500</v>
      </c>
      <c r="E3482" s="3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s="7">
        <f t="shared" si="216"/>
        <v>42171.317442129628</v>
      </c>
      <c r="L3482" s="7">
        <f t="shared" si="217"/>
        <v>42195.875</v>
      </c>
      <c r="M3482" t="b">
        <v>0</v>
      </c>
      <c r="N3482">
        <v>13</v>
      </c>
      <c r="O3482" s="22">
        <f>E3482/D3482*100</f>
        <v>142.66666666666669</v>
      </c>
      <c r="P3482" s="4">
        <f>E3482/N3482</f>
        <v>164.61538461538461</v>
      </c>
      <c r="Q3482" t="b">
        <v>1</v>
      </c>
      <c r="R3482" t="s">
        <v>8271</v>
      </c>
      <c r="S3482" t="str">
        <f t="shared" si="218"/>
        <v>theater</v>
      </c>
      <c r="T3482" t="str">
        <f t="shared" si="219"/>
        <v>plays</v>
      </c>
    </row>
    <row r="3483" spans="1:20" ht="42.75" x14ac:dyDescent="0.45">
      <c r="A3483">
        <v>3481</v>
      </c>
      <c r="B3483" s="1" t="s">
        <v>3480</v>
      </c>
      <c r="C3483" s="1" t="s">
        <v>7591</v>
      </c>
      <c r="D3483" s="3">
        <v>10000</v>
      </c>
      <c r="E3483" s="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s="7">
        <f t="shared" si="216"/>
        <v>41989.24754629629</v>
      </c>
      <c r="L3483" s="7">
        <f t="shared" si="217"/>
        <v>42006.24754629629</v>
      </c>
      <c r="M3483" t="b">
        <v>0</v>
      </c>
      <c r="N3483">
        <v>95</v>
      </c>
      <c r="O3483" s="22">
        <f>E3483/D3483*100</f>
        <v>118.8</v>
      </c>
      <c r="P3483" s="4">
        <f>E3483/N3483</f>
        <v>125.05263157894737</v>
      </c>
      <c r="Q3483" t="b">
        <v>1</v>
      </c>
      <c r="R3483" t="s">
        <v>8271</v>
      </c>
      <c r="S3483" t="str">
        <f t="shared" si="218"/>
        <v>theater</v>
      </c>
      <c r="T3483" t="str">
        <f t="shared" si="219"/>
        <v>plays</v>
      </c>
    </row>
    <row r="3484" spans="1:20" ht="42.75" x14ac:dyDescent="0.45">
      <c r="A3484">
        <v>3482</v>
      </c>
      <c r="B3484" s="1" t="s">
        <v>3481</v>
      </c>
      <c r="C3484" s="1" t="s">
        <v>7592</v>
      </c>
      <c r="D3484" s="3">
        <v>3000</v>
      </c>
      <c r="E3484" s="3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s="7">
        <f t="shared" si="216"/>
        <v>41796.771597222221</v>
      </c>
      <c r="L3484" s="7">
        <f t="shared" si="217"/>
        <v>41826.771597222221</v>
      </c>
      <c r="M3484" t="b">
        <v>0</v>
      </c>
      <c r="N3484">
        <v>80</v>
      </c>
      <c r="O3484" s="22">
        <f>E3484/D3484*100</f>
        <v>138.33333333333334</v>
      </c>
      <c r="P3484" s="4">
        <f>E3484/N3484</f>
        <v>51.875</v>
      </c>
      <c r="Q3484" t="b">
        <v>1</v>
      </c>
      <c r="R3484" t="s">
        <v>8271</v>
      </c>
      <c r="S3484" t="str">
        <f t="shared" si="218"/>
        <v>theater</v>
      </c>
      <c r="T3484" t="str">
        <f t="shared" si="219"/>
        <v>plays</v>
      </c>
    </row>
    <row r="3485" spans="1:20" ht="42.75" x14ac:dyDescent="0.45">
      <c r="A3485">
        <v>3483</v>
      </c>
      <c r="B3485" s="1" t="s">
        <v>3482</v>
      </c>
      <c r="C3485" s="1" t="s">
        <v>7593</v>
      </c>
      <c r="D3485" s="3">
        <v>3350</v>
      </c>
      <c r="E3485" s="3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s="7">
        <f t="shared" si="216"/>
        <v>41793.668761574074</v>
      </c>
      <c r="L3485" s="7">
        <f t="shared" si="217"/>
        <v>41823.668761574074</v>
      </c>
      <c r="M3485" t="b">
        <v>0</v>
      </c>
      <c r="N3485">
        <v>133</v>
      </c>
      <c r="O3485" s="22">
        <f>E3485/D3485*100</f>
        <v>159.9402985074627</v>
      </c>
      <c r="P3485" s="4">
        <f>E3485/N3485</f>
        <v>40.285714285714285</v>
      </c>
      <c r="Q3485" t="b">
        <v>1</v>
      </c>
      <c r="R3485" t="s">
        <v>8271</v>
      </c>
      <c r="S3485" t="str">
        <f t="shared" si="218"/>
        <v>theater</v>
      </c>
      <c r="T3485" t="str">
        <f t="shared" si="219"/>
        <v>plays</v>
      </c>
    </row>
    <row r="3486" spans="1:20" ht="42.75" x14ac:dyDescent="0.45">
      <c r="A3486">
        <v>3484</v>
      </c>
      <c r="B3486" s="1" t="s">
        <v>3483</v>
      </c>
      <c r="C3486" s="1" t="s">
        <v>7594</v>
      </c>
      <c r="D3486" s="3">
        <v>2500</v>
      </c>
      <c r="E3486" s="3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s="7">
        <f t="shared" si="216"/>
        <v>42506.760405092587</v>
      </c>
      <c r="L3486" s="7">
        <f t="shared" si="217"/>
        <v>42536.760405092587</v>
      </c>
      <c r="M3486" t="b">
        <v>0</v>
      </c>
      <c r="N3486">
        <v>44</v>
      </c>
      <c r="O3486" s="22">
        <f>E3486/D3486*100</f>
        <v>114.24000000000001</v>
      </c>
      <c r="P3486" s="4">
        <f>E3486/N3486</f>
        <v>64.909090909090907</v>
      </c>
      <c r="Q3486" t="b">
        <v>1</v>
      </c>
      <c r="R3486" t="s">
        <v>8271</v>
      </c>
      <c r="S3486" t="str">
        <f t="shared" si="218"/>
        <v>theater</v>
      </c>
      <c r="T3486" t="str">
        <f t="shared" si="219"/>
        <v>plays</v>
      </c>
    </row>
    <row r="3487" spans="1:20" ht="42.75" x14ac:dyDescent="0.45">
      <c r="A3487">
        <v>3485</v>
      </c>
      <c r="B3487" s="1" t="s">
        <v>3484</v>
      </c>
      <c r="C3487" s="1" t="s">
        <v>7595</v>
      </c>
      <c r="D3487" s="3">
        <v>1650</v>
      </c>
      <c r="E3487" s="3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s="7">
        <f t="shared" si="216"/>
        <v>42372.693055555559</v>
      </c>
      <c r="L3487" s="7">
        <f t="shared" si="217"/>
        <v>42402.693055555559</v>
      </c>
      <c r="M3487" t="b">
        <v>0</v>
      </c>
      <c r="N3487">
        <v>30</v>
      </c>
      <c r="O3487" s="22">
        <f>E3487/D3487*100</f>
        <v>100.60606060606061</v>
      </c>
      <c r="P3487" s="4">
        <f>E3487/N3487</f>
        <v>55.333333333333336</v>
      </c>
      <c r="Q3487" t="b">
        <v>1</v>
      </c>
      <c r="R3487" t="s">
        <v>8271</v>
      </c>
      <c r="S3487" t="str">
        <f t="shared" si="218"/>
        <v>theater</v>
      </c>
      <c r="T3487" t="str">
        <f t="shared" si="219"/>
        <v>plays</v>
      </c>
    </row>
    <row r="3488" spans="1:20" ht="42.75" x14ac:dyDescent="0.45">
      <c r="A3488">
        <v>3486</v>
      </c>
      <c r="B3488" s="1" t="s">
        <v>3485</v>
      </c>
      <c r="C3488" s="1" t="s">
        <v>7596</v>
      </c>
      <c r="D3488" s="3">
        <v>3000</v>
      </c>
      <c r="E3488" s="3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s="7">
        <f t="shared" si="216"/>
        <v>42126.87501157407</v>
      </c>
      <c r="L3488" s="7">
        <f t="shared" si="217"/>
        <v>42158.290972222225</v>
      </c>
      <c r="M3488" t="b">
        <v>0</v>
      </c>
      <c r="N3488">
        <v>56</v>
      </c>
      <c r="O3488" s="22">
        <f>E3488/D3488*100</f>
        <v>155.20000000000002</v>
      </c>
      <c r="P3488" s="4">
        <f>E3488/N3488</f>
        <v>83.142857142857139</v>
      </c>
      <c r="Q3488" t="b">
        <v>1</v>
      </c>
      <c r="R3488" t="s">
        <v>8271</v>
      </c>
      <c r="S3488" t="str">
        <f t="shared" si="218"/>
        <v>theater</v>
      </c>
      <c r="T3488" t="str">
        <f t="shared" si="219"/>
        <v>plays</v>
      </c>
    </row>
    <row r="3489" spans="1:20" ht="42.75" x14ac:dyDescent="0.45">
      <c r="A3489">
        <v>3487</v>
      </c>
      <c r="B3489" s="1" t="s">
        <v>3486</v>
      </c>
      <c r="C3489" s="1" t="s">
        <v>7597</v>
      </c>
      <c r="D3489" s="3">
        <v>2000</v>
      </c>
      <c r="E3489" s="3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s="7">
        <f t="shared" si="216"/>
        <v>42149.940416666665</v>
      </c>
      <c r="L3489" s="7">
        <f t="shared" si="217"/>
        <v>42179.940416666665</v>
      </c>
      <c r="M3489" t="b">
        <v>0</v>
      </c>
      <c r="N3489">
        <v>66</v>
      </c>
      <c r="O3489" s="22">
        <f>E3489/D3489*100</f>
        <v>127.75000000000001</v>
      </c>
      <c r="P3489" s="4">
        <f>E3489/N3489</f>
        <v>38.712121212121211</v>
      </c>
      <c r="Q3489" t="b">
        <v>1</v>
      </c>
      <c r="R3489" t="s">
        <v>8271</v>
      </c>
      <c r="S3489" t="str">
        <f t="shared" si="218"/>
        <v>theater</v>
      </c>
      <c r="T3489" t="str">
        <f t="shared" si="219"/>
        <v>plays</v>
      </c>
    </row>
    <row r="3490" spans="1:20" ht="42.75" x14ac:dyDescent="0.45">
      <c r="A3490">
        <v>3488</v>
      </c>
      <c r="B3490" s="1" t="s">
        <v>3487</v>
      </c>
      <c r="C3490" s="1" t="s">
        <v>7598</v>
      </c>
      <c r="D3490" s="3">
        <v>3000</v>
      </c>
      <c r="E3490" s="3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s="7">
        <f t="shared" si="216"/>
        <v>42087.768055555556</v>
      </c>
      <c r="L3490" s="7">
        <f t="shared" si="217"/>
        <v>42111.666666666672</v>
      </c>
      <c r="M3490" t="b">
        <v>0</v>
      </c>
      <c r="N3490">
        <v>29</v>
      </c>
      <c r="O3490" s="22">
        <f>E3490/D3490*100</f>
        <v>121.2</v>
      </c>
      <c r="P3490" s="4">
        <f>E3490/N3490</f>
        <v>125.37931034482759</v>
      </c>
      <c r="Q3490" t="b">
        <v>1</v>
      </c>
      <c r="R3490" t="s">
        <v>8271</v>
      </c>
      <c r="S3490" t="str">
        <f t="shared" si="218"/>
        <v>theater</v>
      </c>
      <c r="T3490" t="str">
        <f t="shared" si="219"/>
        <v>plays</v>
      </c>
    </row>
    <row r="3491" spans="1:20" ht="42.75" x14ac:dyDescent="0.45">
      <c r="A3491">
        <v>3489</v>
      </c>
      <c r="B3491" s="1" t="s">
        <v>3488</v>
      </c>
      <c r="C3491" s="1" t="s">
        <v>7599</v>
      </c>
      <c r="D3491" s="3">
        <v>5000</v>
      </c>
      <c r="E3491" s="3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s="7">
        <f t="shared" si="216"/>
        <v>41753.635775462964</v>
      </c>
      <c r="L3491" s="7">
        <f t="shared" si="217"/>
        <v>41783.875</v>
      </c>
      <c r="M3491" t="b">
        <v>0</v>
      </c>
      <c r="N3491">
        <v>72</v>
      </c>
      <c r="O3491" s="22">
        <f>E3491/D3491*100</f>
        <v>112.7</v>
      </c>
      <c r="P3491" s="4">
        <f>E3491/N3491</f>
        <v>78.263888888888886</v>
      </c>
      <c r="Q3491" t="b">
        <v>1</v>
      </c>
      <c r="R3491" t="s">
        <v>8271</v>
      </c>
      <c r="S3491" t="str">
        <f t="shared" si="218"/>
        <v>theater</v>
      </c>
      <c r="T3491" t="str">
        <f t="shared" si="219"/>
        <v>plays</v>
      </c>
    </row>
    <row r="3492" spans="1:20" ht="42.75" x14ac:dyDescent="0.45">
      <c r="A3492">
        <v>3490</v>
      </c>
      <c r="B3492" s="1" t="s">
        <v>3489</v>
      </c>
      <c r="C3492" s="1" t="s">
        <v>7600</v>
      </c>
      <c r="D3492" s="3">
        <v>1000</v>
      </c>
      <c r="E3492" s="3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s="7">
        <f t="shared" si="216"/>
        <v>42443.802361111113</v>
      </c>
      <c r="L3492" s="7">
        <f t="shared" si="217"/>
        <v>42473.802361111113</v>
      </c>
      <c r="M3492" t="b">
        <v>0</v>
      </c>
      <c r="N3492">
        <v>27</v>
      </c>
      <c r="O3492" s="22">
        <f>E3492/D3492*100</f>
        <v>127.49999999999999</v>
      </c>
      <c r="P3492" s="4">
        <f>E3492/N3492</f>
        <v>47.222222222222221</v>
      </c>
      <c r="Q3492" t="b">
        <v>1</v>
      </c>
      <c r="R3492" t="s">
        <v>8271</v>
      </c>
      <c r="S3492" t="str">
        <f t="shared" si="218"/>
        <v>theater</v>
      </c>
      <c r="T3492" t="str">
        <f t="shared" si="219"/>
        <v>plays</v>
      </c>
    </row>
    <row r="3493" spans="1:20" ht="42.75" x14ac:dyDescent="0.45">
      <c r="A3493">
        <v>3491</v>
      </c>
      <c r="B3493" s="1" t="s">
        <v>3490</v>
      </c>
      <c r="C3493" s="1" t="s">
        <v>7601</v>
      </c>
      <c r="D3493" s="3">
        <v>500</v>
      </c>
      <c r="E3493" s="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s="7">
        <f t="shared" si="216"/>
        <v>42121.249814814815</v>
      </c>
      <c r="L3493" s="7">
        <f t="shared" si="217"/>
        <v>42142.249814814815</v>
      </c>
      <c r="M3493" t="b">
        <v>0</v>
      </c>
      <c r="N3493">
        <v>10</v>
      </c>
      <c r="O3493" s="22">
        <f>E3493/D3493*100</f>
        <v>158.20000000000002</v>
      </c>
      <c r="P3493" s="4">
        <f>E3493/N3493</f>
        <v>79.099999999999994</v>
      </c>
      <c r="Q3493" t="b">
        <v>1</v>
      </c>
      <c r="R3493" t="s">
        <v>8271</v>
      </c>
      <c r="S3493" t="str">
        <f t="shared" si="218"/>
        <v>theater</v>
      </c>
      <c r="T3493" t="str">
        <f t="shared" si="219"/>
        <v>plays</v>
      </c>
    </row>
    <row r="3494" spans="1:20" ht="42.75" x14ac:dyDescent="0.45">
      <c r="A3494">
        <v>3492</v>
      </c>
      <c r="B3494" s="1" t="s">
        <v>3491</v>
      </c>
      <c r="C3494" s="1" t="s">
        <v>7602</v>
      </c>
      <c r="D3494" s="3">
        <v>3800</v>
      </c>
      <c r="E3494" s="3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s="7">
        <f t="shared" si="216"/>
        <v>42268.009224537032</v>
      </c>
      <c r="L3494" s="7">
        <f t="shared" si="217"/>
        <v>42303.009224537032</v>
      </c>
      <c r="M3494" t="b">
        <v>0</v>
      </c>
      <c r="N3494">
        <v>35</v>
      </c>
      <c r="O3494" s="22">
        <f>E3494/D3494*100</f>
        <v>105.26894736842105</v>
      </c>
      <c r="P3494" s="4">
        <f>E3494/N3494</f>
        <v>114.29199999999999</v>
      </c>
      <c r="Q3494" t="b">
        <v>1</v>
      </c>
      <c r="R3494" t="s">
        <v>8271</v>
      </c>
      <c r="S3494" t="str">
        <f t="shared" si="218"/>
        <v>theater</v>
      </c>
      <c r="T3494" t="str">
        <f t="shared" si="219"/>
        <v>plays</v>
      </c>
    </row>
    <row r="3495" spans="1:20" ht="42.75" x14ac:dyDescent="0.45">
      <c r="A3495">
        <v>3493</v>
      </c>
      <c r="B3495" s="1" t="s">
        <v>3492</v>
      </c>
      <c r="C3495" s="1" t="s">
        <v>7603</v>
      </c>
      <c r="D3495" s="3">
        <v>1500</v>
      </c>
      <c r="E3495" s="3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s="7">
        <f t="shared" si="216"/>
        <v>41848.866157407407</v>
      </c>
      <c r="L3495" s="7">
        <f t="shared" si="217"/>
        <v>41868.21597222222</v>
      </c>
      <c r="M3495" t="b">
        <v>0</v>
      </c>
      <c r="N3495">
        <v>29</v>
      </c>
      <c r="O3495" s="22">
        <f>E3495/D3495*100</f>
        <v>100</v>
      </c>
      <c r="P3495" s="4">
        <f>E3495/N3495</f>
        <v>51.724137931034484</v>
      </c>
      <c r="Q3495" t="b">
        <v>1</v>
      </c>
      <c r="R3495" t="s">
        <v>8271</v>
      </c>
      <c r="S3495" t="str">
        <f t="shared" si="218"/>
        <v>theater</v>
      </c>
      <c r="T3495" t="str">
        <f t="shared" si="219"/>
        <v>plays</v>
      </c>
    </row>
    <row r="3496" spans="1:20" ht="42.75" x14ac:dyDescent="0.45">
      <c r="A3496">
        <v>3494</v>
      </c>
      <c r="B3496" s="1" t="s">
        <v>3493</v>
      </c>
      <c r="C3496" s="1" t="s">
        <v>7604</v>
      </c>
      <c r="D3496" s="3">
        <v>400</v>
      </c>
      <c r="E3496" s="3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s="7">
        <f t="shared" si="216"/>
        <v>42689.214988425927</v>
      </c>
      <c r="L3496" s="7">
        <f t="shared" si="217"/>
        <v>42700.25</v>
      </c>
      <c r="M3496" t="b">
        <v>0</v>
      </c>
      <c r="N3496">
        <v>13</v>
      </c>
      <c r="O3496" s="22">
        <f>E3496/D3496*100</f>
        <v>100</v>
      </c>
      <c r="P3496" s="4">
        <f>E3496/N3496</f>
        <v>30.76923076923077</v>
      </c>
      <c r="Q3496" t="b">
        <v>1</v>
      </c>
      <c r="R3496" t="s">
        <v>8271</v>
      </c>
      <c r="S3496" t="str">
        <f t="shared" si="218"/>
        <v>theater</v>
      </c>
      <c r="T3496" t="str">
        <f t="shared" si="219"/>
        <v>plays</v>
      </c>
    </row>
    <row r="3497" spans="1:20" ht="42.75" x14ac:dyDescent="0.45">
      <c r="A3497">
        <v>3495</v>
      </c>
      <c r="B3497" s="1" t="s">
        <v>3494</v>
      </c>
      <c r="C3497" s="1" t="s">
        <v>7605</v>
      </c>
      <c r="D3497" s="3">
        <v>5000</v>
      </c>
      <c r="E3497" s="3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s="7">
        <f t="shared" si="216"/>
        <v>41915.762835648151</v>
      </c>
      <c r="L3497" s="7">
        <f t="shared" si="217"/>
        <v>41944.720833333333</v>
      </c>
      <c r="M3497" t="b">
        <v>0</v>
      </c>
      <c r="N3497">
        <v>72</v>
      </c>
      <c r="O3497" s="22">
        <f>E3497/D3497*100</f>
        <v>106.86</v>
      </c>
      <c r="P3497" s="4">
        <f>E3497/N3497</f>
        <v>74.208333333333329</v>
      </c>
      <c r="Q3497" t="b">
        <v>1</v>
      </c>
      <c r="R3497" t="s">
        <v>8271</v>
      </c>
      <c r="S3497" t="str">
        <f t="shared" si="218"/>
        <v>theater</v>
      </c>
      <c r="T3497" t="str">
        <f t="shared" si="219"/>
        <v>plays</v>
      </c>
    </row>
    <row r="3498" spans="1:20" ht="42.75" x14ac:dyDescent="0.45">
      <c r="A3498">
        <v>3496</v>
      </c>
      <c r="B3498" s="1" t="s">
        <v>3495</v>
      </c>
      <c r="C3498" s="1" t="s">
        <v>7606</v>
      </c>
      <c r="D3498" s="3">
        <v>3000</v>
      </c>
      <c r="E3498" s="3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s="7">
        <f t="shared" si="216"/>
        <v>42584.846828703703</v>
      </c>
      <c r="L3498" s="7">
        <f t="shared" si="217"/>
        <v>42624.846828703703</v>
      </c>
      <c r="M3498" t="b">
        <v>0</v>
      </c>
      <c r="N3498">
        <v>78</v>
      </c>
      <c r="O3498" s="22">
        <f>E3498/D3498*100</f>
        <v>124.4</v>
      </c>
      <c r="P3498" s="4">
        <f>E3498/N3498</f>
        <v>47.846153846153847</v>
      </c>
      <c r="Q3498" t="b">
        <v>1</v>
      </c>
      <c r="R3498" t="s">
        <v>8271</v>
      </c>
      <c r="S3498" t="str">
        <f t="shared" si="218"/>
        <v>theater</v>
      </c>
      <c r="T3498" t="str">
        <f t="shared" si="219"/>
        <v>plays</v>
      </c>
    </row>
    <row r="3499" spans="1:20" ht="42.75" x14ac:dyDescent="0.45">
      <c r="A3499">
        <v>3497</v>
      </c>
      <c r="B3499" s="1" t="s">
        <v>3496</v>
      </c>
      <c r="C3499" s="1" t="s">
        <v>7607</v>
      </c>
      <c r="D3499" s="3">
        <v>1551</v>
      </c>
      <c r="E3499" s="3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s="7">
        <f t="shared" si="216"/>
        <v>42511.741944444439</v>
      </c>
      <c r="L3499" s="7">
        <f t="shared" si="217"/>
        <v>42523.916666666672</v>
      </c>
      <c r="M3499" t="b">
        <v>0</v>
      </c>
      <c r="N3499">
        <v>49</v>
      </c>
      <c r="O3499" s="22">
        <f>E3499/D3499*100</f>
        <v>108.70406189555126</v>
      </c>
      <c r="P3499" s="4">
        <f>E3499/N3499</f>
        <v>34.408163265306122</v>
      </c>
      <c r="Q3499" t="b">
        <v>1</v>
      </c>
      <c r="R3499" t="s">
        <v>8271</v>
      </c>
      <c r="S3499" t="str">
        <f t="shared" si="218"/>
        <v>theater</v>
      </c>
      <c r="T3499" t="str">
        <f t="shared" si="219"/>
        <v>plays</v>
      </c>
    </row>
    <row r="3500" spans="1:20" ht="42.75" x14ac:dyDescent="0.45">
      <c r="A3500">
        <v>3498</v>
      </c>
      <c r="B3500" s="1" t="s">
        <v>3497</v>
      </c>
      <c r="C3500" s="1" t="s">
        <v>7608</v>
      </c>
      <c r="D3500" s="3">
        <v>1650</v>
      </c>
      <c r="E3500" s="3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s="7">
        <f t="shared" si="216"/>
        <v>42459.15861111111</v>
      </c>
      <c r="L3500" s="7">
        <f t="shared" si="217"/>
        <v>42518.905555555553</v>
      </c>
      <c r="M3500" t="b">
        <v>0</v>
      </c>
      <c r="N3500">
        <v>42</v>
      </c>
      <c r="O3500" s="22">
        <f>E3500/D3500*100</f>
        <v>102.42424242424242</v>
      </c>
      <c r="P3500" s="4">
        <f>E3500/N3500</f>
        <v>40.238095238095241</v>
      </c>
      <c r="Q3500" t="b">
        <v>1</v>
      </c>
      <c r="R3500" t="s">
        <v>8271</v>
      </c>
      <c r="S3500" t="str">
        <f t="shared" si="218"/>
        <v>theater</v>
      </c>
      <c r="T3500" t="str">
        <f t="shared" si="219"/>
        <v>plays</v>
      </c>
    </row>
    <row r="3501" spans="1:20" ht="42.75" x14ac:dyDescent="0.45">
      <c r="A3501">
        <v>3499</v>
      </c>
      <c r="B3501" s="1" t="s">
        <v>3498</v>
      </c>
      <c r="C3501" s="1" t="s">
        <v>7609</v>
      </c>
      <c r="D3501" s="3">
        <v>2000</v>
      </c>
      <c r="E3501" s="3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s="7">
        <f t="shared" si="216"/>
        <v>42132.036168981482</v>
      </c>
      <c r="L3501" s="7">
        <f t="shared" si="217"/>
        <v>42186.290972222225</v>
      </c>
      <c r="M3501" t="b">
        <v>0</v>
      </c>
      <c r="N3501">
        <v>35</v>
      </c>
      <c r="O3501" s="22">
        <f>E3501/D3501*100</f>
        <v>105.5</v>
      </c>
      <c r="P3501" s="4">
        <f>E3501/N3501</f>
        <v>60.285714285714285</v>
      </c>
      <c r="Q3501" t="b">
        <v>1</v>
      </c>
      <c r="R3501" t="s">
        <v>8271</v>
      </c>
      <c r="S3501" t="str">
        <f t="shared" si="218"/>
        <v>theater</v>
      </c>
      <c r="T3501" t="str">
        <f t="shared" si="219"/>
        <v>plays</v>
      </c>
    </row>
    <row r="3502" spans="1:20" ht="42.75" x14ac:dyDescent="0.45">
      <c r="A3502">
        <v>3500</v>
      </c>
      <c r="B3502" s="1" t="s">
        <v>3499</v>
      </c>
      <c r="C3502" s="1" t="s">
        <v>7610</v>
      </c>
      <c r="D3502" s="3">
        <v>1000</v>
      </c>
      <c r="E3502" s="3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s="7">
        <f t="shared" si="216"/>
        <v>42419.91942129629</v>
      </c>
      <c r="L3502" s="7">
        <f t="shared" si="217"/>
        <v>42436.207638888889</v>
      </c>
      <c r="M3502" t="b">
        <v>0</v>
      </c>
      <c r="N3502">
        <v>42</v>
      </c>
      <c r="O3502" s="22">
        <f>E3502/D3502*100</f>
        <v>106.3</v>
      </c>
      <c r="P3502" s="4">
        <f>E3502/N3502</f>
        <v>25.30952380952381</v>
      </c>
      <c r="Q3502" t="b">
        <v>1</v>
      </c>
      <c r="R3502" t="s">
        <v>8271</v>
      </c>
      <c r="S3502" t="str">
        <f t="shared" si="218"/>
        <v>theater</v>
      </c>
      <c r="T3502" t="str">
        <f t="shared" si="219"/>
        <v>plays</v>
      </c>
    </row>
    <row r="3503" spans="1:20" ht="42.75" x14ac:dyDescent="0.45">
      <c r="A3503">
        <v>3501</v>
      </c>
      <c r="B3503" s="1" t="s">
        <v>3500</v>
      </c>
      <c r="C3503" s="1" t="s">
        <v>7611</v>
      </c>
      <c r="D3503" s="3">
        <v>1500</v>
      </c>
      <c r="E3503" s="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s="7">
        <f t="shared" si="216"/>
        <v>42233.763831018514</v>
      </c>
      <c r="L3503" s="7">
        <f t="shared" si="217"/>
        <v>42258.763831018514</v>
      </c>
      <c r="M3503" t="b">
        <v>0</v>
      </c>
      <c r="N3503">
        <v>42</v>
      </c>
      <c r="O3503" s="22">
        <f>E3503/D3503*100</f>
        <v>100.66666666666666</v>
      </c>
      <c r="P3503" s="4">
        <f>E3503/N3503</f>
        <v>35.952380952380949</v>
      </c>
      <c r="Q3503" t="b">
        <v>1</v>
      </c>
      <c r="R3503" t="s">
        <v>8271</v>
      </c>
      <c r="S3503" t="str">
        <f t="shared" si="218"/>
        <v>theater</v>
      </c>
      <c r="T3503" t="str">
        <f t="shared" si="219"/>
        <v>plays</v>
      </c>
    </row>
    <row r="3504" spans="1:20" ht="42.75" x14ac:dyDescent="0.45">
      <c r="A3504">
        <v>3502</v>
      </c>
      <c r="B3504" s="1" t="s">
        <v>3501</v>
      </c>
      <c r="C3504" s="1" t="s">
        <v>7612</v>
      </c>
      <c r="D3504" s="3">
        <v>4000</v>
      </c>
      <c r="E3504" s="3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s="7">
        <f t="shared" si="216"/>
        <v>42430.839398148149</v>
      </c>
      <c r="L3504" s="7">
        <f t="shared" si="217"/>
        <v>42445.165972222225</v>
      </c>
      <c r="M3504" t="b">
        <v>0</v>
      </c>
      <c r="N3504">
        <v>31</v>
      </c>
      <c r="O3504" s="22">
        <f>E3504/D3504*100</f>
        <v>105.4</v>
      </c>
      <c r="P3504" s="4">
        <f>E3504/N3504</f>
        <v>136</v>
      </c>
      <c r="Q3504" t="b">
        <v>1</v>
      </c>
      <c r="R3504" t="s">
        <v>8271</v>
      </c>
      <c r="S3504" t="str">
        <f t="shared" si="218"/>
        <v>theater</v>
      </c>
      <c r="T3504" t="str">
        <f t="shared" si="219"/>
        <v>plays</v>
      </c>
    </row>
    <row r="3505" spans="1:20" ht="42.75" x14ac:dyDescent="0.45">
      <c r="A3505">
        <v>3503</v>
      </c>
      <c r="B3505" s="1" t="s">
        <v>3502</v>
      </c>
      <c r="C3505" s="1" t="s">
        <v>7613</v>
      </c>
      <c r="D3505" s="3">
        <v>2500</v>
      </c>
      <c r="E3505" s="3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s="7">
        <f t="shared" si="216"/>
        <v>42545.478333333333</v>
      </c>
      <c r="L3505" s="7">
        <f t="shared" si="217"/>
        <v>42575.478333333333</v>
      </c>
      <c r="M3505" t="b">
        <v>0</v>
      </c>
      <c r="N3505">
        <v>38</v>
      </c>
      <c r="O3505" s="22">
        <f>E3505/D3505*100</f>
        <v>107.55999999999999</v>
      </c>
      <c r="P3505" s="4">
        <f>E3505/N3505</f>
        <v>70.763157894736835</v>
      </c>
      <c r="Q3505" t="b">
        <v>1</v>
      </c>
      <c r="R3505" t="s">
        <v>8271</v>
      </c>
      <c r="S3505" t="str">
        <f t="shared" si="218"/>
        <v>theater</v>
      </c>
      <c r="T3505" t="str">
        <f t="shared" si="219"/>
        <v>plays</v>
      </c>
    </row>
    <row r="3506" spans="1:20" ht="42.75" x14ac:dyDescent="0.45">
      <c r="A3506">
        <v>3504</v>
      </c>
      <c r="B3506" s="1" t="s">
        <v>3503</v>
      </c>
      <c r="C3506" s="1" t="s">
        <v>7614</v>
      </c>
      <c r="D3506" s="3">
        <v>1000</v>
      </c>
      <c r="E3506" s="3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s="7">
        <f t="shared" si="216"/>
        <v>42297.748738425929</v>
      </c>
      <c r="L3506" s="7">
        <f t="shared" si="217"/>
        <v>42327.790405092594</v>
      </c>
      <c r="M3506" t="b">
        <v>0</v>
      </c>
      <c r="N3506">
        <v>8</v>
      </c>
      <c r="O3506" s="22">
        <f>E3506/D3506*100</f>
        <v>100</v>
      </c>
      <c r="P3506" s="4">
        <f>E3506/N3506</f>
        <v>125</v>
      </c>
      <c r="Q3506" t="b">
        <v>1</v>
      </c>
      <c r="R3506" t="s">
        <v>8271</v>
      </c>
      <c r="S3506" t="str">
        <f t="shared" si="218"/>
        <v>theater</v>
      </c>
      <c r="T3506" t="str">
        <f t="shared" si="219"/>
        <v>plays</v>
      </c>
    </row>
    <row r="3507" spans="1:20" ht="85.5" x14ac:dyDescent="0.45">
      <c r="A3507">
        <v>3505</v>
      </c>
      <c r="B3507" s="1" t="s">
        <v>3504</v>
      </c>
      <c r="C3507" s="1" t="s">
        <v>7615</v>
      </c>
      <c r="D3507" s="3">
        <v>2500</v>
      </c>
      <c r="E3507" s="3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s="7">
        <f t="shared" si="216"/>
        <v>41760.935706018521</v>
      </c>
      <c r="L3507" s="7">
        <f t="shared" si="217"/>
        <v>41772.166666666664</v>
      </c>
      <c r="M3507" t="b">
        <v>0</v>
      </c>
      <c r="N3507">
        <v>39</v>
      </c>
      <c r="O3507" s="22">
        <f>E3507/D3507*100</f>
        <v>103.76</v>
      </c>
      <c r="P3507" s="4">
        <f>E3507/N3507</f>
        <v>66.512820512820511</v>
      </c>
      <c r="Q3507" t="b">
        <v>1</v>
      </c>
      <c r="R3507" t="s">
        <v>8271</v>
      </c>
      <c r="S3507" t="str">
        <f t="shared" si="218"/>
        <v>theater</v>
      </c>
      <c r="T3507" t="str">
        <f t="shared" si="219"/>
        <v>plays</v>
      </c>
    </row>
    <row r="3508" spans="1:20" ht="42.75" x14ac:dyDescent="0.45">
      <c r="A3508">
        <v>3506</v>
      </c>
      <c r="B3508" s="1" t="s">
        <v>3505</v>
      </c>
      <c r="C3508" s="1" t="s">
        <v>7616</v>
      </c>
      <c r="D3508" s="3">
        <v>3000</v>
      </c>
      <c r="E3508" s="3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s="7">
        <f t="shared" si="216"/>
        <v>41829.734259259261</v>
      </c>
      <c r="L3508" s="7">
        <f t="shared" si="217"/>
        <v>41874.734259259261</v>
      </c>
      <c r="M3508" t="b">
        <v>0</v>
      </c>
      <c r="N3508">
        <v>29</v>
      </c>
      <c r="O3508" s="22">
        <f>E3508/D3508*100</f>
        <v>101.49999999999999</v>
      </c>
      <c r="P3508" s="4">
        <f>E3508/N3508</f>
        <v>105</v>
      </c>
      <c r="Q3508" t="b">
        <v>1</v>
      </c>
      <c r="R3508" t="s">
        <v>8271</v>
      </c>
      <c r="S3508" t="str">
        <f t="shared" si="218"/>
        <v>theater</v>
      </c>
      <c r="T3508" t="str">
        <f t="shared" si="219"/>
        <v>plays</v>
      </c>
    </row>
    <row r="3509" spans="1:20" ht="42.75" x14ac:dyDescent="0.45">
      <c r="A3509">
        <v>3507</v>
      </c>
      <c r="B3509" s="1" t="s">
        <v>3506</v>
      </c>
      <c r="C3509" s="1" t="s">
        <v>7617</v>
      </c>
      <c r="D3509" s="3">
        <v>10000</v>
      </c>
      <c r="E3509" s="3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s="7">
        <f t="shared" si="216"/>
        <v>42491.92288194444</v>
      </c>
      <c r="L3509" s="7">
        <f t="shared" si="217"/>
        <v>42521.92288194444</v>
      </c>
      <c r="M3509" t="b">
        <v>0</v>
      </c>
      <c r="N3509">
        <v>72</v>
      </c>
      <c r="O3509" s="22">
        <f>E3509/D3509*100</f>
        <v>104.4</v>
      </c>
      <c r="P3509" s="4">
        <f>E3509/N3509</f>
        <v>145</v>
      </c>
      <c r="Q3509" t="b">
        <v>1</v>
      </c>
      <c r="R3509" t="s">
        <v>8271</v>
      </c>
      <c r="S3509" t="str">
        <f t="shared" si="218"/>
        <v>theater</v>
      </c>
      <c r="T3509" t="str">
        <f t="shared" si="219"/>
        <v>plays</v>
      </c>
    </row>
    <row r="3510" spans="1:20" ht="42.75" x14ac:dyDescent="0.45">
      <c r="A3510">
        <v>3508</v>
      </c>
      <c r="B3510" s="1" t="s">
        <v>3507</v>
      </c>
      <c r="C3510" s="1" t="s">
        <v>7618</v>
      </c>
      <c r="D3510" s="3">
        <v>100</v>
      </c>
      <c r="E3510" s="3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s="7">
        <f t="shared" si="216"/>
        <v>42477.729780092588</v>
      </c>
      <c r="L3510" s="7">
        <f t="shared" si="217"/>
        <v>42500.875</v>
      </c>
      <c r="M3510" t="b">
        <v>0</v>
      </c>
      <c r="N3510">
        <v>15</v>
      </c>
      <c r="O3510" s="22">
        <f>E3510/D3510*100</f>
        <v>180</v>
      </c>
      <c r="P3510" s="4">
        <f>E3510/N3510</f>
        <v>12</v>
      </c>
      <c r="Q3510" t="b">
        <v>1</v>
      </c>
      <c r="R3510" t="s">
        <v>8271</v>
      </c>
      <c r="S3510" t="str">
        <f t="shared" si="218"/>
        <v>theater</v>
      </c>
      <c r="T3510" t="str">
        <f t="shared" si="219"/>
        <v>plays</v>
      </c>
    </row>
    <row r="3511" spans="1:20" ht="42.75" x14ac:dyDescent="0.45">
      <c r="A3511">
        <v>3509</v>
      </c>
      <c r="B3511" s="1" t="s">
        <v>3508</v>
      </c>
      <c r="C3511" s="1" t="s">
        <v>7619</v>
      </c>
      <c r="D3511" s="3">
        <v>3000</v>
      </c>
      <c r="E3511" s="3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s="7">
        <f t="shared" si="216"/>
        <v>41950.859560185185</v>
      </c>
      <c r="L3511" s="7">
        <f t="shared" si="217"/>
        <v>41964.204861111109</v>
      </c>
      <c r="M3511" t="b">
        <v>0</v>
      </c>
      <c r="N3511">
        <v>33</v>
      </c>
      <c r="O3511" s="22">
        <f>E3511/D3511*100</f>
        <v>106.33333333333333</v>
      </c>
      <c r="P3511" s="4">
        <f>E3511/N3511</f>
        <v>96.666666666666671</v>
      </c>
      <c r="Q3511" t="b">
        <v>1</v>
      </c>
      <c r="R3511" t="s">
        <v>8271</v>
      </c>
      <c r="S3511" t="str">
        <f t="shared" si="218"/>
        <v>theater</v>
      </c>
      <c r="T3511" t="str">
        <f t="shared" si="219"/>
        <v>plays</v>
      </c>
    </row>
    <row r="3512" spans="1:20" ht="42.75" x14ac:dyDescent="0.45">
      <c r="A3512">
        <v>3510</v>
      </c>
      <c r="B3512" s="1" t="s">
        <v>3509</v>
      </c>
      <c r="C3512" s="1" t="s">
        <v>7620</v>
      </c>
      <c r="D3512" s="3">
        <v>900</v>
      </c>
      <c r="E3512" s="3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s="7">
        <f t="shared" si="216"/>
        <v>41802.62090277778</v>
      </c>
      <c r="L3512" s="7">
        <f t="shared" si="217"/>
        <v>41822.62090277778</v>
      </c>
      <c r="M3512" t="b">
        <v>0</v>
      </c>
      <c r="N3512">
        <v>15</v>
      </c>
      <c r="O3512" s="22">
        <f>E3512/D3512*100</f>
        <v>100.55555555555556</v>
      </c>
      <c r="P3512" s="4">
        <f>E3512/N3512</f>
        <v>60.333333333333336</v>
      </c>
      <c r="Q3512" t="b">
        <v>1</v>
      </c>
      <c r="R3512" t="s">
        <v>8271</v>
      </c>
      <c r="S3512" t="str">
        <f t="shared" si="218"/>
        <v>theater</v>
      </c>
      <c r="T3512" t="str">
        <f t="shared" si="219"/>
        <v>plays</v>
      </c>
    </row>
    <row r="3513" spans="1:20" ht="42.75" x14ac:dyDescent="0.45">
      <c r="A3513">
        <v>3511</v>
      </c>
      <c r="B3513" s="1" t="s">
        <v>3510</v>
      </c>
      <c r="C3513" s="1" t="s">
        <v>7621</v>
      </c>
      <c r="D3513" s="3">
        <v>1500</v>
      </c>
      <c r="E3513" s="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s="7">
        <f t="shared" si="216"/>
        <v>41927.873784722222</v>
      </c>
      <c r="L3513" s="7">
        <f t="shared" si="217"/>
        <v>41950.770833333336</v>
      </c>
      <c r="M3513" t="b">
        <v>0</v>
      </c>
      <c r="N3513">
        <v>19</v>
      </c>
      <c r="O3513" s="22">
        <f>E3513/D3513*100</f>
        <v>101.2</v>
      </c>
      <c r="P3513" s="4">
        <f>E3513/N3513</f>
        <v>79.89473684210526</v>
      </c>
      <c r="Q3513" t="b">
        <v>1</v>
      </c>
      <c r="R3513" t="s">
        <v>8271</v>
      </c>
      <c r="S3513" t="str">
        <f t="shared" si="218"/>
        <v>theater</v>
      </c>
      <c r="T3513" t="str">
        <f t="shared" si="219"/>
        <v>plays</v>
      </c>
    </row>
    <row r="3514" spans="1:20" ht="42.75" x14ac:dyDescent="0.45">
      <c r="A3514">
        <v>3512</v>
      </c>
      <c r="B3514" s="1" t="s">
        <v>3511</v>
      </c>
      <c r="C3514" s="1" t="s">
        <v>7622</v>
      </c>
      <c r="D3514" s="3">
        <v>1000</v>
      </c>
      <c r="E3514" s="3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s="7">
        <f t="shared" si="216"/>
        <v>42057.536944444444</v>
      </c>
      <c r="L3514" s="7">
        <f t="shared" si="217"/>
        <v>42117.49527777778</v>
      </c>
      <c r="M3514" t="b">
        <v>0</v>
      </c>
      <c r="N3514">
        <v>17</v>
      </c>
      <c r="O3514" s="22">
        <f>E3514/D3514*100</f>
        <v>100</v>
      </c>
      <c r="P3514" s="4">
        <f>E3514/N3514</f>
        <v>58.823529411764703</v>
      </c>
      <c r="Q3514" t="b">
        <v>1</v>
      </c>
      <c r="R3514" t="s">
        <v>8271</v>
      </c>
      <c r="S3514" t="str">
        <f t="shared" si="218"/>
        <v>theater</v>
      </c>
      <c r="T3514" t="str">
        <f t="shared" si="219"/>
        <v>plays</v>
      </c>
    </row>
    <row r="3515" spans="1:20" ht="42.75" x14ac:dyDescent="0.45">
      <c r="A3515">
        <v>3513</v>
      </c>
      <c r="B3515" s="1" t="s">
        <v>3512</v>
      </c>
      <c r="C3515" s="1" t="s">
        <v>7623</v>
      </c>
      <c r="D3515" s="3">
        <v>2800</v>
      </c>
      <c r="E3515" s="3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s="7">
        <f t="shared" si="216"/>
        <v>41781.096203703702</v>
      </c>
      <c r="L3515" s="7">
        <f t="shared" si="217"/>
        <v>41794.207638888889</v>
      </c>
      <c r="M3515" t="b">
        <v>0</v>
      </c>
      <c r="N3515">
        <v>44</v>
      </c>
      <c r="O3515" s="22">
        <f>E3515/D3515*100</f>
        <v>118.39285714285714</v>
      </c>
      <c r="P3515" s="4">
        <f>E3515/N3515</f>
        <v>75.340909090909093</v>
      </c>
      <c r="Q3515" t="b">
        <v>1</v>
      </c>
      <c r="R3515" t="s">
        <v>8271</v>
      </c>
      <c r="S3515" t="str">
        <f t="shared" si="218"/>
        <v>theater</v>
      </c>
      <c r="T3515" t="str">
        <f t="shared" si="219"/>
        <v>plays</v>
      </c>
    </row>
    <row r="3516" spans="1:20" ht="42.75" x14ac:dyDescent="0.45">
      <c r="A3516">
        <v>3514</v>
      </c>
      <c r="B3516" s="1" t="s">
        <v>3513</v>
      </c>
      <c r="C3516" s="1" t="s">
        <v>7624</v>
      </c>
      <c r="D3516" s="3">
        <v>500</v>
      </c>
      <c r="E3516" s="3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s="7">
        <f t="shared" si="216"/>
        <v>42020.846666666665</v>
      </c>
      <c r="L3516" s="7">
        <f t="shared" si="217"/>
        <v>42037.207638888889</v>
      </c>
      <c r="M3516" t="b">
        <v>0</v>
      </c>
      <c r="N3516">
        <v>10</v>
      </c>
      <c r="O3516" s="22">
        <f>E3516/D3516*100</f>
        <v>110.00000000000001</v>
      </c>
      <c r="P3516" s="4">
        <f>E3516/N3516</f>
        <v>55</v>
      </c>
      <c r="Q3516" t="b">
        <v>1</v>
      </c>
      <c r="R3516" t="s">
        <v>8271</v>
      </c>
      <c r="S3516" t="str">
        <f t="shared" si="218"/>
        <v>theater</v>
      </c>
      <c r="T3516" t="str">
        <f t="shared" si="219"/>
        <v>plays</v>
      </c>
    </row>
    <row r="3517" spans="1:20" ht="42.75" x14ac:dyDescent="0.45">
      <c r="A3517">
        <v>3515</v>
      </c>
      <c r="B3517" s="1" t="s">
        <v>3514</v>
      </c>
      <c r="C3517" s="1" t="s">
        <v>7625</v>
      </c>
      <c r="D3517" s="3">
        <v>3000</v>
      </c>
      <c r="E3517" s="3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s="7">
        <f t="shared" si="216"/>
        <v>42125.772812499999</v>
      </c>
      <c r="L3517" s="7">
        <f t="shared" si="217"/>
        <v>42155.772812499999</v>
      </c>
      <c r="M3517" t="b">
        <v>0</v>
      </c>
      <c r="N3517">
        <v>46</v>
      </c>
      <c r="O3517" s="22">
        <f>E3517/D3517*100</f>
        <v>102.66666666666666</v>
      </c>
      <c r="P3517" s="4">
        <f>E3517/N3517</f>
        <v>66.956521739130437</v>
      </c>
      <c r="Q3517" t="b">
        <v>1</v>
      </c>
      <c r="R3517" t="s">
        <v>8271</v>
      </c>
      <c r="S3517" t="str">
        <f t="shared" si="218"/>
        <v>theater</v>
      </c>
      <c r="T3517" t="str">
        <f t="shared" si="219"/>
        <v>plays</v>
      </c>
    </row>
    <row r="3518" spans="1:20" ht="42.75" x14ac:dyDescent="0.45">
      <c r="A3518">
        <v>3516</v>
      </c>
      <c r="B3518" s="1" t="s">
        <v>3515</v>
      </c>
      <c r="C3518" s="1" t="s">
        <v>7626</v>
      </c>
      <c r="D3518" s="3">
        <v>2500</v>
      </c>
      <c r="E3518" s="3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s="7">
        <f t="shared" si="216"/>
        <v>41856.010069444441</v>
      </c>
      <c r="L3518" s="7">
        <f t="shared" si="217"/>
        <v>41890.125</v>
      </c>
      <c r="M3518" t="b">
        <v>0</v>
      </c>
      <c r="N3518">
        <v>11</v>
      </c>
      <c r="O3518" s="22">
        <f>E3518/D3518*100</f>
        <v>100</v>
      </c>
      <c r="P3518" s="4">
        <f>E3518/N3518</f>
        <v>227.27272727272728</v>
      </c>
      <c r="Q3518" t="b">
        <v>1</v>
      </c>
      <c r="R3518" t="s">
        <v>8271</v>
      </c>
      <c r="S3518" t="str">
        <f t="shared" si="218"/>
        <v>theater</v>
      </c>
      <c r="T3518" t="str">
        <f t="shared" si="219"/>
        <v>plays</v>
      </c>
    </row>
    <row r="3519" spans="1:20" ht="42.75" x14ac:dyDescent="0.45">
      <c r="A3519">
        <v>3517</v>
      </c>
      <c r="B3519" s="1" t="s">
        <v>3516</v>
      </c>
      <c r="C3519" s="1" t="s">
        <v>7627</v>
      </c>
      <c r="D3519" s="3">
        <v>4000</v>
      </c>
      <c r="E3519" s="3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s="7">
        <f t="shared" si="216"/>
        <v>41794.817523148151</v>
      </c>
      <c r="L3519" s="7">
        <f t="shared" si="217"/>
        <v>41824.458333333336</v>
      </c>
      <c r="M3519" t="b">
        <v>0</v>
      </c>
      <c r="N3519">
        <v>13</v>
      </c>
      <c r="O3519" s="22">
        <f>E3519/D3519*100</f>
        <v>100</v>
      </c>
      <c r="P3519" s="4">
        <f>E3519/N3519</f>
        <v>307.69230769230768</v>
      </c>
      <c r="Q3519" t="b">
        <v>1</v>
      </c>
      <c r="R3519" t="s">
        <v>8271</v>
      </c>
      <c r="S3519" t="str">
        <f t="shared" si="218"/>
        <v>theater</v>
      </c>
      <c r="T3519" t="str">
        <f t="shared" si="219"/>
        <v>plays</v>
      </c>
    </row>
    <row r="3520" spans="1:20" ht="42.75" x14ac:dyDescent="0.45">
      <c r="A3520">
        <v>3518</v>
      </c>
      <c r="B3520" s="1" t="s">
        <v>3517</v>
      </c>
      <c r="C3520" s="1" t="s">
        <v>7628</v>
      </c>
      <c r="D3520" s="3">
        <v>1500</v>
      </c>
      <c r="E3520" s="3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s="7">
        <f t="shared" si="216"/>
        <v>41893.783553240741</v>
      </c>
      <c r="L3520" s="7">
        <f t="shared" si="217"/>
        <v>41914.597916666666</v>
      </c>
      <c r="M3520" t="b">
        <v>0</v>
      </c>
      <c r="N3520">
        <v>33</v>
      </c>
      <c r="O3520" s="22">
        <f>E3520/D3520*100</f>
        <v>110.04599999999999</v>
      </c>
      <c r="P3520" s="4">
        <f>E3520/N3520</f>
        <v>50.020909090909093</v>
      </c>
      <c r="Q3520" t="b">
        <v>1</v>
      </c>
      <c r="R3520" t="s">
        <v>8271</v>
      </c>
      <c r="S3520" t="str">
        <f t="shared" si="218"/>
        <v>theater</v>
      </c>
      <c r="T3520" t="str">
        <f t="shared" si="219"/>
        <v>plays</v>
      </c>
    </row>
    <row r="3521" spans="1:20" ht="42.75" x14ac:dyDescent="0.45">
      <c r="A3521">
        <v>3519</v>
      </c>
      <c r="B3521" s="1" t="s">
        <v>3518</v>
      </c>
      <c r="C3521" s="1" t="s">
        <v>7629</v>
      </c>
      <c r="D3521" s="3">
        <v>2000</v>
      </c>
      <c r="E3521" s="3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s="7">
        <f t="shared" si="216"/>
        <v>42037.598958333328</v>
      </c>
      <c r="L3521" s="7">
        <f t="shared" si="217"/>
        <v>42067.598958333328</v>
      </c>
      <c r="M3521" t="b">
        <v>0</v>
      </c>
      <c r="N3521">
        <v>28</v>
      </c>
      <c r="O3521" s="22">
        <f>E3521/D3521*100</f>
        <v>101.35000000000001</v>
      </c>
      <c r="P3521" s="4">
        <f>E3521/N3521</f>
        <v>72.392857142857139</v>
      </c>
      <c r="Q3521" t="b">
        <v>1</v>
      </c>
      <c r="R3521" t="s">
        <v>8271</v>
      </c>
      <c r="S3521" t="str">
        <f t="shared" si="218"/>
        <v>theater</v>
      </c>
      <c r="T3521" t="str">
        <f t="shared" si="219"/>
        <v>plays</v>
      </c>
    </row>
    <row r="3522" spans="1:20" ht="28.5" x14ac:dyDescent="0.45">
      <c r="A3522">
        <v>3520</v>
      </c>
      <c r="B3522" s="1" t="s">
        <v>3519</v>
      </c>
      <c r="C3522" s="1" t="s">
        <v>7630</v>
      </c>
      <c r="D3522" s="3">
        <v>2000</v>
      </c>
      <c r="E3522" s="3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s="7">
        <f t="shared" si="216"/>
        <v>42227.824212962965</v>
      </c>
      <c r="L3522" s="7">
        <f t="shared" si="217"/>
        <v>42253.57430555555</v>
      </c>
      <c r="M3522" t="b">
        <v>0</v>
      </c>
      <c r="N3522">
        <v>21</v>
      </c>
      <c r="O3522" s="22">
        <f>E3522/D3522*100</f>
        <v>100.75</v>
      </c>
      <c r="P3522" s="4">
        <f>E3522/N3522</f>
        <v>95.952380952380949</v>
      </c>
      <c r="Q3522" t="b">
        <v>1</v>
      </c>
      <c r="R3522" t="s">
        <v>8271</v>
      </c>
      <c r="S3522" t="str">
        <f t="shared" si="218"/>
        <v>theater</v>
      </c>
      <c r="T3522" t="str">
        <f t="shared" si="219"/>
        <v>plays</v>
      </c>
    </row>
    <row r="3523" spans="1:20" ht="42.75" x14ac:dyDescent="0.45">
      <c r="A3523">
        <v>3521</v>
      </c>
      <c r="B3523" s="1" t="s">
        <v>3520</v>
      </c>
      <c r="C3523" s="1" t="s">
        <v>7631</v>
      </c>
      <c r="D3523" s="3">
        <v>350</v>
      </c>
      <c r="E3523" s="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s="7">
        <f t="shared" ref="K3523:K3586" si="220">(((J3523/60)/60)/24)+DATE(1970,1,1)</f>
        <v>41881.361342592594</v>
      </c>
      <c r="L3523" s="7">
        <f t="shared" ref="L3523:L3586" si="221">(((I3523/60)/60)/24)+DATE(1970,1,1)</f>
        <v>41911.361342592594</v>
      </c>
      <c r="M3523" t="b">
        <v>0</v>
      </c>
      <c r="N3523">
        <v>13</v>
      </c>
      <c r="O3523" s="22">
        <f>E3523/D3523*100</f>
        <v>169.42857142857144</v>
      </c>
      <c r="P3523" s="4">
        <f>E3523/N3523</f>
        <v>45.615384615384613</v>
      </c>
      <c r="Q3523" t="b">
        <v>1</v>
      </c>
      <c r="R3523" t="s">
        <v>8271</v>
      </c>
      <c r="S3523" t="str">
        <f t="shared" ref="S3523:S3586" si="222">LEFT(R3523,SEARCH("/",R3523,1)-1)</f>
        <v>theater</v>
      </c>
      <c r="T3523" t="str">
        <f t="shared" ref="T3523:T3586" si="223">RIGHT(R3523,LEN(R3523) - FIND("/",R3523))</f>
        <v>plays</v>
      </c>
    </row>
    <row r="3524" spans="1:20" ht="42.75" x14ac:dyDescent="0.45">
      <c r="A3524">
        <v>3522</v>
      </c>
      <c r="B3524" s="1" t="s">
        <v>3521</v>
      </c>
      <c r="C3524" s="1" t="s">
        <v>7632</v>
      </c>
      <c r="D3524" s="3">
        <v>1395</v>
      </c>
      <c r="E3524" s="3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s="7">
        <f t="shared" si="220"/>
        <v>42234.789884259255</v>
      </c>
      <c r="L3524" s="7">
        <f t="shared" si="221"/>
        <v>42262.420833333337</v>
      </c>
      <c r="M3524" t="b">
        <v>0</v>
      </c>
      <c r="N3524">
        <v>34</v>
      </c>
      <c r="O3524" s="22">
        <f>E3524/D3524*100</f>
        <v>100</v>
      </c>
      <c r="P3524" s="4">
        <f>E3524/N3524</f>
        <v>41.029411764705884</v>
      </c>
      <c r="Q3524" t="b">
        <v>1</v>
      </c>
      <c r="R3524" t="s">
        <v>8271</v>
      </c>
      <c r="S3524" t="str">
        <f t="shared" si="222"/>
        <v>theater</v>
      </c>
      <c r="T3524" t="str">
        <f t="shared" si="223"/>
        <v>plays</v>
      </c>
    </row>
    <row r="3525" spans="1:20" ht="42.75" x14ac:dyDescent="0.45">
      <c r="A3525">
        <v>3523</v>
      </c>
      <c r="B3525" s="1" t="s">
        <v>3522</v>
      </c>
      <c r="C3525" s="1" t="s">
        <v>7633</v>
      </c>
      <c r="D3525" s="3">
        <v>4000</v>
      </c>
      <c r="E3525" s="3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s="7">
        <f t="shared" si="220"/>
        <v>42581.397546296299</v>
      </c>
      <c r="L3525" s="7">
        <f t="shared" si="221"/>
        <v>42638.958333333328</v>
      </c>
      <c r="M3525" t="b">
        <v>0</v>
      </c>
      <c r="N3525">
        <v>80</v>
      </c>
      <c r="O3525" s="22">
        <f>E3525/D3525*100</f>
        <v>113.65</v>
      </c>
      <c r="P3525" s="4">
        <f>E3525/N3525</f>
        <v>56.825000000000003</v>
      </c>
      <c r="Q3525" t="b">
        <v>1</v>
      </c>
      <c r="R3525" t="s">
        <v>8271</v>
      </c>
      <c r="S3525" t="str">
        <f t="shared" si="222"/>
        <v>theater</v>
      </c>
      <c r="T3525" t="str">
        <f t="shared" si="223"/>
        <v>plays</v>
      </c>
    </row>
    <row r="3526" spans="1:20" ht="42.75" x14ac:dyDescent="0.45">
      <c r="A3526">
        <v>3524</v>
      </c>
      <c r="B3526" s="1" t="s">
        <v>3523</v>
      </c>
      <c r="C3526" s="1" t="s">
        <v>7634</v>
      </c>
      <c r="D3526" s="3">
        <v>10000</v>
      </c>
      <c r="E3526" s="3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s="7">
        <f t="shared" si="220"/>
        <v>41880.76357638889</v>
      </c>
      <c r="L3526" s="7">
        <f t="shared" si="221"/>
        <v>41895.166666666664</v>
      </c>
      <c r="M3526" t="b">
        <v>0</v>
      </c>
      <c r="N3526">
        <v>74</v>
      </c>
      <c r="O3526" s="22">
        <f>E3526/D3526*100</f>
        <v>101.56</v>
      </c>
      <c r="P3526" s="4">
        <f>E3526/N3526</f>
        <v>137.24324324324326</v>
      </c>
      <c r="Q3526" t="b">
        <v>1</v>
      </c>
      <c r="R3526" t="s">
        <v>8271</v>
      </c>
      <c r="S3526" t="str">
        <f t="shared" si="222"/>
        <v>theater</v>
      </c>
      <c r="T3526" t="str">
        <f t="shared" si="223"/>
        <v>plays</v>
      </c>
    </row>
    <row r="3527" spans="1:20" ht="42.75" x14ac:dyDescent="0.45">
      <c r="A3527">
        <v>3525</v>
      </c>
      <c r="B3527" s="1" t="s">
        <v>3524</v>
      </c>
      <c r="C3527" s="1" t="s">
        <v>7635</v>
      </c>
      <c r="D3527" s="3">
        <v>500</v>
      </c>
      <c r="E3527" s="3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s="7">
        <f t="shared" si="220"/>
        <v>42214.6956712963</v>
      </c>
      <c r="L3527" s="7">
        <f t="shared" si="221"/>
        <v>42225.666666666672</v>
      </c>
      <c r="M3527" t="b">
        <v>0</v>
      </c>
      <c r="N3527">
        <v>7</v>
      </c>
      <c r="O3527" s="22">
        <f>E3527/D3527*100</f>
        <v>106</v>
      </c>
      <c r="P3527" s="4">
        <f>E3527/N3527</f>
        <v>75.714285714285708</v>
      </c>
      <c r="Q3527" t="b">
        <v>1</v>
      </c>
      <c r="R3527" t="s">
        <v>8271</v>
      </c>
      <c r="S3527" t="str">
        <f t="shared" si="222"/>
        <v>theater</v>
      </c>
      <c r="T3527" t="str">
        <f t="shared" si="223"/>
        <v>plays</v>
      </c>
    </row>
    <row r="3528" spans="1:20" ht="42.75" x14ac:dyDescent="0.45">
      <c r="A3528">
        <v>3526</v>
      </c>
      <c r="B3528" s="1" t="s">
        <v>3525</v>
      </c>
      <c r="C3528" s="1" t="s">
        <v>7636</v>
      </c>
      <c r="D3528" s="3">
        <v>3300</v>
      </c>
      <c r="E3528" s="3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s="7">
        <f t="shared" si="220"/>
        <v>42460.335312499999</v>
      </c>
      <c r="L3528" s="7">
        <f t="shared" si="221"/>
        <v>42488.249305555553</v>
      </c>
      <c r="M3528" t="b">
        <v>0</v>
      </c>
      <c r="N3528">
        <v>34</v>
      </c>
      <c r="O3528" s="22">
        <f>E3528/D3528*100</f>
        <v>102</v>
      </c>
      <c r="P3528" s="4">
        <f>E3528/N3528</f>
        <v>99</v>
      </c>
      <c r="Q3528" t="b">
        <v>1</v>
      </c>
      <c r="R3528" t="s">
        <v>8271</v>
      </c>
      <c r="S3528" t="str">
        <f t="shared" si="222"/>
        <v>theater</v>
      </c>
      <c r="T3528" t="str">
        <f t="shared" si="223"/>
        <v>plays</v>
      </c>
    </row>
    <row r="3529" spans="1:20" ht="42.75" x14ac:dyDescent="0.45">
      <c r="A3529">
        <v>3527</v>
      </c>
      <c r="B3529" s="1" t="s">
        <v>3526</v>
      </c>
      <c r="C3529" s="1" t="s">
        <v>7637</v>
      </c>
      <c r="D3529" s="3">
        <v>6000</v>
      </c>
      <c r="E3529" s="3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s="7">
        <f t="shared" si="220"/>
        <v>42167.023206018523</v>
      </c>
      <c r="L3529" s="7">
        <f t="shared" si="221"/>
        <v>42196.165972222225</v>
      </c>
      <c r="M3529" t="b">
        <v>0</v>
      </c>
      <c r="N3529">
        <v>86</v>
      </c>
      <c r="O3529" s="22">
        <f>E3529/D3529*100</f>
        <v>116.91666666666667</v>
      </c>
      <c r="P3529" s="4">
        <f>E3529/N3529</f>
        <v>81.569767441860463</v>
      </c>
      <c r="Q3529" t="b">
        <v>1</v>
      </c>
      <c r="R3529" t="s">
        <v>8271</v>
      </c>
      <c r="S3529" t="str">
        <f t="shared" si="222"/>
        <v>theater</v>
      </c>
      <c r="T3529" t="str">
        <f t="shared" si="223"/>
        <v>plays</v>
      </c>
    </row>
    <row r="3530" spans="1:20" ht="42.75" x14ac:dyDescent="0.45">
      <c r="A3530">
        <v>3528</v>
      </c>
      <c r="B3530" s="1" t="s">
        <v>3527</v>
      </c>
      <c r="C3530" s="1" t="s">
        <v>7638</v>
      </c>
      <c r="D3530" s="3">
        <v>1650</v>
      </c>
      <c r="E3530" s="3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s="7">
        <f t="shared" si="220"/>
        <v>42733.50136574074</v>
      </c>
      <c r="L3530" s="7">
        <f t="shared" si="221"/>
        <v>42753.50136574074</v>
      </c>
      <c r="M3530" t="b">
        <v>0</v>
      </c>
      <c r="N3530">
        <v>37</v>
      </c>
      <c r="O3530" s="22">
        <f>E3530/D3530*100</f>
        <v>101.15151515151514</v>
      </c>
      <c r="P3530" s="4">
        <f>E3530/N3530</f>
        <v>45.108108108108105</v>
      </c>
      <c r="Q3530" t="b">
        <v>1</v>
      </c>
      <c r="R3530" t="s">
        <v>8271</v>
      </c>
      <c r="S3530" t="str">
        <f t="shared" si="222"/>
        <v>theater</v>
      </c>
      <c r="T3530" t="str">
        <f t="shared" si="223"/>
        <v>plays</v>
      </c>
    </row>
    <row r="3531" spans="1:20" ht="42.75" x14ac:dyDescent="0.45">
      <c r="A3531">
        <v>3529</v>
      </c>
      <c r="B3531" s="1" t="s">
        <v>3528</v>
      </c>
      <c r="C3531" s="1" t="s">
        <v>7639</v>
      </c>
      <c r="D3531" s="3">
        <v>500</v>
      </c>
      <c r="E3531" s="3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s="7">
        <f t="shared" si="220"/>
        <v>42177.761782407411</v>
      </c>
      <c r="L3531" s="7">
        <f t="shared" si="221"/>
        <v>42198.041666666672</v>
      </c>
      <c r="M3531" t="b">
        <v>0</v>
      </c>
      <c r="N3531">
        <v>18</v>
      </c>
      <c r="O3531" s="22">
        <f>E3531/D3531*100</f>
        <v>132</v>
      </c>
      <c r="P3531" s="4">
        <f>E3531/N3531</f>
        <v>36.666666666666664</v>
      </c>
      <c r="Q3531" t="b">
        <v>1</v>
      </c>
      <c r="R3531" t="s">
        <v>8271</v>
      </c>
      <c r="S3531" t="str">
        <f t="shared" si="222"/>
        <v>theater</v>
      </c>
      <c r="T3531" t="str">
        <f t="shared" si="223"/>
        <v>plays</v>
      </c>
    </row>
    <row r="3532" spans="1:20" ht="42.75" x14ac:dyDescent="0.45">
      <c r="A3532">
        <v>3530</v>
      </c>
      <c r="B3532" s="1" t="s">
        <v>3529</v>
      </c>
      <c r="C3532" s="1" t="s">
        <v>7640</v>
      </c>
      <c r="D3532" s="3">
        <v>2750</v>
      </c>
      <c r="E3532" s="3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s="7">
        <f t="shared" si="220"/>
        <v>42442.623344907406</v>
      </c>
      <c r="L3532" s="7">
        <f t="shared" si="221"/>
        <v>42470.833333333328</v>
      </c>
      <c r="M3532" t="b">
        <v>0</v>
      </c>
      <c r="N3532">
        <v>22</v>
      </c>
      <c r="O3532" s="22">
        <f>E3532/D3532*100</f>
        <v>100</v>
      </c>
      <c r="P3532" s="4">
        <f>E3532/N3532</f>
        <v>125</v>
      </c>
      <c r="Q3532" t="b">
        <v>1</v>
      </c>
      <c r="R3532" t="s">
        <v>8271</v>
      </c>
      <c r="S3532" t="str">
        <f t="shared" si="222"/>
        <v>theater</v>
      </c>
      <c r="T3532" t="str">
        <f t="shared" si="223"/>
        <v>plays</v>
      </c>
    </row>
    <row r="3533" spans="1:20" x14ac:dyDescent="0.45">
      <c r="A3533">
        <v>3531</v>
      </c>
      <c r="B3533" s="1" t="s">
        <v>3530</v>
      </c>
      <c r="C3533" s="1" t="s">
        <v>7641</v>
      </c>
      <c r="D3533" s="3">
        <v>1000</v>
      </c>
      <c r="E3533" s="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s="7">
        <f t="shared" si="220"/>
        <v>42521.654328703706</v>
      </c>
      <c r="L3533" s="7">
        <f t="shared" si="221"/>
        <v>42551.654328703706</v>
      </c>
      <c r="M3533" t="b">
        <v>0</v>
      </c>
      <c r="N3533">
        <v>26</v>
      </c>
      <c r="O3533" s="22">
        <f>E3533/D3533*100</f>
        <v>128</v>
      </c>
      <c r="P3533" s="4">
        <f>E3533/N3533</f>
        <v>49.230769230769234</v>
      </c>
      <c r="Q3533" t="b">
        <v>1</v>
      </c>
      <c r="R3533" t="s">
        <v>8271</v>
      </c>
      <c r="S3533" t="str">
        <f t="shared" si="222"/>
        <v>theater</v>
      </c>
      <c r="T3533" t="str">
        <f t="shared" si="223"/>
        <v>plays</v>
      </c>
    </row>
    <row r="3534" spans="1:20" ht="42.75" x14ac:dyDescent="0.45">
      <c r="A3534">
        <v>3532</v>
      </c>
      <c r="B3534" s="1" t="s">
        <v>3531</v>
      </c>
      <c r="C3534" s="1" t="s">
        <v>7642</v>
      </c>
      <c r="D3534" s="3">
        <v>960</v>
      </c>
      <c r="E3534" s="3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s="7">
        <f t="shared" si="220"/>
        <v>41884.599849537037</v>
      </c>
      <c r="L3534" s="7">
        <f t="shared" si="221"/>
        <v>41900.165972222225</v>
      </c>
      <c r="M3534" t="b">
        <v>0</v>
      </c>
      <c r="N3534">
        <v>27</v>
      </c>
      <c r="O3534" s="22">
        <f>E3534/D3534*100</f>
        <v>118.95833333333334</v>
      </c>
      <c r="P3534" s="4">
        <f>E3534/N3534</f>
        <v>42.296296296296298</v>
      </c>
      <c r="Q3534" t="b">
        <v>1</v>
      </c>
      <c r="R3534" t="s">
        <v>8271</v>
      </c>
      <c r="S3534" t="str">
        <f t="shared" si="222"/>
        <v>theater</v>
      </c>
      <c r="T3534" t="str">
        <f t="shared" si="223"/>
        <v>plays</v>
      </c>
    </row>
    <row r="3535" spans="1:20" ht="57" x14ac:dyDescent="0.45">
      <c r="A3535">
        <v>3533</v>
      </c>
      <c r="B3535" s="1" t="s">
        <v>3532</v>
      </c>
      <c r="C3535" s="1" t="s">
        <v>7643</v>
      </c>
      <c r="D3535" s="3">
        <v>500</v>
      </c>
      <c r="E3535" s="3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s="7">
        <f t="shared" si="220"/>
        <v>42289.761192129634</v>
      </c>
      <c r="L3535" s="7">
        <f t="shared" si="221"/>
        <v>42319.802858796291</v>
      </c>
      <c r="M3535" t="b">
        <v>0</v>
      </c>
      <c r="N3535">
        <v>8</v>
      </c>
      <c r="O3535" s="22">
        <f>E3535/D3535*100</f>
        <v>126.2</v>
      </c>
      <c r="P3535" s="4">
        <f>E3535/N3535</f>
        <v>78.875</v>
      </c>
      <c r="Q3535" t="b">
        <v>1</v>
      </c>
      <c r="R3535" t="s">
        <v>8271</v>
      </c>
      <c r="S3535" t="str">
        <f t="shared" si="222"/>
        <v>theater</v>
      </c>
      <c r="T3535" t="str">
        <f t="shared" si="223"/>
        <v>plays</v>
      </c>
    </row>
    <row r="3536" spans="1:20" ht="28.5" x14ac:dyDescent="0.45">
      <c r="A3536">
        <v>3534</v>
      </c>
      <c r="B3536" s="1" t="s">
        <v>3533</v>
      </c>
      <c r="C3536" s="1" t="s">
        <v>7644</v>
      </c>
      <c r="D3536" s="3">
        <v>5000</v>
      </c>
      <c r="E3536" s="3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s="7">
        <f t="shared" si="220"/>
        <v>42243.6252662037</v>
      </c>
      <c r="L3536" s="7">
        <f t="shared" si="221"/>
        <v>42278.6252662037</v>
      </c>
      <c r="M3536" t="b">
        <v>0</v>
      </c>
      <c r="N3536">
        <v>204</v>
      </c>
      <c r="O3536" s="22">
        <f>E3536/D3536*100</f>
        <v>156.20000000000002</v>
      </c>
      <c r="P3536" s="4">
        <f>E3536/N3536</f>
        <v>38.284313725490193</v>
      </c>
      <c r="Q3536" t="b">
        <v>1</v>
      </c>
      <c r="R3536" t="s">
        <v>8271</v>
      </c>
      <c r="S3536" t="str">
        <f t="shared" si="222"/>
        <v>theater</v>
      </c>
      <c r="T3536" t="str">
        <f t="shared" si="223"/>
        <v>plays</v>
      </c>
    </row>
    <row r="3537" spans="1:20" ht="42.75" x14ac:dyDescent="0.45">
      <c r="A3537">
        <v>3535</v>
      </c>
      <c r="B3537" s="1" t="s">
        <v>3534</v>
      </c>
      <c r="C3537" s="1" t="s">
        <v>7645</v>
      </c>
      <c r="D3537" s="3">
        <v>2000</v>
      </c>
      <c r="E3537" s="3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s="7">
        <f t="shared" si="220"/>
        <v>42248.640162037031</v>
      </c>
      <c r="L3537" s="7">
        <f t="shared" si="221"/>
        <v>42279.75</v>
      </c>
      <c r="M3537" t="b">
        <v>0</v>
      </c>
      <c r="N3537">
        <v>46</v>
      </c>
      <c r="O3537" s="22">
        <f>E3537/D3537*100</f>
        <v>103.15</v>
      </c>
      <c r="P3537" s="4">
        <f>E3537/N3537</f>
        <v>44.847826086956523</v>
      </c>
      <c r="Q3537" t="b">
        <v>1</v>
      </c>
      <c r="R3537" t="s">
        <v>8271</v>
      </c>
      <c r="S3537" t="str">
        <f t="shared" si="222"/>
        <v>theater</v>
      </c>
      <c r="T3537" t="str">
        <f t="shared" si="223"/>
        <v>plays</v>
      </c>
    </row>
    <row r="3538" spans="1:20" ht="42.75" x14ac:dyDescent="0.45">
      <c r="A3538">
        <v>3536</v>
      </c>
      <c r="B3538" s="1" t="s">
        <v>3535</v>
      </c>
      <c r="C3538" s="1" t="s">
        <v>7646</v>
      </c>
      <c r="D3538" s="3">
        <v>150</v>
      </c>
      <c r="E3538" s="3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s="7">
        <f t="shared" si="220"/>
        <v>42328.727141203708</v>
      </c>
      <c r="L3538" s="7">
        <f t="shared" si="221"/>
        <v>42358.499305555553</v>
      </c>
      <c r="M3538" t="b">
        <v>0</v>
      </c>
      <c r="N3538">
        <v>17</v>
      </c>
      <c r="O3538" s="22">
        <f>E3538/D3538*100</f>
        <v>153.33333333333334</v>
      </c>
      <c r="P3538" s="4">
        <f>E3538/N3538</f>
        <v>13.529411764705882</v>
      </c>
      <c r="Q3538" t="b">
        <v>1</v>
      </c>
      <c r="R3538" t="s">
        <v>8271</v>
      </c>
      <c r="S3538" t="str">
        <f t="shared" si="222"/>
        <v>theater</v>
      </c>
      <c r="T3538" t="str">
        <f t="shared" si="223"/>
        <v>plays</v>
      </c>
    </row>
    <row r="3539" spans="1:20" ht="42.75" x14ac:dyDescent="0.45">
      <c r="A3539">
        <v>3537</v>
      </c>
      <c r="B3539" s="1" t="s">
        <v>3536</v>
      </c>
      <c r="C3539" s="1" t="s">
        <v>7647</v>
      </c>
      <c r="D3539" s="3">
        <v>675</v>
      </c>
      <c r="E3539" s="3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s="7">
        <f t="shared" si="220"/>
        <v>41923.354351851849</v>
      </c>
      <c r="L3539" s="7">
        <f t="shared" si="221"/>
        <v>41960.332638888889</v>
      </c>
      <c r="M3539" t="b">
        <v>0</v>
      </c>
      <c r="N3539">
        <v>28</v>
      </c>
      <c r="O3539" s="22">
        <f>E3539/D3539*100</f>
        <v>180.44444444444446</v>
      </c>
      <c r="P3539" s="4">
        <f>E3539/N3539</f>
        <v>43.5</v>
      </c>
      <c r="Q3539" t="b">
        <v>1</v>
      </c>
      <c r="R3539" t="s">
        <v>8271</v>
      </c>
      <c r="S3539" t="str">
        <f t="shared" si="222"/>
        <v>theater</v>
      </c>
      <c r="T3539" t="str">
        <f t="shared" si="223"/>
        <v>plays</v>
      </c>
    </row>
    <row r="3540" spans="1:20" ht="42.75" x14ac:dyDescent="0.45">
      <c r="A3540">
        <v>3538</v>
      </c>
      <c r="B3540" s="1" t="s">
        <v>3537</v>
      </c>
      <c r="C3540" s="1" t="s">
        <v>7648</v>
      </c>
      <c r="D3540" s="3">
        <v>2000</v>
      </c>
      <c r="E3540" s="3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s="7">
        <f t="shared" si="220"/>
        <v>42571.420601851853</v>
      </c>
      <c r="L3540" s="7">
        <f t="shared" si="221"/>
        <v>42599.420601851853</v>
      </c>
      <c r="M3540" t="b">
        <v>0</v>
      </c>
      <c r="N3540">
        <v>83</v>
      </c>
      <c r="O3540" s="22">
        <f>E3540/D3540*100</f>
        <v>128.44999999999999</v>
      </c>
      <c r="P3540" s="4">
        <f>E3540/N3540</f>
        <v>30.951807228915662</v>
      </c>
      <c r="Q3540" t="b">
        <v>1</v>
      </c>
      <c r="R3540" t="s">
        <v>8271</v>
      </c>
      <c r="S3540" t="str">
        <f t="shared" si="222"/>
        <v>theater</v>
      </c>
      <c r="T3540" t="str">
        <f t="shared" si="223"/>
        <v>plays</v>
      </c>
    </row>
    <row r="3541" spans="1:20" ht="42.75" x14ac:dyDescent="0.45">
      <c r="A3541">
        <v>3539</v>
      </c>
      <c r="B3541" s="1" t="s">
        <v>3538</v>
      </c>
      <c r="C3541" s="1" t="s">
        <v>7649</v>
      </c>
      <c r="D3541" s="3">
        <v>600</v>
      </c>
      <c r="E3541" s="3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s="7">
        <f t="shared" si="220"/>
        <v>42600.756041666667</v>
      </c>
      <c r="L3541" s="7">
        <f t="shared" si="221"/>
        <v>42621.756041666667</v>
      </c>
      <c r="M3541" t="b">
        <v>0</v>
      </c>
      <c r="N3541">
        <v>13</v>
      </c>
      <c r="O3541" s="22">
        <f>E3541/D3541*100</f>
        <v>119.66666666666667</v>
      </c>
      <c r="P3541" s="4">
        <f>E3541/N3541</f>
        <v>55.230769230769234</v>
      </c>
      <c r="Q3541" t="b">
        <v>1</v>
      </c>
      <c r="R3541" t="s">
        <v>8271</v>
      </c>
      <c r="S3541" t="str">
        <f t="shared" si="222"/>
        <v>theater</v>
      </c>
      <c r="T3541" t="str">
        <f t="shared" si="223"/>
        <v>plays</v>
      </c>
    </row>
    <row r="3542" spans="1:20" ht="57" x14ac:dyDescent="0.45">
      <c r="A3542">
        <v>3540</v>
      </c>
      <c r="B3542" s="1" t="s">
        <v>3539</v>
      </c>
      <c r="C3542" s="1" t="s">
        <v>7650</v>
      </c>
      <c r="D3542" s="3">
        <v>300</v>
      </c>
      <c r="E3542" s="3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s="7">
        <f t="shared" si="220"/>
        <v>42517.003368055557</v>
      </c>
      <c r="L3542" s="7">
        <f t="shared" si="221"/>
        <v>42547.003368055557</v>
      </c>
      <c r="M3542" t="b">
        <v>0</v>
      </c>
      <c r="N3542">
        <v>8</v>
      </c>
      <c r="O3542" s="22">
        <f>E3542/D3542*100</f>
        <v>123</v>
      </c>
      <c r="P3542" s="4">
        <f>E3542/N3542</f>
        <v>46.125</v>
      </c>
      <c r="Q3542" t="b">
        <v>1</v>
      </c>
      <c r="R3542" t="s">
        <v>8271</v>
      </c>
      <c r="S3542" t="str">
        <f t="shared" si="222"/>
        <v>theater</v>
      </c>
      <c r="T3542" t="str">
        <f t="shared" si="223"/>
        <v>plays</v>
      </c>
    </row>
    <row r="3543" spans="1:20" ht="42.75" x14ac:dyDescent="0.45">
      <c r="A3543">
        <v>3541</v>
      </c>
      <c r="B3543" s="1" t="s">
        <v>3540</v>
      </c>
      <c r="C3543" s="1" t="s">
        <v>7651</v>
      </c>
      <c r="D3543" s="3">
        <v>1200</v>
      </c>
      <c r="E3543" s="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s="7">
        <f t="shared" si="220"/>
        <v>42222.730034722219</v>
      </c>
      <c r="L3543" s="7">
        <f t="shared" si="221"/>
        <v>42247.730034722219</v>
      </c>
      <c r="M3543" t="b">
        <v>0</v>
      </c>
      <c r="N3543">
        <v>32</v>
      </c>
      <c r="O3543" s="22">
        <f>E3543/D3543*100</f>
        <v>105</v>
      </c>
      <c r="P3543" s="4">
        <f>E3543/N3543</f>
        <v>39.375</v>
      </c>
      <c r="Q3543" t="b">
        <v>1</v>
      </c>
      <c r="R3543" t="s">
        <v>8271</v>
      </c>
      <c r="S3543" t="str">
        <f t="shared" si="222"/>
        <v>theater</v>
      </c>
      <c r="T3543" t="str">
        <f t="shared" si="223"/>
        <v>plays</v>
      </c>
    </row>
    <row r="3544" spans="1:20" ht="42.75" x14ac:dyDescent="0.45">
      <c r="A3544">
        <v>3542</v>
      </c>
      <c r="B3544" s="1" t="s">
        <v>3541</v>
      </c>
      <c r="C3544" s="1" t="s">
        <v>7652</v>
      </c>
      <c r="D3544" s="3">
        <v>5500</v>
      </c>
      <c r="E3544" s="3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s="7">
        <f t="shared" si="220"/>
        <v>41829.599791666667</v>
      </c>
      <c r="L3544" s="7">
        <f t="shared" si="221"/>
        <v>41889.599791666667</v>
      </c>
      <c r="M3544" t="b">
        <v>0</v>
      </c>
      <c r="N3544">
        <v>85</v>
      </c>
      <c r="O3544" s="22">
        <f>E3544/D3544*100</f>
        <v>102.23636363636363</v>
      </c>
      <c r="P3544" s="4">
        <f>E3544/N3544</f>
        <v>66.152941176470591</v>
      </c>
      <c r="Q3544" t="b">
        <v>1</v>
      </c>
      <c r="R3544" t="s">
        <v>8271</v>
      </c>
      <c r="S3544" t="str">
        <f t="shared" si="222"/>
        <v>theater</v>
      </c>
      <c r="T3544" t="str">
        <f t="shared" si="223"/>
        <v>plays</v>
      </c>
    </row>
    <row r="3545" spans="1:20" ht="42.75" x14ac:dyDescent="0.45">
      <c r="A3545">
        <v>3543</v>
      </c>
      <c r="B3545" s="1" t="s">
        <v>3542</v>
      </c>
      <c r="C3545" s="1" t="s">
        <v>7653</v>
      </c>
      <c r="D3545" s="3">
        <v>1500</v>
      </c>
      <c r="E3545" s="3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s="7">
        <f t="shared" si="220"/>
        <v>42150.755312499998</v>
      </c>
      <c r="L3545" s="7">
        <f t="shared" si="221"/>
        <v>42180.755312499998</v>
      </c>
      <c r="M3545" t="b">
        <v>0</v>
      </c>
      <c r="N3545">
        <v>29</v>
      </c>
      <c r="O3545" s="22">
        <f>E3545/D3545*100</f>
        <v>104.66666666666666</v>
      </c>
      <c r="P3545" s="4">
        <f>E3545/N3545</f>
        <v>54.137931034482762</v>
      </c>
      <c r="Q3545" t="b">
        <v>1</v>
      </c>
      <c r="R3545" t="s">
        <v>8271</v>
      </c>
      <c r="S3545" t="str">
        <f t="shared" si="222"/>
        <v>theater</v>
      </c>
      <c r="T3545" t="str">
        <f t="shared" si="223"/>
        <v>plays</v>
      </c>
    </row>
    <row r="3546" spans="1:20" ht="28.5" x14ac:dyDescent="0.45">
      <c r="A3546">
        <v>3544</v>
      </c>
      <c r="B3546" s="1" t="s">
        <v>3543</v>
      </c>
      <c r="C3546" s="1" t="s">
        <v>7654</v>
      </c>
      <c r="D3546" s="3">
        <v>2500</v>
      </c>
      <c r="E3546" s="3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s="7">
        <f t="shared" si="220"/>
        <v>42040.831678240742</v>
      </c>
      <c r="L3546" s="7">
        <f t="shared" si="221"/>
        <v>42070.831678240742</v>
      </c>
      <c r="M3546" t="b">
        <v>0</v>
      </c>
      <c r="N3546">
        <v>24</v>
      </c>
      <c r="O3546" s="22">
        <f>E3546/D3546*100</f>
        <v>100</v>
      </c>
      <c r="P3546" s="4">
        <f>E3546/N3546</f>
        <v>104.16666666666667</v>
      </c>
      <c r="Q3546" t="b">
        <v>1</v>
      </c>
      <c r="R3546" t="s">
        <v>8271</v>
      </c>
      <c r="S3546" t="str">
        <f t="shared" si="222"/>
        <v>theater</v>
      </c>
      <c r="T3546" t="str">
        <f t="shared" si="223"/>
        <v>plays</v>
      </c>
    </row>
    <row r="3547" spans="1:20" ht="42.75" x14ac:dyDescent="0.45">
      <c r="A3547">
        <v>3545</v>
      </c>
      <c r="B3547" s="1" t="s">
        <v>3544</v>
      </c>
      <c r="C3547" s="1" t="s">
        <v>7655</v>
      </c>
      <c r="D3547" s="3">
        <v>250</v>
      </c>
      <c r="E3547" s="3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s="7">
        <f t="shared" si="220"/>
        <v>42075.807395833333</v>
      </c>
      <c r="L3547" s="7">
        <f t="shared" si="221"/>
        <v>42105.807395833333</v>
      </c>
      <c r="M3547" t="b">
        <v>0</v>
      </c>
      <c r="N3547">
        <v>8</v>
      </c>
      <c r="O3547" s="22">
        <f>E3547/D3547*100</f>
        <v>100.4</v>
      </c>
      <c r="P3547" s="4">
        <f>E3547/N3547</f>
        <v>31.375</v>
      </c>
      <c r="Q3547" t="b">
        <v>1</v>
      </c>
      <c r="R3547" t="s">
        <v>8271</v>
      </c>
      <c r="S3547" t="str">
        <f t="shared" si="222"/>
        <v>theater</v>
      </c>
      <c r="T3547" t="str">
        <f t="shared" si="223"/>
        <v>plays</v>
      </c>
    </row>
    <row r="3548" spans="1:20" ht="42.75" x14ac:dyDescent="0.45">
      <c r="A3548">
        <v>3546</v>
      </c>
      <c r="B3548" s="1" t="s">
        <v>3545</v>
      </c>
      <c r="C3548" s="1" t="s">
        <v>7656</v>
      </c>
      <c r="D3548" s="3">
        <v>1100</v>
      </c>
      <c r="E3548" s="3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s="7">
        <f t="shared" si="220"/>
        <v>42073.660694444443</v>
      </c>
      <c r="L3548" s="7">
        <f t="shared" si="221"/>
        <v>42095.165972222225</v>
      </c>
      <c r="M3548" t="b">
        <v>0</v>
      </c>
      <c r="N3548">
        <v>19</v>
      </c>
      <c r="O3548" s="22">
        <f>E3548/D3548*100</f>
        <v>102.27272727272727</v>
      </c>
      <c r="P3548" s="4">
        <f>E3548/N3548</f>
        <v>59.210526315789473</v>
      </c>
      <c r="Q3548" t="b">
        <v>1</v>
      </c>
      <c r="R3548" t="s">
        <v>8271</v>
      </c>
      <c r="S3548" t="str">
        <f t="shared" si="222"/>
        <v>theater</v>
      </c>
      <c r="T3548" t="str">
        <f t="shared" si="223"/>
        <v>plays</v>
      </c>
    </row>
    <row r="3549" spans="1:20" ht="42.75" x14ac:dyDescent="0.45">
      <c r="A3549">
        <v>3547</v>
      </c>
      <c r="B3549" s="1" t="s">
        <v>3546</v>
      </c>
      <c r="C3549" s="1" t="s">
        <v>7657</v>
      </c>
      <c r="D3549" s="3">
        <v>35000</v>
      </c>
      <c r="E3549" s="3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s="7">
        <f t="shared" si="220"/>
        <v>42480.078715277778</v>
      </c>
      <c r="L3549" s="7">
        <f t="shared" si="221"/>
        <v>42504.165972222225</v>
      </c>
      <c r="M3549" t="b">
        <v>0</v>
      </c>
      <c r="N3549">
        <v>336</v>
      </c>
      <c r="O3549" s="22">
        <f>E3549/D3549*100</f>
        <v>114.40928571428573</v>
      </c>
      <c r="P3549" s="4">
        <f>E3549/N3549</f>
        <v>119.17633928571429</v>
      </c>
      <c r="Q3549" t="b">
        <v>1</v>
      </c>
      <c r="R3549" t="s">
        <v>8271</v>
      </c>
      <c r="S3549" t="str">
        <f t="shared" si="222"/>
        <v>theater</v>
      </c>
      <c r="T3549" t="str">
        <f t="shared" si="223"/>
        <v>plays</v>
      </c>
    </row>
    <row r="3550" spans="1:20" ht="42.75" x14ac:dyDescent="0.45">
      <c r="A3550">
        <v>3548</v>
      </c>
      <c r="B3550" s="1" t="s">
        <v>3547</v>
      </c>
      <c r="C3550" s="1" t="s">
        <v>7658</v>
      </c>
      <c r="D3550" s="3">
        <v>2100</v>
      </c>
      <c r="E3550" s="3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s="7">
        <f t="shared" si="220"/>
        <v>42411.942291666666</v>
      </c>
      <c r="L3550" s="7">
        <f t="shared" si="221"/>
        <v>42434.041666666672</v>
      </c>
      <c r="M3550" t="b">
        <v>0</v>
      </c>
      <c r="N3550">
        <v>13</v>
      </c>
      <c r="O3550" s="22">
        <f>E3550/D3550*100</f>
        <v>101.9047619047619</v>
      </c>
      <c r="P3550" s="4">
        <f>E3550/N3550</f>
        <v>164.61538461538461</v>
      </c>
      <c r="Q3550" t="b">
        <v>1</v>
      </c>
      <c r="R3550" t="s">
        <v>8271</v>
      </c>
      <c r="S3550" t="str">
        <f t="shared" si="222"/>
        <v>theater</v>
      </c>
      <c r="T3550" t="str">
        <f t="shared" si="223"/>
        <v>plays</v>
      </c>
    </row>
    <row r="3551" spans="1:20" ht="42.75" x14ac:dyDescent="0.45">
      <c r="A3551">
        <v>3549</v>
      </c>
      <c r="B3551" s="1" t="s">
        <v>3548</v>
      </c>
      <c r="C3551" s="1" t="s">
        <v>7659</v>
      </c>
      <c r="D3551" s="3">
        <v>1000</v>
      </c>
      <c r="E3551" s="3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s="7">
        <f t="shared" si="220"/>
        <v>42223.394363425927</v>
      </c>
      <c r="L3551" s="7">
        <f t="shared" si="221"/>
        <v>42251.394363425927</v>
      </c>
      <c r="M3551" t="b">
        <v>0</v>
      </c>
      <c r="N3551">
        <v>42</v>
      </c>
      <c r="O3551" s="22">
        <f>E3551/D3551*100</f>
        <v>102</v>
      </c>
      <c r="P3551" s="4">
        <f>E3551/N3551</f>
        <v>24.285714285714285</v>
      </c>
      <c r="Q3551" t="b">
        <v>1</v>
      </c>
      <c r="R3551" t="s">
        <v>8271</v>
      </c>
      <c r="S3551" t="str">
        <f t="shared" si="222"/>
        <v>theater</v>
      </c>
      <c r="T3551" t="str">
        <f t="shared" si="223"/>
        <v>plays</v>
      </c>
    </row>
    <row r="3552" spans="1:20" ht="42.75" x14ac:dyDescent="0.45">
      <c r="A3552">
        <v>3550</v>
      </c>
      <c r="B3552" s="1" t="s">
        <v>3549</v>
      </c>
      <c r="C3552" s="1" t="s">
        <v>7660</v>
      </c>
      <c r="D3552" s="3">
        <v>2500</v>
      </c>
      <c r="E3552" s="3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s="7">
        <f t="shared" si="220"/>
        <v>42462.893495370372</v>
      </c>
      <c r="L3552" s="7">
        <f t="shared" si="221"/>
        <v>42492.893495370372</v>
      </c>
      <c r="M3552" t="b">
        <v>0</v>
      </c>
      <c r="N3552">
        <v>64</v>
      </c>
      <c r="O3552" s="22">
        <f>E3552/D3552*100</f>
        <v>104.80000000000001</v>
      </c>
      <c r="P3552" s="4">
        <f>E3552/N3552</f>
        <v>40.9375</v>
      </c>
      <c r="Q3552" t="b">
        <v>1</v>
      </c>
      <c r="R3552" t="s">
        <v>8271</v>
      </c>
      <c r="S3552" t="str">
        <f t="shared" si="222"/>
        <v>theater</v>
      </c>
      <c r="T3552" t="str">
        <f t="shared" si="223"/>
        <v>plays</v>
      </c>
    </row>
    <row r="3553" spans="1:20" ht="42.75" x14ac:dyDescent="0.45">
      <c r="A3553">
        <v>3551</v>
      </c>
      <c r="B3553" s="1" t="s">
        <v>3550</v>
      </c>
      <c r="C3553" s="1" t="s">
        <v>7661</v>
      </c>
      <c r="D3553" s="3">
        <v>1500</v>
      </c>
      <c r="E3553" s="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s="7">
        <f t="shared" si="220"/>
        <v>41753.515856481477</v>
      </c>
      <c r="L3553" s="7">
        <f t="shared" si="221"/>
        <v>41781.921527777777</v>
      </c>
      <c r="M3553" t="b">
        <v>0</v>
      </c>
      <c r="N3553">
        <v>25</v>
      </c>
      <c r="O3553" s="22">
        <f>E3553/D3553*100</f>
        <v>101.83333333333333</v>
      </c>
      <c r="P3553" s="4">
        <f>E3553/N3553</f>
        <v>61.1</v>
      </c>
      <c r="Q3553" t="b">
        <v>1</v>
      </c>
      <c r="R3553" t="s">
        <v>8271</v>
      </c>
      <c r="S3553" t="str">
        <f t="shared" si="222"/>
        <v>theater</v>
      </c>
      <c r="T3553" t="str">
        <f t="shared" si="223"/>
        <v>plays</v>
      </c>
    </row>
    <row r="3554" spans="1:20" ht="42.75" x14ac:dyDescent="0.45">
      <c r="A3554">
        <v>3552</v>
      </c>
      <c r="B3554" s="1" t="s">
        <v>3551</v>
      </c>
      <c r="C3554" s="1" t="s">
        <v>7662</v>
      </c>
      <c r="D3554" s="3">
        <v>773</v>
      </c>
      <c r="E3554" s="3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s="7">
        <f t="shared" si="220"/>
        <v>41788.587083333332</v>
      </c>
      <c r="L3554" s="7">
        <f t="shared" si="221"/>
        <v>41818.587083333332</v>
      </c>
      <c r="M3554" t="b">
        <v>0</v>
      </c>
      <c r="N3554">
        <v>20</v>
      </c>
      <c r="O3554" s="22">
        <f>E3554/D3554*100</f>
        <v>100</v>
      </c>
      <c r="P3554" s="4">
        <f>E3554/N3554</f>
        <v>38.65</v>
      </c>
      <c r="Q3554" t="b">
        <v>1</v>
      </c>
      <c r="R3554" t="s">
        <v>8271</v>
      </c>
      <c r="S3554" t="str">
        <f t="shared" si="222"/>
        <v>theater</v>
      </c>
      <c r="T3554" t="str">
        <f t="shared" si="223"/>
        <v>plays</v>
      </c>
    </row>
    <row r="3555" spans="1:20" ht="42.75" x14ac:dyDescent="0.45">
      <c r="A3555">
        <v>3553</v>
      </c>
      <c r="B3555" s="1" t="s">
        <v>3552</v>
      </c>
      <c r="C3555" s="1" t="s">
        <v>7663</v>
      </c>
      <c r="D3555" s="3">
        <v>5500</v>
      </c>
      <c r="E3555" s="3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s="7">
        <f t="shared" si="220"/>
        <v>42196.028703703705</v>
      </c>
      <c r="L3555" s="7">
        <f t="shared" si="221"/>
        <v>42228</v>
      </c>
      <c r="M3555" t="b">
        <v>0</v>
      </c>
      <c r="N3555">
        <v>104</v>
      </c>
      <c r="O3555" s="22">
        <f>E3555/D3555*100</f>
        <v>106.27272727272728</v>
      </c>
      <c r="P3555" s="4">
        <f>E3555/N3555</f>
        <v>56.20192307692308</v>
      </c>
      <c r="Q3555" t="b">
        <v>1</v>
      </c>
      <c r="R3555" t="s">
        <v>8271</v>
      </c>
      <c r="S3555" t="str">
        <f t="shared" si="222"/>
        <v>theater</v>
      </c>
      <c r="T3555" t="str">
        <f t="shared" si="223"/>
        <v>plays</v>
      </c>
    </row>
    <row r="3556" spans="1:20" ht="42.75" x14ac:dyDescent="0.45">
      <c r="A3556">
        <v>3554</v>
      </c>
      <c r="B3556" s="1" t="s">
        <v>3553</v>
      </c>
      <c r="C3556" s="1" t="s">
        <v>7664</v>
      </c>
      <c r="D3556" s="3">
        <v>5000</v>
      </c>
      <c r="E3556" s="3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s="7">
        <f t="shared" si="220"/>
        <v>42016.050451388888</v>
      </c>
      <c r="L3556" s="7">
        <f t="shared" si="221"/>
        <v>42046.708333333328</v>
      </c>
      <c r="M3556" t="b">
        <v>0</v>
      </c>
      <c r="N3556">
        <v>53</v>
      </c>
      <c r="O3556" s="22">
        <f>E3556/D3556*100</f>
        <v>113.42219999999999</v>
      </c>
      <c r="P3556" s="4">
        <f>E3556/N3556</f>
        <v>107.00207547169811</v>
      </c>
      <c r="Q3556" t="b">
        <v>1</v>
      </c>
      <c r="R3556" t="s">
        <v>8271</v>
      </c>
      <c r="S3556" t="str">
        <f t="shared" si="222"/>
        <v>theater</v>
      </c>
      <c r="T3556" t="str">
        <f t="shared" si="223"/>
        <v>plays</v>
      </c>
    </row>
    <row r="3557" spans="1:20" ht="42.75" x14ac:dyDescent="0.45">
      <c r="A3557">
        <v>3555</v>
      </c>
      <c r="B3557" s="1" t="s">
        <v>3554</v>
      </c>
      <c r="C3557" s="1" t="s">
        <v>7665</v>
      </c>
      <c r="D3557" s="3">
        <v>2400</v>
      </c>
      <c r="E3557" s="3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s="7">
        <f t="shared" si="220"/>
        <v>42661.442060185189</v>
      </c>
      <c r="L3557" s="7">
        <f t="shared" si="221"/>
        <v>42691.483726851846</v>
      </c>
      <c r="M3557" t="b">
        <v>0</v>
      </c>
      <c r="N3557">
        <v>14</v>
      </c>
      <c r="O3557" s="22">
        <f>E3557/D3557*100</f>
        <v>100</v>
      </c>
      <c r="P3557" s="4">
        <f>E3557/N3557</f>
        <v>171.42857142857142</v>
      </c>
      <c r="Q3557" t="b">
        <v>1</v>
      </c>
      <c r="R3557" t="s">
        <v>8271</v>
      </c>
      <c r="S3557" t="str">
        <f t="shared" si="222"/>
        <v>theater</v>
      </c>
      <c r="T3557" t="str">
        <f t="shared" si="223"/>
        <v>plays</v>
      </c>
    </row>
    <row r="3558" spans="1:20" ht="42.75" x14ac:dyDescent="0.45">
      <c r="A3558">
        <v>3556</v>
      </c>
      <c r="B3558" s="1" t="s">
        <v>3555</v>
      </c>
      <c r="C3558" s="1" t="s">
        <v>7666</v>
      </c>
      <c r="D3558" s="3">
        <v>2200</v>
      </c>
      <c r="E3558" s="3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s="7">
        <f t="shared" si="220"/>
        <v>41808.649583333332</v>
      </c>
      <c r="L3558" s="7">
        <f t="shared" si="221"/>
        <v>41868.649583333332</v>
      </c>
      <c r="M3558" t="b">
        <v>0</v>
      </c>
      <c r="N3558">
        <v>20</v>
      </c>
      <c r="O3558" s="22">
        <f>E3558/D3558*100</f>
        <v>100.45454545454547</v>
      </c>
      <c r="P3558" s="4">
        <f>E3558/N3558</f>
        <v>110.5</v>
      </c>
      <c r="Q3558" t="b">
        <v>1</v>
      </c>
      <c r="R3558" t="s">
        <v>8271</v>
      </c>
      <c r="S3558" t="str">
        <f t="shared" si="222"/>
        <v>theater</v>
      </c>
      <c r="T3558" t="str">
        <f t="shared" si="223"/>
        <v>plays</v>
      </c>
    </row>
    <row r="3559" spans="1:20" ht="42.75" x14ac:dyDescent="0.45">
      <c r="A3559">
        <v>3557</v>
      </c>
      <c r="B3559" s="1" t="s">
        <v>3556</v>
      </c>
      <c r="C3559" s="1" t="s">
        <v>7667</v>
      </c>
      <c r="D3559" s="3">
        <v>100000</v>
      </c>
      <c r="E3559" s="3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s="7">
        <f t="shared" si="220"/>
        <v>41730.276747685188</v>
      </c>
      <c r="L3559" s="7">
        <f t="shared" si="221"/>
        <v>41764.276747685188</v>
      </c>
      <c r="M3559" t="b">
        <v>0</v>
      </c>
      <c r="N3559">
        <v>558</v>
      </c>
      <c r="O3559" s="22">
        <f>E3559/D3559*100</f>
        <v>100.03599999999999</v>
      </c>
      <c r="P3559" s="4">
        <f>E3559/N3559</f>
        <v>179.27598566308242</v>
      </c>
      <c r="Q3559" t="b">
        <v>1</v>
      </c>
      <c r="R3559" t="s">
        <v>8271</v>
      </c>
      <c r="S3559" t="str">
        <f t="shared" si="222"/>
        <v>theater</v>
      </c>
      <c r="T3559" t="str">
        <f t="shared" si="223"/>
        <v>plays</v>
      </c>
    </row>
    <row r="3560" spans="1:20" ht="42.75" x14ac:dyDescent="0.45">
      <c r="A3560">
        <v>3558</v>
      </c>
      <c r="B3560" s="1" t="s">
        <v>3557</v>
      </c>
      <c r="C3560" s="1" t="s">
        <v>7668</v>
      </c>
      <c r="D3560" s="3">
        <v>350</v>
      </c>
      <c r="E3560" s="3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s="7">
        <f t="shared" si="220"/>
        <v>42139.816840277781</v>
      </c>
      <c r="L3560" s="7">
        <f t="shared" si="221"/>
        <v>42181.875</v>
      </c>
      <c r="M3560" t="b">
        <v>0</v>
      </c>
      <c r="N3560">
        <v>22</v>
      </c>
      <c r="O3560" s="22">
        <f>E3560/D3560*100</f>
        <v>144</v>
      </c>
      <c r="P3560" s="4">
        <f>E3560/N3560</f>
        <v>22.90909090909091</v>
      </c>
      <c r="Q3560" t="b">
        <v>1</v>
      </c>
      <c r="R3560" t="s">
        <v>8271</v>
      </c>
      <c r="S3560" t="str">
        <f t="shared" si="222"/>
        <v>theater</v>
      </c>
      <c r="T3560" t="str">
        <f t="shared" si="223"/>
        <v>plays</v>
      </c>
    </row>
    <row r="3561" spans="1:20" ht="42.75" x14ac:dyDescent="0.45">
      <c r="A3561">
        <v>3559</v>
      </c>
      <c r="B3561" s="1" t="s">
        <v>3558</v>
      </c>
      <c r="C3561" s="1" t="s">
        <v>7669</v>
      </c>
      <c r="D3561" s="3">
        <v>1000</v>
      </c>
      <c r="E3561" s="3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s="7">
        <f t="shared" si="220"/>
        <v>42194.096157407403</v>
      </c>
      <c r="L3561" s="7">
        <f t="shared" si="221"/>
        <v>42216.373611111107</v>
      </c>
      <c r="M3561" t="b">
        <v>0</v>
      </c>
      <c r="N3561">
        <v>24</v>
      </c>
      <c r="O3561" s="22">
        <f>E3561/D3561*100</f>
        <v>103.49999999999999</v>
      </c>
      <c r="P3561" s="4">
        <f>E3561/N3561</f>
        <v>43.125</v>
      </c>
      <c r="Q3561" t="b">
        <v>1</v>
      </c>
      <c r="R3561" t="s">
        <v>8271</v>
      </c>
      <c r="S3561" t="str">
        <f t="shared" si="222"/>
        <v>theater</v>
      </c>
      <c r="T3561" t="str">
        <f t="shared" si="223"/>
        <v>plays</v>
      </c>
    </row>
    <row r="3562" spans="1:20" ht="42.75" x14ac:dyDescent="0.45">
      <c r="A3562">
        <v>3560</v>
      </c>
      <c r="B3562" s="1" t="s">
        <v>3559</v>
      </c>
      <c r="C3562" s="1" t="s">
        <v>7670</v>
      </c>
      <c r="D3562" s="3">
        <v>3200</v>
      </c>
      <c r="E3562" s="3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s="7">
        <f t="shared" si="220"/>
        <v>42115.889652777783</v>
      </c>
      <c r="L3562" s="7">
        <f t="shared" si="221"/>
        <v>42151.114583333328</v>
      </c>
      <c r="M3562" t="b">
        <v>0</v>
      </c>
      <c r="N3562">
        <v>74</v>
      </c>
      <c r="O3562" s="22">
        <f>E3562/D3562*100</f>
        <v>108.43750000000001</v>
      </c>
      <c r="P3562" s="4">
        <f>E3562/N3562</f>
        <v>46.891891891891895</v>
      </c>
      <c r="Q3562" t="b">
        <v>1</v>
      </c>
      <c r="R3562" t="s">
        <v>8271</v>
      </c>
      <c r="S3562" t="str">
        <f t="shared" si="222"/>
        <v>theater</v>
      </c>
      <c r="T3562" t="str">
        <f t="shared" si="223"/>
        <v>plays</v>
      </c>
    </row>
    <row r="3563" spans="1:20" ht="99.75" x14ac:dyDescent="0.45">
      <c r="A3563">
        <v>3561</v>
      </c>
      <c r="B3563" s="1" t="s">
        <v>3560</v>
      </c>
      <c r="C3563" s="1" t="s">
        <v>7671</v>
      </c>
      <c r="D3563" s="3">
        <v>2500</v>
      </c>
      <c r="E3563" s="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s="7">
        <f t="shared" si="220"/>
        <v>42203.680300925931</v>
      </c>
      <c r="L3563" s="7">
        <f t="shared" si="221"/>
        <v>42221.774999999994</v>
      </c>
      <c r="M3563" t="b">
        <v>0</v>
      </c>
      <c r="N3563">
        <v>54</v>
      </c>
      <c r="O3563" s="22">
        <f>E3563/D3563*100</f>
        <v>102.4</v>
      </c>
      <c r="P3563" s="4">
        <f>E3563/N3563</f>
        <v>47.407407407407405</v>
      </c>
      <c r="Q3563" t="b">
        <v>1</v>
      </c>
      <c r="R3563" t="s">
        <v>8271</v>
      </c>
      <c r="S3563" t="str">
        <f t="shared" si="222"/>
        <v>theater</v>
      </c>
      <c r="T3563" t="str">
        <f t="shared" si="223"/>
        <v>plays</v>
      </c>
    </row>
    <row r="3564" spans="1:20" ht="42.75" x14ac:dyDescent="0.45">
      <c r="A3564">
        <v>3562</v>
      </c>
      <c r="B3564" s="1" t="s">
        <v>3561</v>
      </c>
      <c r="C3564" s="1" t="s">
        <v>7672</v>
      </c>
      <c r="D3564" s="3">
        <v>315</v>
      </c>
      <c r="E3564" s="3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s="7">
        <f t="shared" si="220"/>
        <v>42433.761886574073</v>
      </c>
      <c r="L3564" s="7">
        <f t="shared" si="221"/>
        <v>42442.916666666672</v>
      </c>
      <c r="M3564" t="b">
        <v>0</v>
      </c>
      <c r="N3564">
        <v>31</v>
      </c>
      <c r="O3564" s="22">
        <f>E3564/D3564*100</f>
        <v>148.88888888888889</v>
      </c>
      <c r="P3564" s="4">
        <f>E3564/N3564</f>
        <v>15.129032258064516</v>
      </c>
      <c r="Q3564" t="b">
        <v>1</v>
      </c>
      <c r="R3564" t="s">
        <v>8271</v>
      </c>
      <c r="S3564" t="str">
        <f t="shared" si="222"/>
        <v>theater</v>
      </c>
      <c r="T3564" t="str">
        <f t="shared" si="223"/>
        <v>plays</v>
      </c>
    </row>
    <row r="3565" spans="1:20" ht="42.75" x14ac:dyDescent="0.45">
      <c r="A3565">
        <v>3563</v>
      </c>
      <c r="B3565" s="1" t="s">
        <v>3562</v>
      </c>
      <c r="C3565" s="1" t="s">
        <v>7673</v>
      </c>
      <c r="D3565" s="3">
        <v>500</v>
      </c>
      <c r="E3565" s="3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s="7">
        <f t="shared" si="220"/>
        <v>42555.671944444446</v>
      </c>
      <c r="L3565" s="7">
        <f t="shared" si="221"/>
        <v>42583.791666666672</v>
      </c>
      <c r="M3565" t="b">
        <v>0</v>
      </c>
      <c r="N3565">
        <v>25</v>
      </c>
      <c r="O3565" s="22">
        <f>E3565/D3565*100</f>
        <v>105.49000000000002</v>
      </c>
      <c r="P3565" s="4">
        <f>E3565/N3565</f>
        <v>21.098000000000003</v>
      </c>
      <c r="Q3565" t="b">
        <v>1</v>
      </c>
      <c r="R3565" t="s">
        <v>8271</v>
      </c>
      <c r="S3565" t="str">
        <f t="shared" si="222"/>
        <v>theater</v>
      </c>
      <c r="T3565" t="str">
        <f t="shared" si="223"/>
        <v>plays</v>
      </c>
    </row>
    <row r="3566" spans="1:20" ht="28.5" x14ac:dyDescent="0.45">
      <c r="A3566">
        <v>3564</v>
      </c>
      <c r="B3566" s="1" t="s">
        <v>3563</v>
      </c>
      <c r="C3566" s="1" t="s">
        <v>7674</v>
      </c>
      <c r="D3566" s="3">
        <v>1000</v>
      </c>
      <c r="E3566" s="3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s="7">
        <f t="shared" si="220"/>
        <v>42236.623252314821</v>
      </c>
      <c r="L3566" s="7">
        <f t="shared" si="221"/>
        <v>42282.666666666672</v>
      </c>
      <c r="M3566" t="b">
        <v>0</v>
      </c>
      <c r="N3566">
        <v>17</v>
      </c>
      <c r="O3566" s="22">
        <f>E3566/D3566*100</f>
        <v>100.49999999999999</v>
      </c>
      <c r="P3566" s="4">
        <f>E3566/N3566</f>
        <v>59.117647058823529</v>
      </c>
      <c r="Q3566" t="b">
        <v>1</v>
      </c>
      <c r="R3566" t="s">
        <v>8271</v>
      </c>
      <c r="S3566" t="str">
        <f t="shared" si="222"/>
        <v>theater</v>
      </c>
      <c r="T3566" t="str">
        <f t="shared" si="223"/>
        <v>plays</v>
      </c>
    </row>
    <row r="3567" spans="1:20" ht="42.75" x14ac:dyDescent="0.45">
      <c r="A3567">
        <v>3565</v>
      </c>
      <c r="B3567" s="1" t="s">
        <v>3564</v>
      </c>
      <c r="C3567" s="1" t="s">
        <v>7675</v>
      </c>
      <c r="D3567" s="3">
        <v>900</v>
      </c>
      <c r="E3567" s="3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s="7">
        <f t="shared" si="220"/>
        <v>41974.743148148147</v>
      </c>
      <c r="L3567" s="7">
        <f t="shared" si="221"/>
        <v>42004.743148148147</v>
      </c>
      <c r="M3567" t="b">
        <v>0</v>
      </c>
      <c r="N3567">
        <v>12</v>
      </c>
      <c r="O3567" s="22">
        <f>E3567/D3567*100</f>
        <v>130.55555555555557</v>
      </c>
      <c r="P3567" s="4">
        <f>E3567/N3567</f>
        <v>97.916666666666671</v>
      </c>
      <c r="Q3567" t="b">
        <v>1</v>
      </c>
      <c r="R3567" t="s">
        <v>8271</v>
      </c>
      <c r="S3567" t="str">
        <f t="shared" si="222"/>
        <v>theater</v>
      </c>
      <c r="T3567" t="str">
        <f t="shared" si="223"/>
        <v>plays</v>
      </c>
    </row>
    <row r="3568" spans="1:20" ht="42.75" x14ac:dyDescent="0.45">
      <c r="A3568">
        <v>3566</v>
      </c>
      <c r="B3568" s="1" t="s">
        <v>3565</v>
      </c>
      <c r="C3568" s="1" t="s">
        <v>7676</v>
      </c>
      <c r="D3568" s="3">
        <v>2000</v>
      </c>
      <c r="E3568" s="3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s="7">
        <f t="shared" si="220"/>
        <v>41997.507905092592</v>
      </c>
      <c r="L3568" s="7">
        <f t="shared" si="221"/>
        <v>42027.507905092592</v>
      </c>
      <c r="M3568" t="b">
        <v>0</v>
      </c>
      <c r="N3568">
        <v>38</v>
      </c>
      <c r="O3568" s="22">
        <f>E3568/D3568*100</f>
        <v>104.75000000000001</v>
      </c>
      <c r="P3568" s="4">
        <f>E3568/N3568</f>
        <v>55.131578947368418</v>
      </c>
      <c r="Q3568" t="b">
        <v>1</v>
      </c>
      <c r="R3568" t="s">
        <v>8271</v>
      </c>
      <c r="S3568" t="str">
        <f t="shared" si="222"/>
        <v>theater</v>
      </c>
      <c r="T3568" t="str">
        <f t="shared" si="223"/>
        <v>plays</v>
      </c>
    </row>
    <row r="3569" spans="1:20" ht="42.75" x14ac:dyDescent="0.45">
      <c r="A3569">
        <v>3567</v>
      </c>
      <c r="B3569" s="1" t="s">
        <v>3566</v>
      </c>
      <c r="C3569" s="1" t="s">
        <v>7677</v>
      </c>
      <c r="D3569" s="3">
        <v>1000</v>
      </c>
      <c r="E3569" s="3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s="7">
        <f t="shared" si="220"/>
        <v>42135.810694444444</v>
      </c>
      <c r="L3569" s="7">
        <f t="shared" si="221"/>
        <v>42165.810694444444</v>
      </c>
      <c r="M3569" t="b">
        <v>0</v>
      </c>
      <c r="N3569">
        <v>41</v>
      </c>
      <c r="O3569" s="22">
        <f>E3569/D3569*100</f>
        <v>108.80000000000001</v>
      </c>
      <c r="P3569" s="4">
        <f>E3569/N3569</f>
        <v>26.536585365853657</v>
      </c>
      <c r="Q3569" t="b">
        <v>1</v>
      </c>
      <c r="R3569" t="s">
        <v>8271</v>
      </c>
      <c r="S3569" t="str">
        <f t="shared" si="222"/>
        <v>theater</v>
      </c>
      <c r="T3569" t="str">
        <f t="shared" si="223"/>
        <v>plays</v>
      </c>
    </row>
    <row r="3570" spans="1:20" ht="42.75" x14ac:dyDescent="0.45">
      <c r="A3570">
        <v>3568</v>
      </c>
      <c r="B3570" s="1" t="s">
        <v>3567</v>
      </c>
      <c r="C3570" s="1" t="s">
        <v>7678</v>
      </c>
      <c r="D3570" s="3">
        <v>1000</v>
      </c>
      <c r="E3570" s="3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s="7">
        <f t="shared" si="220"/>
        <v>41869.740671296298</v>
      </c>
      <c r="L3570" s="7">
        <f t="shared" si="221"/>
        <v>41899.740671296298</v>
      </c>
      <c r="M3570" t="b">
        <v>0</v>
      </c>
      <c r="N3570">
        <v>19</v>
      </c>
      <c r="O3570" s="22">
        <f>E3570/D3570*100</f>
        <v>111.00000000000001</v>
      </c>
      <c r="P3570" s="4">
        <f>E3570/N3570</f>
        <v>58.421052631578945</v>
      </c>
      <c r="Q3570" t="b">
        <v>1</v>
      </c>
      <c r="R3570" t="s">
        <v>8271</v>
      </c>
      <c r="S3570" t="str">
        <f t="shared" si="222"/>
        <v>theater</v>
      </c>
      <c r="T3570" t="str">
        <f t="shared" si="223"/>
        <v>plays</v>
      </c>
    </row>
    <row r="3571" spans="1:20" ht="42.75" x14ac:dyDescent="0.45">
      <c r="A3571">
        <v>3569</v>
      </c>
      <c r="B3571" s="1" t="s">
        <v>3568</v>
      </c>
      <c r="C3571" s="1" t="s">
        <v>7679</v>
      </c>
      <c r="D3571" s="3">
        <v>5000</v>
      </c>
      <c r="E3571" s="3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s="7">
        <f t="shared" si="220"/>
        <v>41982.688611111109</v>
      </c>
      <c r="L3571" s="7">
        <f t="shared" si="221"/>
        <v>42012.688611111109</v>
      </c>
      <c r="M3571" t="b">
        <v>0</v>
      </c>
      <c r="N3571">
        <v>41</v>
      </c>
      <c r="O3571" s="22">
        <f>E3571/D3571*100</f>
        <v>100.47999999999999</v>
      </c>
      <c r="P3571" s="4">
        <f>E3571/N3571</f>
        <v>122.53658536585365</v>
      </c>
      <c r="Q3571" t="b">
        <v>1</v>
      </c>
      <c r="R3571" t="s">
        <v>8271</v>
      </c>
      <c r="S3571" t="str">
        <f t="shared" si="222"/>
        <v>theater</v>
      </c>
      <c r="T3571" t="str">
        <f t="shared" si="223"/>
        <v>plays</v>
      </c>
    </row>
    <row r="3572" spans="1:20" ht="42.75" x14ac:dyDescent="0.45">
      <c r="A3572">
        <v>3570</v>
      </c>
      <c r="B3572" s="1" t="s">
        <v>3569</v>
      </c>
      <c r="C3572" s="1" t="s">
        <v>7680</v>
      </c>
      <c r="D3572" s="3">
        <v>2000</v>
      </c>
      <c r="E3572" s="3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s="7">
        <f t="shared" si="220"/>
        <v>41976.331979166673</v>
      </c>
      <c r="L3572" s="7">
        <f t="shared" si="221"/>
        <v>42004.291666666672</v>
      </c>
      <c r="M3572" t="b">
        <v>0</v>
      </c>
      <c r="N3572">
        <v>26</v>
      </c>
      <c r="O3572" s="22">
        <f>E3572/D3572*100</f>
        <v>114.35</v>
      </c>
      <c r="P3572" s="4">
        <f>E3572/N3572</f>
        <v>87.961538461538467</v>
      </c>
      <c r="Q3572" t="b">
        <v>1</v>
      </c>
      <c r="R3572" t="s">
        <v>8271</v>
      </c>
      <c r="S3572" t="str">
        <f t="shared" si="222"/>
        <v>theater</v>
      </c>
      <c r="T3572" t="str">
        <f t="shared" si="223"/>
        <v>plays</v>
      </c>
    </row>
    <row r="3573" spans="1:20" ht="42.75" x14ac:dyDescent="0.45">
      <c r="A3573">
        <v>3571</v>
      </c>
      <c r="B3573" s="1" t="s">
        <v>3570</v>
      </c>
      <c r="C3573" s="1" t="s">
        <v>7681</v>
      </c>
      <c r="D3573" s="3">
        <v>1500</v>
      </c>
      <c r="E3573" s="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s="7">
        <f t="shared" si="220"/>
        <v>41912.858946759261</v>
      </c>
      <c r="L3573" s="7">
        <f t="shared" si="221"/>
        <v>41942.858946759261</v>
      </c>
      <c r="M3573" t="b">
        <v>0</v>
      </c>
      <c r="N3573">
        <v>25</v>
      </c>
      <c r="O3573" s="22">
        <f>E3573/D3573*100</f>
        <v>122.06666666666666</v>
      </c>
      <c r="P3573" s="4">
        <f>E3573/N3573</f>
        <v>73.239999999999995</v>
      </c>
      <c r="Q3573" t="b">
        <v>1</v>
      </c>
      <c r="R3573" t="s">
        <v>8271</v>
      </c>
      <c r="S3573" t="str">
        <f t="shared" si="222"/>
        <v>theater</v>
      </c>
      <c r="T3573" t="str">
        <f t="shared" si="223"/>
        <v>plays</v>
      </c>
    </row>
    <row r="3574" spans="1:20" ht="28.5" x14ac:dyDescent="0.45">
      <c r="A3574">
        <v>3572</v>
      </c>
      <c r="B3574" s="1" t="s">
        <v>3571</v>
      </c>
      <c r="C3574" s="1" t="s">
        <v>7682</v>
      </c>
      <c r="D3574" s="3">
        <v>500</v>
      </c>
      <c r="E3574" s="3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s="7">
        <f t="shared" si="220"/>
        <v>42146.570393518516</v>
      </c>
      <c r="L3574" s="7">
        <f t="shared" si="221"/>
        <v>42176.570393518516</v>
      </c>
      <c r="M3574" t="b">
        <v>0</v>
      </c>
      <c r="N3574">
        <v>9</v>
      </c>
      <c r="O3574" s="22">
        <f>E3574/D3574*100</f>
        <v>100</v>
      </c>
      <c r="P3574" s="4">
        <f>E3574/N3574</f>
        <v>55.555555555555557</v>
      </c>
      <c r="Q3574" t="b">
        <v>1</v>
      </c>
      <c r="R3574" t="s">
        <v>8271</v>
      </c>
      <c r="S3574" t="str">
        <f t="shared" si="222"/>
        <v>theater</v>
      </c>
      <c r="T3574" t="str">
        <f t="shared" si="223"/>
        <v>plays</v>
      </c>
    </row>
    <row r="3575" spans="1:20" ht="28.5" x14ac:dyDescent="0.45">
      <c r="A3575">
        <v>3573</v>
      </c>
      <c r="B3575" s="1" t="s">
        <v>3572</v>
      </c>
      <c r="C3575" s="1" t="s">
        <v>7683</v>
      </c>
      <c r="D3575" s="3">
        <v>3000</v>
      </c>
      <c r="E3575" s="3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s="7">
        <f t="shared" si="220"/>
        <v>41921.375532407408</v>
      </c>
      <c r="L3575" s="7">
        <f t="shared" si="221"/>
        <v>41951.417199074072</v>
      </c>
      <c r="M3575" t="b">
        <v>0</v>
      </c>
      <c r="N3575">
        <v>78</v>
      </c>
      <c r="O3575" s="22">
        <f>E3575/D3575*100</f>
        <v>102.8</v>
      </c>
      <c r="P3575" s="4">
        <f>E3575/N3575</f>
        <v>39.53846153846154</v>
      </c>
      <c r="Q3575" t="b">
        <v>1</v>
      </c>
      <c r="R3575" t="s">
        <v>8271</v>
      </c>
      <c r="S3575" t="str">
        <f t="shared" si="222"/>
        <v>theater</v>
      </c>
      <c r="T3575" t="str">
        <f t="shared" si="223"/>
        <v>plays</v>
      </c>
    </row>
    <row r="3576" spans="1:20" ht="42.75" x14ac:dyDescent="0.45">
      <c r="A3576">
        <v>3574</v>
      </c>
      <c r="B3576" s="1" t="s">
        <v>3573</v>
      </c>
      <c r="C3576" s="1" t="s">
        <v>7684</v>
      </c>
      <c r="D3576" s="3">
        <v>5800</v>
      </c>
      <c r="E3576" s="3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s="7">
        <f t="shared" si="220"/>
        <v>41926.942685185182</v>
      </c>
      <c r="L3576" s="7">
        <f t="shared" si="221"/>
        <v>41956.984351851846</v>
      </c>
      <c r="M3576" t="b">
        <v>0</v>
      </c>
      <c r="N3576">
        <v>45</v>
      </c>
      <c r="O3576" s="22">
        <f>E3576/D3576*100</f>
        <v>106.12068965517241</v>
      </c>
      <c r="P3576" s="4">
        <f>E3576/N3576</f>
        <v>136.77777777777777</v>
      </c>
      <c r="Q3576" t="b">
        <v>1</v>
      </c>
      <c r="R3576" t="s">
        <v>8271</v>
      </c>
      <c r="S3576" t="str">
        <f t="shared" si="222"/>
        <v>theater</v>
      </c>
      <c r="T3576" t="str">
        <f t="shared" si="223"/>
        <v>plays</v>
      </c>
    </row>
    <row r="3577" spans="1:20" ht="42.75" x14ac:dyDescent="0.45">
      <c r="A3577">
        <v>3575</v>
      </c>
      <c r="B3577" s="1" t="s">
        <v>3574</v>
      </c>
      <c r="C3577" s="1" t="s">
        <v>7685</v>
      </c>
      <c r="D3577" s="3">
        <v>10000</v>
      </c>
      <c r="E3577" s="3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s="7">
        <f t="shared" si="220"/>
        <v>42561.783877314811</v>
      </c>
      <c r="L3577" s="7">
        <f t="shared" si="221"/>
        <v>42593.165972222225</v>
      </c>
      <c r="M3577" t="b">
        <v>0</v>
      </c>
      <c r="N3577">
        <v>102</v>
      </c>
      <c r="O3577" s="22">
        <f>E3577/D3577*100</f>
        <v>101.33000000000001</v>
      </c>
      <c r="P3577" s="4">
        <f>E3577/N3577</f>
        <v>99.343137254901961</v>
      </c>
      <c r="Q3577" t="b">
        <v>1</v>
      </c>
      <c r="R3577" t="s">
        <v>8271</v>
      </c>
      <c r="S3577" t="str">
        <f t="shared" si="222"/>
        <v>theater</v>
      </c>
      <c r="T3577" t="str">
        <f t="shared" si="223"/>
        <v>plays</v>
      </c>
    </row>
    <row r="3578" spans="1:20" ht="42.75" x14ac:dyDescent="0.45">
      <c r="A3578">
        <v>3576</v>
      </c>
      <c r="B3578" s="1" t="s">
        <v>3575</v>
      </c>
      <c r="C3578" s="1" t="s">
        <v>7686</v>
      </c>
      <c r="D3578" s="3">
        <v>100</v>
      </c>
      <c r="E3578" s="3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s="7">
        <f t="shared" si="220"/>
        <v>42649.54923611111</v>
      </c>
      <c r="L3578" s="7">
        <f t="shared" si="221"/>
        <v>42709.590902777782</v>
      </c>
      <c r="M3578" t="b">
        <v>0</v>
      </c>
      <c r="N3578">
        <v>5</v>
      </c>
      <c r="O3578" s="22">
        <f>E3578/D3578*100</f>
        <v>100</v>
      </c>
      <c r="P3578" s="4">
        <f>E3578/N3578</f>
        <v>20</v>
      </c>
      <c r="Q3578" t="b">
        <v>1</v>
      </c>
      <c r="R3578" t="s">
        <v>8271</v>
      </c>
      <c r="S3578" t="str">
        <f t="shared" si="222"/>
        <v>theater</v>
      </c>
      <c r="T3578" t="str">
        <f t="shared" si="223"/>
        <v>plays</v>
      </c>
    </row>
    <row r="3579" spans="1:20" ht="42.75" x14ac:dyDescent="0.45">
      <c r="A3579">
        <v>3577</v>
      </c>
      <c r="B3579" s="1" t="s">
        <v>3576</v>
      </c>
      <c r="C3579" s="1" t="s">
        <v>7687</v>
      </c>
      <c r="D3579" s="3">
        <v>600</v>
      </c>
      <c r="E3579" s="3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s="7">
        <f t="shared" si="220"/>
        <v>42093.786840277782</v>
      </c>
      <c r="L3579" s="7">
        <f t="shared" si="221"/>
        <v>42120.26944444445</v>
      </c>
      <c r="M3579" t="b">
        <v>0</v>
      </c>
      <c r="N3579">
        <v>27</v>
      </c>
      <c r="O3579" s="22">
        <f>E3579/D3579*100</f>
        <v>130</v>
      </c>
      <c r="P3579" s="4">
        <f>E3579/N3579</f>
        <v>28.888888888888889</v>
      </c>
      <c r="Q3579" t="b">
        <v>1</v>
      </c>
      <c r="R3579" t="s">
        <v>8271</v>
      </c>
      <c r="S3579" t="str">
        <f t="shared" si="222"/>
        <v>theater</v>
      </c>
      <c r="T3579" t="str">
        <f t="shared" si="223"/>
        <v>plays</v>
      </c>
    </row>
    <row r="3580" spans="1:20" ht="42.75" x14ac:dyDescent="0.45">
      <c r="A3580">
        <v>3578</v>
      </c>
      <c r="B3580" s="1" t="s">
        <v>3577</v>
      </c>
      <c r="C3580" s="1" t="s">
        <v>7688</v>
      </c>
      <c r="D3580" s="3">
        <v>1500</v>
      </c>
      <c r="E3580" s="3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s="7">
        <f t="shared" si="220"/>
        <v>42460.733530092592</v>
      </c>
      <c r="L3580" s="7">
        <f t="shared" si="221"/>
        <v>42490.733530092592</v>
      </c>
      <c r="M3580" t="b">
        <v>0</v>
      </c>
      <c r="N3580">
        <v>37</v>
      </c>
      <c r="O3580" s="22">
        <f>E3580/D3580*100</f>
        <v>100.01333333333334</v>
      </c>
      <c r="P3580" s="4">
        <f>E3580/N3580</f>
        <v>40.545945945945945</v>
      </c>
      <c r="Q3580" t="b">
        <v>1</v>
      </c>
      <c r="R3580" t="s">
        <v>8271</v>
      </c>
      <c r="S3580" t="str">
        <f t="shared" si="222"/>
        <v>theater</v>
      </c>
      <c r="T3580" t="str">
        <f t="shared" si="223"/>
        <v>plays</v>
      </c>
    </row>
    <row r="3581" spans="1:20" ht="42.75" x14ac:dyDescent="0.45">
      <c r="A3581">
        <v>3579</v>
      </c>
      <c r="B3581" s="1" t="s">
        <v>3578</v>
      </c>
      <c r="C3581" s="1" t="s">
        <v>7689</v>
      </c>
      <c r="D3581" s="3">
        <v>500</v>
      </c>
      <c r="E3581" s="3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s="7">
        <f t="shared" si="220"/>
        <v>42430.762222222227</v>
      </c>
      <c r="L3581" s="7">
        <f t="shared" si="221"/>
        <v>42460.720555555556</v>
      </c>
      <c r="M3581" t="b">
        <v>0</v>
      </c>
      <c r="N3581">
        <v>14</v>
      </c>
      <c r="O3581" s="22">
        <f>E3581/D3581*100</f>
        <v>100</v>
      </c>
      <c r="P3581" s="4">
        <f>E3581/N3581</f>
        <v>35.714285714285715</v>
      </c>
      <c r="Q3581" t="b">
        <v>1</v>
      </c>
      <c r="R3581" t="s">
        <v>8271</v>
      </c>
      <c r="S3581" t="str">
        <f t="shared" si="222"/>
        <v>theater</v>
      </c>
      <c r="T3581" t="str">
        <f t="shared" si="223"/>
        <v>plays</v>
      </c>
    </row>
    <row r="3582" spans="1:20" ht="42.75" x14ac:dyDescent="0.45">
      <c r="A3582">
        <v>3580</v>
      </c>
      <c r="B3582" s="1" t="s">
        <v>3579</v>
      </c>
      <c r="C3582" s="1" t="s">
        <v>7690</v>
      </c>
      <c r="D3582" s="3">
        <v>900</v>
      </c>
      <c r="E3582" s="3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s="7">
        <f t="shared" si="220"/>
        <v>42026.176180555558</v>
      </c>
      <c r="L3582" s="7">
        <f t="shared" si="221"/>
        <v>42064.207638888889</v>
      </c>
      <c r="M3582" t="b">
        <v>0</v>
      </c>
      <c r="N3582">
        <v>27</v>
      </c>
      <c r="O3582" s="22">
        <f>E3582/D3582*100</f>
        <v>113.88888888888889</v>
      </c>
      <c r="P3582" s="4">
        <f>E3582/N3582</f>
        <v>37.962962962962962</v>
      </c>
      <c r="Q3582" t="b">
        <v>1</v>
      </c>
      <c r="R3582" t="s">
        <v>8271</v>
      </c>
      <c r="S3582" t="str">
        <f t="shared" si="222"/>
        <v>theater</v>
      </c>
      <c r="T3582" t="str">
        <f t="shared" si="223"/>
        <v>plays</v>
      </c>
    </row>
    <row r="3583" spans="1:20" ht="42.75" x14ac:dyDescent="0.45">
      <c r="A3583">
        <v>3581</v>
      </c>
      <c r="B3583" s="1" t="s">
        <v>3580</v>
      </c>
      <c r="C3583" s="1" t="s">
        <v>7691</v>
      </c>
      <c r="D3583" s="3">
        <v>1500</v>
      </c>
      <c r="E3583" s="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s="7">
        <f t="shared" si="220"/>
        <v>41836.471180555556</v>
      </c>
      <c r="L3583" s="7">
        <f t="shared" si="221"/>
        <v>41850.471180555556</v>
      </c>
      <c r="M3583" t="b">
        <v>0</v>
      </c>
      <c r="N3583">
        <v>45</v>
      </c>
      <c r="O3583" s="22">
        <f>E3583/D3583*100</f>
        <v>100</v>
      </c>
      <c r="P3583" s="4">
        <f>E3583/N3583</f>
        <v>33.333333333333336</v>
      </c>
      <c r="Q3583" t="b">
        <v>1</v>
      </c>
      <c r="R3583" t="s">
        <v>8271</v>
      </c>
      <c r="S3583" t="str">
        <f t="shared" si="222"/>
        <v>theater</v>
      </c>
      <c r="T3583" t="str">
        <f t="shared" si="223"/>
        <v>plays</v>
      </c>
    </row>
    <row r="3584" spans="1:20" ht="42.75" x14ac:dyDescent="0.45">
      <c r="A3584">
        <v>3582</v>
      </c>
      <c r="B3584" s="1" t="s">
        <v>3581</v>
      </c>
      <c r="C3584" s="1" t="s">
        <v>7692</v>
      </c>
      <c r="D3584" s="3">
        <v>1000</v>
      </c>
      <c r="E3584" s="3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s="7">
        <f t="shared" si="220"/>
        <v>42451.095856481479</v>
      </c>
      <c r="L3584" s="7">
        <f t="shared" si="221"/>
        <v>42465.095856481479</v>
      </c>
      <c r="M3584" t="b">
        <v>0</v>
      </c>
      <c r="N3584">
        <v>49</v>
      </c>
      <c r="O3584" s="22">
        <f>E3584/D3584*100</f>
        <v>287</v>
      </c>
      <c r="P3584" s="4">
        <f>E3584/N3584</f>
        <v>58.571428571428569</v>
      </c>
      <c r="Q3584" t="b">
        <v>1</v>
      </c>
      <c r="R3584" t="s">
        <v>8271</v>
      </c>
      <c r="S3584" t="str">
        <f t="shared" si="222"/>
        <v>theater</v>
      </c>
      <c r="T3584" t="str">
        <f t="shared" si="223"/>
        <v>plays</v>
      </c>
    </row>
    <row r="3585" spans="1:20" ht="42.75" x14ac:dyDescent="0.45">
      <c r="A3585">
        <v>3583</v>
      </c>
      <c r="B3585" s="1" t="s">
        <v>3582</v>
      </c>
      <c r="C3585" s="1" t="s">
        <v>7693</v>
      </c>
      <c r="D3585" s="3">
        <v>3000</v>
      </c>
      <c r="E3585" s="3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s="7">
        <f t="shared" si="220"/>
        <v>42418.425983796296</v>
      </c>
      <c r="L3585" s="7">
        <f t="shared" si="221"/>
        <v>42478.384317129632</v>
      </c>
      <c r="M3585" t="b">
        <v>0</v>
      </c>
      <c r="N3585">
        <v>24</v>
      </c>
      <c r="O3585" s="22">
        <f>E3585/D3585*100</f>
        <v>108.5</v>
      </c>
      <c r="P3585" s="4">
        <f>E3585/N3585</f>
        <v>135.625</v>
      </c>
      <c r="Q3585" t="b">
        <v>1</v>
      </c>
      <c r="R3585" t="s">
        <v>8271</v>
      </c>
      <c r="S3585" t="str">
        <f t="shared" si="222"/>
        <v>theater</v>
      </c>
      <c r="T3585" t="str">
        <f t="shared" si="223"/>
        <v>plays</v>
      </c>
    </row>
    <row r="3586" spans="1:20" ht="85.5" x14ac:dyDescent="0.45">
      <c r="A3586">
        <v>3584</v>
      </c>
      <c r="B3586" s="1" t="s">
        <v>3583</v>
      </c>
      <c r="C3586" s="1" t="s">
        <v>7694</v>
      </c>
      <c r="D3586" s="3">
        <v>3000</v>
      </c>
      <c r="E3586" s="3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s="7">
        <f t="shared" si="220"/>
        <v>42168.316481481481</v>
      </c>
      <c r="L3586" s="7">
        <f t="shared" si="221"/>
        <v>42198.316481481481</v>
      </c>
      <c r="M3586" t="b">
        <v>0</v>
      </c>
      <c r="N3586">
        <v>112</v>
      </c>
      <c r="O3586" s="22">
        <f>E3586/D3586*100</f>
        <v>115.5</v>
      </c>
      <c r="P3586" s="4">
        <f>E3586/N3586</f>
        <v>30.9375</v>
      </c>
      <c r="Q3586" t="b">
        <v>1</v>
      </c>
      <c r="R3586" t="s">
        <v>8271</v>
      </c>
      <c r="S3586" t="str">
        <f t="shared" si="222"/>
        <v>theater</v>
      </c>
      <c r="T3586" t="str">
        <f t="shared" si="223"/>
        <v>plays</v>
      </c>
    </row>
    <row r="3587" spans="1:20" ht="42.75" x14ac:dyDescent="0.45">
      <c r="A3587">
        <v>3585</v>
      </c>
      <c r="B3587" s="1" t="s">
        <v>3584</v>
      </c>
      <c r="C3587" s="1" t="s">
        <v>7695</v>
      </c>
      <c r="D3587" s="3">
        <v>3400</v>
      </c>
      <c r="E3587" s="3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s="7">
        <f t="shared" ref="K3587:K3650" si="224">(((J3587/60)/60)/24)+DATE(1970,1,1)</f>
        <v>41964.716319444444</v>
      </c>
      <c r="L3587" s="7">
        <f t="shared" ref="L3587:L3650" si="225">(((I3587/60)/60)/24)+DATE(1970,1,1)</f>
        <v>41994.716319444444</v>
      </c>
      <c r="M3587" t="b">
        <v>0</v>
      </c>
      <c r="N3587">
        <v>23</v>
      </c>
      <c r="O3587" s="22">
        <f>E3587/D3587*100</f>
        <v>119.11764705882352</v>
      </c>
      <c r="P3587" s="4">
        <f>E3587/N3587</f>
        <v>176.08695652173913</v>
      </c>
      <c r="Q3587" t="b">
        <v>1</v>
      </c>
      <c r="R3587" t="s">
        <v>8271</v>
      </c>
      <c r="S3587" t="str">
        <f t="shared" ref="S3587:S3650" si="226">LEFT(R3587,SEARCH("/",R3587,1)-1)</f>
        <v>theater</v>
      </c>
      <c r="T3587" t="str">
        <f t="shared" ref="T3587:T3650" si="227">RIGHT(R3587,LEN(R3587) - FIND("/",R3587))</f>
        <v>plays</v>
      </c>
    </row>
    <row r="3588" spans="1:20" x14ac:dyDescent="0.45">
      <c r="A3588">
        <v>3586</v>
      </c>
      <c r="B3588" s="1" t="s">
        <v>3585</v>
      </c>
      <c r="C3588" s="1" t="s">
        <v>7696</v>
      </c>
      <c r="D3588" s="3">
        <v>7500</v>
      </c>
      <c r="E3588" s="3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s="7">
        <f t="shared" si="224"/>
        <v>42576.697569444441</v>
      </c>
      <c r="L3588" s="7">
        <f t="shared" si="225"/>
        <v>42636.697569444441</v>
      </c>
      <c r="M3588" t="b">
        <v>0</v>
      </c>
      <c r="N3588">
        <v>54</v>
      </c>
      <c r="O3588" s="22">
        <f>E3588/D3588*100</f>
        <v>109.42666666666668</v>
      </c>
      <c r="P3588" s="4">
        <f>E3588/N3588</f>
        <v>151.9814814814815</v>
      </c>
      <c r="Q3588" t="b">
        <v>1</v>
      </c>
      <c r="R3588" t="s">
        <v>8271</v>
      </c>
      <c r="S3588" t="str">
        <f t="shared" si="226"/>
        <v>theater</v>
      </c>
      <c r="T3588" t="str">
        <f t="shared" si="227"/>
        <v>plays</v>
      </c>
    </row>
    <row r="3589" spans="1:20" ht="42.75" x14ac:dyDescent="0.45">
      <c r="A3589">
        <v>3587</v>
      </c>
      <c r="B3589" s="1" t="s">
        <v>3586</v>
      </c>
      <c r="C3589" s="1" t="s">
        <v>7697</v>
      </c>
      <c r="D3589" s="3">
        <v>500</v>
      </c>
      <c r="E3589" s="3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s="7">
        <f t="shared" si="224"/>
        <v>42503.539976851855</v>
      </c>
      <c r="L3589" s="7">
        <f t="shared" si="225"/>
        <v>42548.791666666672</v>
      </c>
      <c r="M3589" t="b">
        <v>0</v>
      </c>
      <c r="N3589">
        <v>28</v>
      </c>
      <c r="O3589" s="22">
        <f>E3589/D3589*100</f>
        <v>126.6</v>
      </c>
      <c r="P3589" s="4">
        <f>E3589/N3589</f>
        <v>22.607142857142858</v>
      </c>
      <c r="Q3589" t="b">
        <v>1</v>
      </c>
      <c r="R3589" t="s">
        <v>8271</v>
      </c>
      <c r="S3589" t="str">
        <f t="shared" si="226"/>
        <v>theater</v>
      </c>
      <c r="T3589" t="str">
        <f t="shared" si="227"/>
        <v>plays</v>
      </c>
    </row>
    <row r="3590" spans="1:20" ht="42.75" x14ac:dyDescent="0.45">
      <c r="A3590">
        <v>3588</v>
      </c>
      <c r="B3590" s="1" t="s">
        <v>3587</v>
      </c>
      <c r="C3590" s="1" t="s">
        <v>7698</v>
      </c>
      <c r="D3590" s="3">
        <v>200</v>
      </c>
      <c r="E3590" s="3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s="7">
        <f t="shared" si="224"/>
        <v>42101.828819444447</v>
      </c>
      <c r="L3590" s="7">
        <f t="shared" si="225"/>
        <v>42123.958333333328</v>
      </c>
      <c r="M3590" t="b">
        <v>0</v>
      </c>
      <c r="N3590">
        <v>11</v>
      </c>
      <c r="O3590" s="22">
        <f>E3590/D3590*100</f>
        <v>100.49999999999999</v>
      </c>
      <c r="P3590" s="4">
        <f>E3590/N3590</f>
        <v>18.272727272727273</v>
      </c>
      <c r="Q3590" t="b">
        <v>1</v>
      </c>
      <c r="R3590" t="s">
        <v>8271</v>
      </c>
      <c r="S3590" t="str">
        <f t="shared" si="226"/>
        <v>theater</v>
      </c>
      <c r="T3590" t="str">
        <f t="shared" si="227"/>
        <v>plays</v>
      </c>
    </row>
    <row r="3591" spans="1:20" ht="42.75" x14ac:dyDescent="0.45">
      <c r="A3591">
        <v>3589</v>
      </c>
      <c r="B3591" s="1" t="s">
        <v>3588</v>
      </c>
      <c r="C3591" s="1" t="s">
        <v>7699</v>
      </c>
      <c r="D3591" s="3">
        <v>4000</v>
      </c>
      <c r="E3591" s="3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s="7">
        <f t="shared" si="224"/>
        <v>42125.647534722222</v>
      </c>
      <c r="L3591" s="7">
        <f t="shared" si="225"/>
        <v>42150.647534722222</v>
      </c>
      <c r="M3591" t="b">
        <v>0</v>
      </c>
      <c r="N3591">
        <v>62</v>
      </c>
      <c r="O3591" s="22">
        <f>E3591/D3591*100</f>
        <v>127.49999999999999</v>
      </c>
      <c r="P3591" s="4">
        <f>E3591/N3591</f>
        <v>82.258064516129039</v>
      </c>
      <c r="Q3591" t="b">
        <v>1</v>
      </c>
      <c r="R3591" t="s">
        <v>8271</v>
      </c>
      <c r="S3591" t="str">
        <f t="shared" si="226"/>
        <v>theater</v>
      </c>
      <c r="T3591" t="str">
        <f t="shared" si="227"/>
        <v>plays</v>
      </c>
    </row>
    <row r="3592" spans="1:20" ht="42.75" x14ac:dyDescent="0.45">
      <c r="A3592">
        <v>3590</v>
      </c>
      <c r="B3592" s="1" t="s">
        <v>3589</v>
      </c>
      <c r="C3592" s="1" t="s">
        <v>7700</v>
      </c>
      <c r="D3592" s="3">
        <v>5000</v>
      </c>
      <c r="E3592" s="3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s="7">
        <f t="shared" si="224"/>
        <v>41902.333726851852</v>
      </c>
      <c r="L3592" s="7">
        <f t="shared" si="225"/>
        <v>41932.333726851852</v>
      </c>
      <c r="M3592" t="b">
        <v>0</v>
      </c>
      <c r="N3592">
        <v>73</v>
      </c>
      <c r="O3592" s="22">
        <f>E3592/D3592*100</f>
        <v>100.05999999999999</v>
      </c>
      <c r="P3592" s="4">
        <f>E3592/N3592</f>
        <v>68.534246575342465</v>
      </c>
      <c r="Q3592" t="b">
        <v>1</v>
      </c>
      <c r="R3592" t="s">
        <v>8271</v>
      </c>
      <c r="S3592" t="str">
        <f t="shared" si="226"/>
        <v>theater</v>
      </c>
      <c r="T3592" t="str">
        <f t="shared" si="227"/>
        <v>plays</v>
      </c>
    </row>
    <row r="3593" spans="1:20" ht="42.75" x14ac:dyDescent="0.45">
      <c r="A3593">
        <v>3591</v>
      </c>
      <c r="B3593" s="1" t="s">
        <v>3590</v>
      </c>
      <c r="C3593" s="1" t="s">
        <v>7701</v>
      </c>
      <c r="D3593" s="3">
        <v>700</v>
      </c>
      <c r="E3593" s="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s="7">
        <f t="shared" si="224"/>
        <v>42003.948425925926</v>
      </c>
      <c r="L3593" s="7">
        <f t="shared" si="225"/>
        <v>42028.207638888889</v>
      </c>
      <c r="M3593" t="b">
        <v>0</v>
      </c>
      <c r="N3593">
        <v>18</v>
      </c>
      <c r="O3593" s="22">
        <f>E3593/D3593*100</f>
        <v>175</v>
      </c>
      <c r="P3593" s="4">
        <f>E3593/N3593</f>
        <v>68.055555555555557</v>
      </c>
      <c r="Q3593" t="b">
        <v>1</v>
      </c>
      <c r="R3593" t="s">
        <v>8271</v>
      </c>
      <c r="S3593" t="str">
        <f t="shared" si="226"/>
        <v>theater</v>
      </c>
      <c r="T3593" t="str">
        <f t="shared" si="227"/>
        <v>plays</v>
      </c>
    </row>
    <row r="3594" spans="1:20" ht="42.75" x14ac:dyDescent="0.45">
      <c r="A3594">
        <v>3592</v>
      </c>
      <c r="B3594" s="1" t="s">
        <v>3591</v>
      </c>
      <c r="C3594" s="1" t="s">
        <v>7702</v>
      </c>
      <c r="D3594" s="3">
        <v>2000</v>
      </c>
      <c r="E3594" s="3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s="7">
        <f t="shared" si="224"/>
        <v>41988.829942129625</v>
      </c>
      <c r="L3594" s="7">
        <f t="shared" si="225"/>
        <v>42046.207638888889</v>
      </c>
      <c r="M3594" t="b">
        <v>0</v>
      </c>
      <c r="N3594">
        <v>35</v>
      </c>
      <c r="O3594" s="22">
        <f>E3594/D3594*100</f>
        <v>127.25</v>
      </c>
      <c r="P3594" s="4">
        <f>E3594/N3594</f>
        <v>72.714285714285708</v>
      </c>
      <c r="Q3594" t="b">
        <v>1</v>
      </c>
      <c r="R3594" t="s">
        <v>8271</v>
      </c>
      <c r="S3594" t="str">
        <f t="shared" si="226"/>
        <v>theater</v>
      </c>
      <c r="T3594" t="str">
        <f t="shared" si="227"/>
        <v>plays</v>
      </c>
    </row>
    <row r="3595" spans="1:20" ht="42.75" x14ac:dyDescent="0.45">
      <c r="A3595">
        <v>3593</v>
      </c>
      <c r="B3595" s="1" t="s">
        <v>3592</v>
      </c>
      <c r="C3595" s="1" t="s">
        <v>7703</v>
      </c>
      <c r="D3595" s="3">
        <v>3000</v>
      </c>
      <c r="E3595" s="3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s="7">
        <f t="shared" si="224"/>
        <v>41974.898599537039</v>
      </c>
      <c r="L3595" s="7">
        <f t="shared" si="225"/>
        <v>42009.851388888885</v>
      </c>
      <c r="M3595" t="b">
        <v>0</v>
      </c>
      <c r="N3595">
        <v>43</v>
      </c>
      <c r="O3595" s="22">
        <f>E3595/D3595*100</f>
        <v>110.63333333333334</v>
      </c>
      <c r="P3595" s="4">
        <f>E3595/N3595</f>
        <v>77.186046511627907</v>
      </c>
      <c r="Q3595" t="b">
        <v>1</v>
      </c>
      <c r="R3595" t="s">
        <v>8271</v>
      </c>
      <c r="S3595" t="str">
        <f t="shared" si="226"/>
        <v>theater</v>
      </c>
      <c r="T3595" t="str">
        <f t="shared" si="227"/>
        <v>plays</v>
      </c>
    </row>
    <row r="3596" spans="1:20" ht="42.75" x14ac:dyDescent="0.45">
      <c r="A3596">
        <v>3594</v>
      </c>
      <c r="B3596" s="1" t="s">
        <v>3593</v>
      </c>
      <c r="C3596" s="1" t="s">
        <v>7704</v>
      </c>
      <c r="D3596" s="3">
        <v>1600</v>
      </c>
      <c r="E3596" s="3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s="7">
        <f t="shared" si="224"/>
        <v>42592.066921296297</v>
      </c>
      <c r="L3596" s="7">
        <f t="shared" si="225"/>
        <v>42617.066921296297</v>
      </c>
      <c r="M3596" t="b">
        <v>0</v>
      </c>
      <c r="N3596">
        <v>36</v>
      </c>
      <c r="O3596" s="22">
        <f>E3596/D3596*100</f>
        <v>125.93749999999999</v>
      </c>
      <c r="P3596" s="4">
        <f>E3596/N3596</f>
        <v>55.972222222222221</v>
      </c>
      <c r="Q3596" t="b">
        <v>1</v>
      </c>
      <c r="R3596" t="s">
        <v>8271</v>
      </c>
      <c r="S3596" t="str">
        <f t="shared" si="226"/>
        <v>theater</v>
      </c>
      <c r="T3596" t="str">
        <f t="shared" si="227"/>
        <v>plays</v>
      </c>
    </row>
    <row r="3597" spans="1:20" ht="28.5" x14ac:dyDescent="0.45">
      <c r="A3597">
        <v>3595</v>
      </c>
      <c r="B3597" s="1" t="s">
        <v>3594</v>
      </c>
      <c r="C3597" s="1" t="s">
        <v>7705</v>
      </c>
      <c r="D3597" s="3">
        <v>2600</v>
      </c>
      <c r="E3597" s="3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s="7">
        <f t="shared" si="224"/>
        <v>42050.008368055554</v>
      </c>
      <c r="L3597" s="7">
        <f t="shared" si="225"/>
        <v>42076.290972222225</v>
      </c>
      <c r="M3597" t="b">
        <v>0</v>
      </c>
      <c r="N3597">
        <v>62</v>
      </c>
      <c r="O3597" s="22">
        <f>E3597/D3597*100</f>
        <v>118.5</v>
      </c>
      <c r="P3597" s="4">
        <f>E3597/N3597</f>
        <v>49.693548387096776</v>
      </c>
      <c r="Q3597" t="b">
        <v>1</v>
      </c>
      <c r="R3597" t="s">
        <v>8271</v>
      </c>
      <c r="S3597" t="str">
        <f t="shared" si="226"/>
        <v>theater</v>
      </c>
      <c r="T3597" t="str">
        <f t="shared" si="227"/>
        <v>plays</v>
      </c>
    </row>
    <row r="3598" spans="1:20" ht="42.75" x14ac:dyDescent="0.45">
      <c r="A3598">
        <v>3596</v>
      </c>
      <c r="B3598" s="1" t="s">
        <v>3595</v>
      </c>
      <c r="C3598" s="1" t="s">
        <v>7706</v>
      </c>
      <c r="D3598" s="3">
        <v>1100</v>
      </c>
      <c r="E3598" s="3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s="7">
        <f t="shared" si="224"/>
        <v>41856.715069444443</v>
      </c>
      <c r="L3598" s="7">
        <f t="shared" si="225"/>
        <v>41877.715069444443</v>
      </c>
      <c r="M3598" t="b">
        <v>0</v>
      </c>
      <c r="N3598">
        <v>15</v>
      </c>
      <c r="O3598" s="22">
        <f>E3598/D3598*100</f>
        <v>107.72727272727273</v>
      </c>
      <c r="P3598" s="4">
        <f>E3598/N3598</f>
        <v>79</v>
      </c>
      <c r="Q3598" t="b">
        <v>1</v>
      </c>
      <c r="R3598" t="s">
        <v>8271</v>
      </c>
      <c r="S3598" t="str">
        <f t="shared" si="226"/>
        <v>theater</v>
      </c>
      <c r="T3598" t="str">
        <f t="shared" si="227"/>
        <v>plays</v>
      </c>
    </row>
    <row r="3599" spans="1:20" ht="28.5" x14ac:dyDescent="0.45">
      <c r="A3599">
        <v>3597</v>
      </c>
      <c r="B3599" s="1" t="s">
        <v>3596</v>
      </c>
      <c r="C3599" s="1" t="s">
        <v>7707</v>
      </c>
      <c r="D3599" s="3">
        <v>2500</v>
      </c>
      <c r="E3599" s="3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s="7">
        <f t="shared" si="224"/>
        <v>42417.585532407407</v>
      </c>
      <c r="L3599" s="7">
        <f t="shared" si="225"/>
        <v>42432.249305555553</v>
      </c>
      <c r="M3599" t="b">
        <v>0</v>
      </c>
      <c r="N3599">
        <v>33</v>
      </c>
      <c r="O3599" s="22">
        <f>E3599/D3599*100</f>
        <v>102.60000000000001</v>
      </c>
      <c r="P3599" s="4">
        <f>E3599/N3599</f>
        <v>77.727272727272734</v>
      </c>
      <c r="Q3599" t="b">
        <v>1</v>
      </c>
      <c r="R3599" t="s">
        <v>8271</v>
      </c>
      <c r="S3599" t="str">
        <f t="shared" si="226"/>
        <v>theater</v>
      </c>
      <c r="T3599" t="str">
        <f t="shared" si="227"/>
        <v>plays</v>
      </c>
    </row>
    <row r="3600" spans="1:20" ht="42.75" x14ac:dyDescent="0.45">
      <c r="A3600">
        <v>3598</v>
      </c>
      <c r="B3600" s="1" t="s">
        <v>3597</v>
      </c>
      <c r="C3600" s="1" t="s">
        <v>7708</v>
      </c>
      <c r="D3600" s="3">
        <v>1000</v>
      </c>
      <c r="E3600" s="3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s="7">
        <f t="shared" si="224"/>
        <v>41866.79886574074</v>
      </c>
      <c r="L3600" s="7">
        <f t="shared" si="225"/>
        <v>41885.207638888889</v>
      </c>
      <c r="M3600" t="b">
        <v>0</v>
      </c>
      <c r="N3600">
        <v>27</v>
      </c>
      <c r="O3600" s="22">
        <f>E3600/D3600*100</f>
        <v>110.1</v>
      </c>
      <c r="P3600" s="4">
        <f>E3600/N3600</f>
        <v>40.777777777777779</v>
      </c>
      <c r="Q3600" t="b">
        <v>1</v>
      </c>
      <c r="R3600" t="s">
        <v>8271</v>
      </c>
      <c r="S3600" t="str">
        <f t="shared" si="226"/>
        <v>theater</v>
      </c>
      <c r="T3600" t="str">
        <f t="shared" si="227"/>
        <v>plays</v>
      </c>
    </row>
    <row r="3601" spans="1:20" ht="42.75" x14ac:dyDescent="0.45">
      <c r="A3601">
        <v>3599</v>
      </c>
      <c r="B3601" s="1" t="s">
        <v>3598</v>
      </c>
      <c r="C3601" s="1" t="s">
        <v>7709</v>
      </c>
      <c r="D3601" s="3">
        <v>500</v>
      </c>
      <c r="E3601" s="3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s="7">
        <f t="shared" si="224"/>
        <v>42220.79487268519</v>
      </c>
      <c r="L3601" s="7">
        <f t="shared" si="225"/>
        <v>42246</v>
      </c>
      <c r="M3601" t="b">
        <v>0</v>
      </c>
      <c r="N3601">
        <v>17</v>
      </c>
      <c r="O3601" s="22">
        <f>E3601/D3601*100</f>
        <v>202</v>
      </c>
      <c r="P3601" s="4">
        <f>E3601/N3601</f>
        <v>59.411764705882355</v>
      </c>
      <c r="Q3601" t="b">
        <v>1</v>
      </c>
      <c r="R3601" t="s">
        <v>8271</v>
      </c>
      <c r="S3601" t="str">
        <f t="shared" si="226"/>
        <v>theater</v>
      </c>
      <c r="T3601" t="str">
        <f t="shared" si="227"/>
        <v>plays</v>
      </c>
    </row>
    <row r="3602" spans="1:20" ht="28.5" x14ac:dyDescent="0.45">
      <c r="A3602">
        <v>3600</v>
      </c>
      <c r="B3602" s="1" t="s">
        <v>3599</v>
      </c>
      <c r="C3602" s="1" t="s">
        <v>7710</v>
      </c>
      <c r="D3602" s="3">
        <v>10</v>
      </c>
      <c r="E3602" s="3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s="7">
        <f t="shared" si="224"/>
        <v>42628.849120370374</v>
      </c>
      <c r="L3602" s="7">
        <f t="shared" si="225"/>
        <v>42656.849120370374</v>
      </c>
      <c r="M3602" t="b">
        <v>0</v>
      </c>
      <c r="N3602">
        <v>4</v>
      </c>
      <c r="O3602" s="22">
        <f>E3602/D3602*100</f>
        <v>130</v>
      </c>
      <c r="P3602" s="4">
        <f>E3602/N3602</f>
        <v>3.25</v>
      </c>
      <c r="Q3602" t="b">
        <v>1</v>
      </c>
      <c r="R3602" t="s">
        <v>8271</v>
      </c>
      <c r="S3602" t="str">
        <f t="shared" si="226"/>
        <v>theater</v>
      </c>
      <c r="T3602" t="str">
        <f t="shared" si="227"/>
        <v>plays</v>
      </c>
    </row>
    <row r="3603" spans="1:20" ht="42.75" x14ac:dyDescent="0.45">
      <c r="A3603">
        <v>3601</v>
      </c>
      <c r="B3603" s="1" t="s">
        <v>3600</v>
      </c>
      <c r="C3603" s="1" t="s">
        <v>7711</v>
      </c>
      <c r="D3603" s="3">
        <v>2000</v>
      </c>
      <c r="E3603" s="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s="7">
        <f t="shared" si="224"/>
        <v>41990.99863425926</v>
      </c>
      <c r="L3603" s="7">
        <f t="shared" si="225"/>
        <v>42020.99863425926</v>
      </c>
      <c r="M3603" t="b">
        <v>0</v>
      </c>
      <c r="N3603">
        <v>53</v>
      </c>
      <c r="O3603" s="22">
        <f>E3603/D3603*100</f>
        <v>104.35000000000001</v>
      </c>
      <c r="P3603" s="4">
        <f>E3603/N3603</f>
        <v>39.377358490566039</v>
      </c>
      <c r="Q3603" t="b">
        <v>1</v>
      </c>
      <c r="R3603" t="s">
        <v>8271</v>
      </c>
      <c r="S3603" t="str">
        <f t="shared" si="226"/>
        <v>theater</v>
      </c>
      <c r="T3603" t="str">
        <f t="shared" si="227"/>
        <v>plays</v>
      </c>
    </row>
    <row r="3604" spans="1:20" ht="57" x14ac:dyDescent="0.45">
      <c r="A3604">
        <v>3602</v>
      </c>
      <c r="B3604" s="1" t="s">
        <v>3601</v>
      </c>
      <c r="C3604" s="1" t="s">
        <v>7712</v>
      </c>
      <c r="D3604" s="3">
        <v>4000</v>
      </c>
      <c r="E3604" s="3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s="7">
        <f t="shared" si="224"/>
        <v>42447.894432870366</v>
      </c>
      <c r="L3604" s="7">
        <f t="shared" si="225"/>
        <v>42507.894432870366</v>
      </c>
      <c r="M3604" t="b">
        <v>0</v>
      </c>
      <c r="N3604">
        <v>49</v>
      </c>
      <c r="O3604" s="22">
        <f>E3604/D3604*100</f>
        <v>100.05</v>
      </c>
      <c r="P3604" s="4">
        <f>E3604/N3604</f>
        <v>81.673469387755105</v>
      </c>
      <c r="Q3604" t="b">
        <v>1</v>
      </c>
      <c r="R3604" t="s">
        <v>8271</v>
      </c>
      <c r="S3604" t="str">
        <f t="shared" si="226"/>
        <v>theater</v>
      </c>
      <c r="T3604" t="str">
        <f t="shared" si="227"/>
        <v>plays</v>
      </c>
    </row>
    <row r="3605" spans="1:20" ht="42.75" x14ac:dyDescent="0.45">
      <c r="A3605">
        <v>3603</v>
      </c>
      <c r="B3605" s="1" t="s">
        <v>3602</v>
      </c>
      <c r="C3605" s="1" t="s">
        <v>7713</v>
      </c>
      <c r="D3605" s="3">
        <v>1500</v>
      </c>
      <c r="E3605" s="3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s="7">
        <f t="shared" si="224"/>
        <v>42283.864351851851</v>
      </c>
      <c r="L3605" s="7">
        <f t="shared" si="225"/>
        <v>42313.906018518523</v>
      </c>
      <c r="M3605" t="b">
        <v>0</v>
      </c>
      <c r="N3605">
        <v>57</v>
      </c>
      <c r="O3605" s="22">
        <f>E3605/D3605*100</f>
        <v>170.66666666666669</v>
      </c>
      <c r="P3605" s="4">
        <f>E3605/N3605</f>
        <v>44.912280701754383</v>
      </c>
      <c r="Q3605" t="b">
        <v>1</v>
      </c>
      <c r="R3605" t="s">
        <v>8271</v>
      </c>
      <c r="S3605" t="str">
        <f t="shared" si="226"/>
        <v>theater</v>
      </c>
      <c r="T3605" t="str">
        <f t="shared" si="227"/>
        <v>plays</v>
      </c>
    </row>
    <row r="3606" spans="1:20" ht="42.75" x14ac:dyDescent="0.45">
      <c r="A3606">
        <v>3604</v>
      </c>
      <c r="B3606" s="1" t="s">
        <v>3603</v>
      </c>
      <c r="C3606" s="1" t="s">
        <v>7714</v>
      </c>
      <c r="D3606" s="3">
        <v>3000</v>
      </c>
      <c r="E3606" s="3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s="7">
        <f t="shared" si="224"/>
        <v>42483.015694444446</v>
      </c>
      <c r="L3606" s="7">
        <f t="shared" si="225"/>
        <v>42489.290972222225</v>
      </c>
      <c r="M3606" t="b">
        <v>0</v>
      </c>
      <c r="N3606">
        <v>69</v>
      </c>
      <c r="O3606" s="22">
        <f>E3606/D3606*100</f>
        <v>112.83333333333334</v>
      </c>
      <c r="P3606" s="4">
        <f>E3606/N3606</f>
        <v>49.05797101449275</v>
      </c>
      <c r="Q3606" t="b">
        <v>1</v>
      </c>
      <c r="R3606" t="s">
        <v>8271</v>
      </c>
      <c r="S3606" t="str">
        <f t="shared" si="226"/>
        <v>theater</v>
      </c>
      <c r="T3606" t="str">
        <f t="shared" si="227"/>
        <v>plays</v>
      </c>
    </row>
    <row r="3607" spans="1:20" ht="57" x14ac:dyDescent="0.45">
      <c r="A3607">
        <v>3605</v>
      </c>
      <c r="B3607" s="1" t="s">
        <v>3604</v>
      </c>
      <c r="C3607" s="1" t="s">
        <v>7715</v>
      </c>
      <c r="D3607" s="3">
        <v>250</v>
      </c>
      <c r="E3607" s="3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s="7">
        <f t="shared" si="224"/>
        <v>42383.793124999997</v>
      </c>
      <c r="L3607" s="7">
        <f t="shared" si="225"/>
        <v>42413.793124999997</v>
      </c>
      <c r="M3607" t="b">
        <v>0</v>
      </c>
      <c r="N3607">
        <v>15</v>
      </c>
      <c r="O3607" s="22">
        <f>E3607/D3607*100</f>
        <v>184</v>
      </c>
      <c r="P3607" s="4">
        <f>E3607/N3607</f>
        <v>30.666666666666668</v>
      </c>
      <c r="Q3607" t="b">
        <v>1</v>
      </c>
      <c r="R3607" t="s">
        <v>8271</v>
      </c>
      <c r="S3607" t="str">
        <f t="shared" si="226"/>
        <v>theater</v>
      </c>
      <c r="T3607" t="str">
        <f t="shared" si="227"/>
        <v>plays</v>
      </c>
    </row>
    <row r="3608" spans="1:20" ht="42.75" x14ac:dyDescent="0.45">
      <c r="A3608">
        <v>3606</v>
      </c>
      <c r="B3608" s="1" t="s">
        <v>3605</v>
      </c>
      <c r="C3608" s="1" t="s">
        <v>7716</v>
      </c>
      <c r="D3608" s="3">
        <v>3000</v>
      </c>
      <c r="E3608" s="3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s="7">
        <f t="shared" si="224"/>
        <v>42566.604826388888</v>
      </c>
      <c r="L3608" s="7">
        <f t="shared" si="225"/>
        <v>42596.604826388888</v>
      </c>
      <c r="M3608" t="b">
        <v>0</v>
      </c>
      <c r="N3608">
        <v>64</v>
      </c>
      <c r="O3608" s="22">
        <f>E3608/D3608*100</f>
        <v>130.26666666666665</v>
      </c>
      <c r="P3608" s="4">
        <f>E3608/N3608</f>
        <v>61.0625</v>
      </c>
      <c r="Q3608" t="b">
        <v>1</v>
      </c>
      <c r="R3608" t="s">
        <v>8271</v>
      </c>
      <c r="S3608" t="str">
        <f t="shared" si="226"/>
        <v>theater</v>
      </c>
      <c r="T3608" t="str">
        <f t="shared" si="227"/>
        <v>plays</v>
      </c>
    </row>
    <row r="3609" spans="1:20" ht="28.5" x14ac:dyDescent="0.45">
      <c r="A3609">
        <v>3607</v>
      </c>
      <c r="B3609" s="1" t="s">
        <v>3606</v>
      </c>
      <c r="C3609" s="1" t="s">
        <v>7717</v>
      </c>
      <c r="D3609" s="3">
        <v>550</v>
      </c>
      <c r="E3609" s="3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s="7">
        <f t="shared" si="224"/>
        <v>42338.963912037041</v>
      </c>
      <c r="L3609" s="7">
        <f t="shared" si="225"/>
        <v>42353</v>
      </c>
      <c r="M3609" t="b">
        <v>0</v>
      </c>
      <c r="N3609">
        <v>20</v>
      </c>
      <c r="O3609" s="22">
        <f>E3609/D3609*100</f>
        <v>105.45454545454544</v>
      </c>
      <c r="P3609" s="4">
        <f>E3609/N3609</f>
        <v>29</v>
      </c>
      <c r="Q3609" t="b">
        <v>1</v>
      </c>
      <c r="R3609" t="s">
        <v>8271</v>
      </c>
      <c r="S3609" t="str">
        <f t="shared" si="226"/>
        <v>theater</v>
      </c>
      <c r="T3609" t="str">
        <f t="shared" si="227"/>
        <v>plays</v>
      </c>
    </row>
    <row r="3610" spans="1:20" ht="42.75" x14ac:dyDescent="0.45">
      <c r="A3610">
        <v>3608</v>
      </c>
      <c r="B3610" s="1" t="s">
        <v>3607</v>
      </c>
      <c r="C3610" s="1" t="s">
        <v>7718</v>
      </c>
      <c r="D3610" s="3">
        <v>800</v>
      </c>
      <c r="E3610" s="3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s="7">
        <f t="shared" si="224"/>
        <v>42506.709375000006</v>
      </c>
      <c r="L3610" s="7">
        <f t="shared" si="225"/>
        <v>42538.583333333328</v>
      </c>
      <c r="M3610" t="b">
        <v>0</v>
      </c>
      <c r="N3610">
        <v>27</v>
      </c>
      <c r="O3610" s="22">
        <f>E3610/D3610*100</f>
        <v>100</v>
      </c>
      <c r="P3610" s="4">
        <f>E3610/N3610</f>
        <v>29.62962962962963</v>
      </c>
      <c r="Q3610" t="b">
        <v>1</v>
      </c>
      <c r="R3610" t="s">
        <v>8271</v>
      </c>
      <c r="S3610" t="str">
        <f t="shared" si="226"/>
        <v>theater</v>
      </c>
      <c r="T3610" t="str">
        <f t="shared" si="227"/>
        <v>plays</v>
      </c>
    </row>
    <row r="3611" spans="1:20" ht="42.75" x14ac:dyDescent="0.45">
      <c r="A3611">
        <v>3609</v>
      </c>
      <c r="B3611" s="1" t="s">
        <v>3608</v>
      </c>
      <c r="C3611" s="1" t="s">
        <v>7719</v>
      </c>
      <c r="D3611" s="3">
        <v>1960</v>
      </c>
      <c r="E3611" s="3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s="7">
        <f t="shared" si="224"/>
        <v>42429.991724537031</v>
      </c>
      <c r="L3611" s="7">
        <f t="shared" si="225"/>
        <v>42459.950057870374</v>
      </c>
      <c r="M3611" t="b">
        <v>0</v>
      </c>
      <c r="N3611">
        <v>21</v>
      </c>
      <c r="O3611" s="22">
        <f>E3611/D3611*100</f>
        <v>153.31632653061226</v>
      </c>
      <c r="P3611" s="4">
        <f>E3611/N3611</f>
        <v>143.0952380952381</v>
      </c>
      <c r="Q3611" t="b">
        <v>1</v>
      </c>
      <c r="R3611" t="s">
        <v>8271</v>
      </c>
      <c r="S3611" t="str">
        <f t="shared" si="226"/>
        <v>theater</v>
      </c>
      <c r="T3611" t="str">
        <f t="shared" si="227"/>
        <v>plays</v>
      </c>
    </row>
    <row r="3612" spans="1:20" ht="42.75" x14ac:dyDescent="0.45">
      <c r="A3612">
        <v>3610</v>
      </c>
      <c r="B3612" s="1" t="s">
        <v>3609</v>
      </c>
      <c r="C3612" s="1" t="s">
        <v>7720</v>
      </c>
      <c r="D3612" s="3">
        <v>1000</v>
      </c>
      <c r="E3612" s="3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s="7">
        <f t="shared" si="224"/>
        <v>42203.432129629626</v>
      </c>
      <c r="L3612" s="7">
        <f t="shared" si="225"/>
        <v>42233.432129629626</v>
      </c>
      <c r="M3612" t="b">
        <v>0</v>
      </c>
      <c r="N3612">
        <v>31</v>
      </c>
      <c r="O3612" s="22">
        <f>E3612/D3612*100</f>
        <v>162.30000000000001</v>
      </c>
      <c r="P3612" s="4">
        <f>E3612/N3612</f>
        <v>52.354838709677416</v>
      </c>
      <c r="Q3612" t="b">
        <v>1</v>
      </c>
      <c r="R3612" t="s">
        <v>8271</v>
      </c>
      <c r="S3612" t="str">
        <f t="shared" si="226"/>
        <v>theater</v>
      </c>
      <c r="T3612" t="str">
        <f t="shared" si="227"/>
        <v>plays</v>
      </c>
    </row>
    <row r="3613" spans="1:20" ht="42.75" x14ac:dyDescent="0.45">
      <c r="A3613">
        <v>3611</v>
      </c>
      <c r="B3613" s="1" t="s">
        <v>3610</v>
      </c>
      <c r="C3613" s="1" t="s">
        <v>7721</v>
      </c>
      <c r="D3613" s="3">
        <v>2500</v>
      </c>
      <c r="E3613" s="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s="7">
        <f t="shared" si="224"/>
        <v>42072.370381944449</v>
      </c>
      <c r="L3613" s="7">
        <f t="shared" si="225"/>
        <v>42102.370381944449</v>
      </c>
      <c r="M3613" t="b">
        <v>0</v>
      </c>
      <c r="N3613">
        <v>51</v>
      </c>
      <c r="O3613" s="22">
        <f>E3613/D3613*100</f>
        <v>136</v>
      </c>
      <c r="P3613" s="4">
        <f>E3613/N3613</f>
        <v>66.666666666666671</v>
      </c>
      <c r="Q3613" t="b">
        <v>1</v>
      </c>
      <c r="R3613" t="s">
        <v>8271</v>
      </c>
      <c r="S3613" t="str">
        <f t="shared" si="226"/>
        <v>theater</v>
      </c>
      <c r="T3613" t="str">
        <f t="shared" si="227"/>
        <v>plays</v>
      </c>
    </row>
    <row r="3614" spans="1:20" ht="42.75" x14ac:dyDescent="0.45">
      <c r="A3614">
        <v>3612</v>
      </c>
      <c r="B3614" s="1" t="s">
        <v>3611</v>
      </c>
      <c r="C3614" s="1" t="s">
        <v>7722</v>
      </c>
      <c r="D3614" s="3">
        <v>5000</v>
      </c>
      <c r="E3614" s="3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s="7">
        <f t="shared" si="224"/>
        <v>41789.726979166669</v>
      </c>
      <c r="L3614" s="7">
        <f t="shared" si="225"/>
        <v>41799.726979166669</v>
      </c>
      <c r="M3614" t="b">
        <v>0</v>
      </c>
      <c r="N3614">
        <v>57</v>
      </c>
      <c r="O3614" s="22">
        <f>E3614/D3614*100</f>
        <v>144.4</v>
      </c>
      <c r="P3614" s="4">
        <f>E3614/N3614</f>
        <v>126.66666666666667</v>
      </c>
      <c r="Q3614" t="b">
        <v>1</v>
      </c>
      <c r="R3614" t="s">
        <v>8271</v>
      </c>
      <c r="S3614" t="str">
        <f t="shared" si="226"/>
        <v>theater</v>
      </c>
      <c r="T3614" t="str">
        <f t="shared" si="227"/>
        <v>plays</v>
      </c>
    </row>
    <row r="3615" spans="1:20" ht="28.5" x14ac:dyDescent="0.45">
      <c r="A3615">
        <v>3613</v>
      </c>
      <c r="B3615" s="1" t="s">
        <v>3612</v>
      </c>
      <c r="C3615" s="1" t="s">
        <v>7723</v>
      </c>
      <c r="D3615" s="3">
        <v>1250</v>
      </c>
      <c r="E3615" s="3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s="7">
        <f t="shared" si="224"/>
        <v>41788.58997685185</v>
      </c>
      <c r="L3615" s="7">
        <f t="shared" si="225"/>
        <v>41818.58997685185</v>
      </c>
      <c r="M3615" t="b">
        <v>0</v>
      </c>
      <c r="N3615">
        <v>20</v>
      </c>
      <c r="O3615" s="22">
        <f>E3615/D3615*100</f>
        <v>100</v>
      </c>
      <c r="P3615" s="4">
        <f>E3615/N3615</f>
        <v>62.5</v>
      </c>
      <c r="Q3615" t="b">
        <v>1</v>
      </c>
      <c r="R3615" t="s">
        <v>8271</v>
      </c>
      <c r="S3615" t="str">
        <f t="shared" si="226"/>
        <v>theater</v>
      </c>
      <c r="T3615" t="str">
        <f t="shared" si="227"/>
        <v>plays</v>
      </c>
    </row>
    <row r="3616" spans="1:20" ht="42.75" x14ac:dyDescent="0.45">
      <c r="A3616">
        <v>3614</v>
      </c>
      <c r="B3616" s="1" t="s">
        <v>3439</v>
      </c>
      <c r="C3616" s="1" t="s">
        <v>7724</v>
      </c>
      <c r="D3616" s="3">
        <v>2500</v>
      </c>
      <c r="E3616" s="3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s="7">
        <f t="shared" si="224"/>
        <v>42144.041851851856</v>
      </c>
      <c r="L3616" s="7">
        <f t="shared" si="225"/>
        <v>42174.041851851856</v>
      </c>
      <c r="M3616" t="b">
        <v>0</v>
      </c>
      <c r="N3616">
        <v>71</v>
      </c>
      <c r="O3616" s="22">
        <f>E3616/D3616*100</f>
        <v>100.8</v>
      </c>
      <c r="P3616" s="4">
        <f>E3616/N3616</f>
        <v>35.492957746478872</v>
      </c>
      <c r="Q3616" t="b">
        <v>1</v>
      </c>
      <c r="R3616" t="s">
        <v>8271</v>
      </c>
      <c r="S3616" t="str">
        <f t="shared" si="226"/>
        <v>theater</v>
      </c>
      <c r="T3616" t="str">
        <f t="shared" si="227"/>
        <v>plays</v>
      </c>
    </row>
    <row r="3617" spans="1:20" ht="42.75" x14ac:dyDescent="0.45">
      <c r="A3617">
        <v>3615</v>
      </c>
      <c r="B3617" s="1" t="s">
        <v>3613</v>
      </c>
      <c r="C3617" s="1" t="s">
        <v>7725</v>
      </c>
      <c r="D3617" s="3">
        <v>2500</v>
      </c>
      <c r="E3617" s="3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s="7">
        <f t="shared" si="224"/>
        <v>42318.593703703707</v>
      </c>
      <c r="L3617" s="7">
        <f t="shared" si="225"/>
        <v>42348.593703703707</v>
      </c>
      <c r="M3617" t="b">
        <v>0</v>
      </c>
      <c r="N3617">
        <v>72</v>
      </c>
      <c r="O3617" s="22">
        <f>E3617/D3617*100</f>
        <v>106.80000000000001</v>
      </c>
      <c r="P3617" s="4">
        <f>E3617/N3617</f>
        <v>37.083333333333336</v>
      </c>
      <c r="Q3617" t="b">
        <v>1</v>
      </c>
      <c r="R3617" t="s">
        <v>8271</v>
      </c>
      <c r="S3617" t="str">
        <f t="shared" si="226"/>
        <v>theater</v>
      </c>
      <c r="T3617" t="str">
        <f t="shared" si="227"/>
        <v>plays</v>
      </c>
    </row>
    <row r="3618" spans="1:20" ht="42.75" x14ac:dyDescent="0.45">
      <c r="A3618">
        <v>3616</v>
      </c>
      <c r="B3618" s="1" t="s">
        <v>3614</v>
      </c>
      <c r="C3618" s="1" t="s">
        <v>7726</v>
      </c>
      <c r="D3618" s="3">
        <v>2500</v>
      </c>
      <c r="E3618" s="3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s="7">
        <f t="shared" si="224"/>
        <v>42052.949814814812</v>
      </c>
      <c r="L3618" s="7">
        <f t="shared" si="225"/>
        <v>42082.908148148148</v>
      </c>
      <c r="M3618" t="b">
        <v>0</v>
      </c>
      <c r="N3618">
        <v>45</v>
      </c>
      <c r="O3618" s="22">
        <f>E3618/D3618*100</f>
        <v>124.8</v>
      </c>
      <c r="P3618" s="4">
        <f>E3618/N3618</f>
        <v>69.333333333333329</v>
      </c>
      <c r="Q3618" t="b">
        <v>1</v>
      </c>
      <c r="R3618" t="s">
        <v>8271</v>
      </c>
      <c r="S3618" t="str">
        <f t="shared" si="226"/>
        <v>theater</v>
      </c>
      <c r="T3618" t="str">
        <f t="shared" si="227"/>
        <v>plays</v>
      </c>
    </row>
    <row r="3619" spans="1:20" ht="42.75" x14ac:dyDescent="0.45">
      <c r="A3619">
        <v>3617</v>
      </c>
      <c r="B3619" s="1" t="s">
        <v>3615</v>
      </c>
      <c r="C3619" s="1" t="s">
        <v>7727</v>
      </c>
      <c r="D3619" s="3">
        <v>740</v>
      </c>
      <c r="E3619" s="3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s="7">
        <f t="shared" si="224"/>
        <v>42779.610289351855</v>
      </c>
      <c r="L3619" s="7">
        <f t="shared" si="225"/>
        <v>42794</v>
      </c>
      <c r="M3619" t="b">
        <v>0</v>
      </c>
      <c r="N3619">
        <v>51</v>
      </c>
      <c r="O3619" s="22">
        <f>E3619/D3619*100</f>
        <v>118.91891891891892</v>
      </c>
      <c r="P3619" s="4">
        <f>E3619/N3619</f>
        <v>17.254901960784313</v>
      </c>
      <c r="Q3619" t="b">
        <v>1</v>
      </c>
      <c r="R3619" t="s">
        <v>8271</v>
      </c>
      <c r="S3619" t="str">
        <f t="shared" si="226"/>
        <v>theater</v>
      </c>
      <c r="T3619" t="str">
        <f t="shared" si="227"/>
        <v>plays</v>
      </c>
    </row>
    <row r="3620" spans="1:20" ht="42.75" x14ac:dyDescent="0.45">
      <c r="A3620">
        <v>3618</v>
      </c>
      <c r="B3620" s="1" t="s">
        <v>3616</v>
      </c>
      <c r="C3620" s="1" t="s">
        <v>7728</v>
      </c>
      <c r="D3620" s="3">
        <v>2000</v>
      </c>
      <c r="E3620" s="3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s="7">
        <f t="shared" si="224"/>
        <v>42128.627893518518</v>
      </c>
      <c r="L3620" s="7">
        <f t="shared" si="225"/>
        <v>42158.627893518518</v>
      </c>
      <c r="M3620" t="b">
        <v>0</v>
      </c>
      <c r="N3620">
        <v>56</v>
      </c>
      <c r="O3620" s="22">
        <f>E3620/D3620*100</f>
        <v>101</v>
      </c>
      <c r="P3620" s="4">
        <f>E3620/N3620</f>
        <v>36.071428571428569</v>
      </c>
      <c r="Q3620" t="b">
        <v>1</v>
      </c>
      <c r="R3620" t="s">
        <v>8271</v>
      </c>
      <c r="S3620" t="str">
        <f t="shared" si="226"/>
        <v>theater</v>
      </c>
      <c r="T3620" t="str">
        <f t="shared" si="227"/>
        <v>plays</v>
      </c>
    </row>
    <row r="3621" spans="1:20" ht="42.75" x14ac:dyDescent="0.45">
      <c r="A3621">
        <v>3619</v>
      </c>
      <c r="B3621" s="1" t="s">
        <v>3617</v>
      </c>
      <c r="C3621" s="1" t="s">
        <v>7729</v>
      </c>
      <c r="D3621" s="3">
        <v>1000</v>
      </c>
      <c r="E3621" s="3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s="7">
        <f t="shared" si="224"/>
        <v>42661.132245370376</v>
      </c>
      <c r="L3621" s="7">
        <f t="shared" si="225"/>
        <v>42693.916666666672</v>
      </c>
      <c r="M3621" t="b">
        <v>0</v>
      </c>
      <c r="N3621">
        <v>17</v>
      </c>
      <c r="O3621" s="22">
        <f>E3621/D3621*100</f>
        <v>112.99999999999999</v>
      </c>
      <c r="P3621" s="4">
        <f>E3621/N3621</f>
        <v>66.470588235294116</v>
      </c>
      <c r="Q3621" t="b">
        <v>1</v>
      </c>
      <c r="R3621" t="s">
        <v>8271</v>
      </c>
      <c r="S3621" t="str">
        <f t="shared" si="226"/>
        <v>theater</v>
      </c>
      <c r="T3621" t="str">
        <f t="shared" si="227"/>
        <v>plays</v>
      </c>
    </row>
    <row r="3622" spans="1:20" ht="42.75" x14ac:dyDescent="0.45">
      <c r="A3622">
        <v>3620</v>
      </c>
      <c r="B3622" s="1" t="s">
        <v>3618</v>
      </c>
      <c r="C3622" s="1" t="s">
        <v>7730</v>
      </c>
      <c r="D3622" s="3">
        <v>10500</v>
      </c>
      <c r="E3622" s="3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s="7">
        <f t="shared" si="224"/>
        <v>42037.938206018516</v>
      </c>
      <c r="L3622" s="7">
        <f t="shared" si="225"/>
        <v>42068.166666666672</v>
      </c>
      <c r="M3622" t="b">
        <v>0</v>
      </c>
      <c r="N3622">
        <v>197</v>
      </c>
      <c r="O3622" s="22">
        <f>E3622/D3622*100</f>
        <v>105.19047619047619</v>
      </c>
      <c r="P3622" s="4">
        <f>E3622/N3622</f>
        <v>56.065989847715734</v>
      </c>
      <c r="Q3622" t="b">
        <v>1</v>
      </c>
      <c r="R3622" t="s">
        <v>8271</v>
      </c>
      <c r="S3622" t="str">
        <f t="shared" si="226"/>
        <v>theater</v>
      </c>
      <c r="T3622" t="str">
        <f t="shared" si="227"/>
        <v>plays</v>
      </c>
    </row>
    <row r="3623" spans="1:20" ht="42.75" x14ac:dyDescent="0.45">
      <c r="A3623">
        <v>3621</v>
      </c>
      <c r="B3623" s="1" t="s">
        <v>3619</v>
      </c>
      <c r="C3623" s="1" t="s">
        <v>7731</v>
      </c>
      <c r="D3623" s="3">
        <v>3000</v>
      </c>
      <c r="E3623" s="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s="7">
        <f t="shared" si="224"/>
        <v>42619.935694444444</v>
      </c>
      <c r="L3623" s="7">
        <f t="shared" si="225"/>
        <v>42643.875</v>
      </c>
      <c r="M3623" t="b">
        <v>0</v>
      </c>
      <c r="N3623">
        <v>70</v>
      </c>
      <c r="O3623" s="22">
        <f>E3623/D3623*100</f>
        <v>109.73333333333332</v>
      </c>
      <c r="P3623" s="4">
        <f>E3623/N3623</f>
        <v>47.028571428571432</v>
      </c>
      <c r="Q3623" t="b">
        <v>1</v>
      </c>
      <c r="R3623" t="s">
        <v>8271</v>
      </c>
      <c r="S3623" t="str">
        <f t="shared" si="226"/>
        <v>theater</v>
      </c>
      <c r="T3623" t="str">
        <f t="shared" si="227"/>
        <v>plays</v>
      </c>
    </row>
    <row r="3624" spans="1:20" ht="28.5" x14ac:dyDescent="0.45">
      <c r="A3624">
        <v>3622</v>
      </c>
      <c r="B3624" s="1" t="s">
        <v>3620</v>
      </c>
      <c r="C3624" s="1" t="s">
        <v>7732</v>
      </c>
      <c r="D3624" s="3">
        <v>1000</v>
      </c>
      <c r="E3624" s="3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s="7">
        <f t="shared" si="224"/>
        <v>41877.221886574072</v>
      </c>
      <c r="L3624" s="7">
        <f t="shared" si="225"/>
        <v>41910.140972222223</v>
      </c>
      <c r="M3624" t="b">
        <v>0</v>
      </c>
      <c r="N3624">
        <v>21</v>
      </c>
      <c r="O3624" s="22">
        <f>E3624/D3624*100</f>
        <v>100.099</v>
      </c>
      <c r="P3624" s="4">
        <f>E3624/N3624</f>
        <v>47.666190476190479</v>
      </c>
      <c r="Q3624" t="b">
        <v>1</v>
      </c>
      <c r="R3624" t="s">
        <v>8271</v>
      </c>
      <c r="S3624" t="str">
        <f t="shared" si="226"/>
        <v>theater</v>
      </c>
      <c r="T3624" t="str">
        <f t="shared" si="227"/>
        <v>plays</v>
      </c>
    </row>
    <row r="3625" spans="1:20" ht="28.5" x14ac:dyDescent="0.45">
      <c r="A3625">
        <v>3623</v>
      </c>
      <c r="B3625" s="1" t="s">
        <v>3621</v>
      </c>
      <c r="C3625" s="1" t="s">
        <v>7733</v>
      </c>
      <c r="D3625" s="3">
        <v>2500</v>
      </c>
      <c r="E3625" s="3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s="7">
        <f t="shared" si="224"/>
        <v>41828.736921296295</v>
      </c>
      <c r="L3625" s="7">
        <f t="shared" si="225"/>
        <v>41846.291666666664</v>
      </c>
      <c r="M3625" t="b">
        <v>0</v>
      </c>
      <c r="N3625">
        <v>34</v>
      </c>
      <c r="O3625" s="22">
        <f>E3625/D3625*100</f>
        <v>120</v>
      </c>
      <c r="P3625" s="4">
        <f>E3625/N3625</f>
        <v>88.235294117647058</v>
      </c>
      <c r="Q3625" t="b">
        <v>1</v>
      </c>
      <c r="R3625" t="s">
        <v>8271</v>
      </c>
      <c r="S3625" t="str">
        <f t="shared" si="226"/>
        <v>theater</v>
      </c>
      <c r="T3625" t="str">
        <f t="shared" si="227"/>
        <v>plays</v>
      </c>
    </row>
    <row r="3626" spans="1:20" ht="71.25" x14ac:dyDescent="0.45">
      <c r="A3626">
        <v>3624</v>
      </c>
      <c r="B3626" s="1" t="s">
        <v>3622</v>
      </c>
      <c r="C3626" s="1" t="s">
        <v>7734</v>
      </c>
      <c r="D3626" s="3">
        <v>3000</v>
      </c>
      <c r="E3626" s="3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s="7">
        <f t="shared" si="224"/>
        <v>42545.774189814809</v>
      </c>
      <c r="L3626" s="7">
        <f t="shared" si="225"/>
        <v>42605.774189814809</v>
      </c>
      <c r="M3626" t="b">
        <v>0</v>
      </c>
      <c r="N3626">
        <v>39</v>
      </c>
      <c r="O3626" s="22">
        <f>E3626/D3626*100</f>
        <v>104.93333333333332</v>
      </c>
      <c r="P3626" s="4">
        <f>E3626/N3626</f>
        <v>80.717948717948715</v>
      </c>
      <c r="Q3626" t="b">
        <v>1</v>
      </c>
      <c r="R3626" t="s">
        <v>8271</v>
      </c>
      <c r="S3626" t="str">
        <f t="shared" si="226"/>
        <v>theater</v>
      </c>
      <c r="T3626" t="str">
        <f t="shared" si="227"/>
        <v>plays</v>
      </c>
    </row>
    <row r="3627" spans="1:20" ht="42.75" x14ac:dyDescent="0.45">
      <c r="A3627">
        <v>3625</v>
      </c>
      <c r="B3627" s="1" t="s">
        <v>3623</v>
      </c>
      <c r="C3627" s="1" t="s">
        <v>7735</v>
      </c>
      <c r="D3627" s="3">
        <v>3000</v>
      </c>
      <c r="E3627" s="3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s="7">
        <f t="shared" si="224"/>
        <v>42157.652511574073</v>
      </c>
      <c r="L3627" s="7">
        <f t="shared" si="225"/>
        <v>42187.652511574073</v>
      </c>
      <c r="M3627" t="b">
        <v>0</v>
      </c>
      <c r="N3627">
        <v>78</v>
      </c>
      <c r="O3627" s="22">
        <f>E3627/D3627*100</f>
        <v>102.66666666666666</v>
      </c>
      <c r="P3627" s="4">
        <f>E3627/N3627</f>
        <v>39.487179487179489</v>
      </c>
      <c r="Q3627" t="b">
        <v>1</v>
      </c>
      <c r="R3627" t="s">
        <v>8271</v>
      </c>
      <c r="S3627" t="str">
        <f t="shared" si="226"/>
        <v>theater</v>
      </c>
      <c r="T3627" t="str">
        <f t="shared" si="227"/>
        <v>plays</v>
      </c>
    </row>
    <row r="3628" spans="1:20" ht="42.75" x14ac:dyDescent="0.45">
      <c r="A3628">
        <v>3626</v>
      </c>
      <c r="B3628" s="1" t="s">
        <v>3624</v>
      </c>
      <c r="C3628" s="1" t="s">
        <v>7736</v>
      </c>
      <c r="D3628" s="3">
        <v>4000</v>
      </c>
      <c r="E3628" s="3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s="7">
        <f t="shared" si="224"/>
        <v>41846.667326388888</v>
      </c>
      <c r="L3628" s="7">
        <f t="shared" si="225"/>
        <v>41867.667326388888</v>
      </c>
      <c r="M3628" t="b">
        <v>0</v>
      </c>
      <c r="N3628">
        <v>48</v>
      </c>
      <c r="O3628" s="22">
        <f>E3628/D3628*100</f>
        <v>101.82500000000002</v>
      </c>
      <c r="P3628" s="4">
        <f>E3628/N3628</f>
        <v>84.854166666666671</v>
      </c>
      <c r="Q3628" t="b">
        <v>1</v>
      </c>
      <c r="R3628" t="s">
        <v>8271</v>
      </c>
      <c r="S3628" t="str">
        <f t="shared" si="226"/>
        <v>theater</v>
      </c>
      <c r="T3628" t="str">
        <f t="shared" si="227"/>
        <v>plays</v>
      </c>
    </row>
    <row r="3629" spans="1:20" ht="42.75" x14ac:dyDescent="0.45">
      <c r="A3629">
        <v>3627</v>
      </c>
      <c r="B3629" s="1" t="s">
        <v>3625</v>
      </c>
      <c r="C3629" s="1" t="s">
        <v>7737</v>
      </c>
      <c r="D3629" s="3">
        <v>2000</v>
      </c>
      <c r="E3629" s="3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s="7">
        <f t="shared" si="224"/>
        <v>42460.741747685184</v>
      </c>
      <c r="L3629" s="7">
        <f t="shared" si="225"/>
        <v>42511.165972222225</v>
      </c>
      <c r="M3629" t="b">
        <v>0</v>
      </c>
      <c r="N3629">
        <v>29</v>
      </c>
      <c r="O3629" s="22">
        <f>E3629/D3629*100</f>
        <v>100</v>
      </c>
      <c r="P3629" s="4">
        <f>E3629/N3629</f>
        <v>68.965517241379317</v>
      </c>
      <c r="Q3629" t="b">
        <v>1</v>
      </c>
      <c r="R3629" t="s">
        <v>8271</v>
      </c>
      <c r="S3629" t="str">
        <f t="shared" si="226"/>
        <v>theater</v>
      </c>
      <c r="T3629" t="str">
        <f t="shared" si="227"/>
        <v>plays</v>
      </c>
    </row>
    <row r="3630" spans="1:20" ht="42.75" x14ac:dyDescent="0.45">
      <c r="A3630">
        <v>3628</v>
      </c>
      <c r="B3630" s="1" t="s">
        <v>3626</v>
      </c>
      <c r="C3630" s="1" t="s">
        <v>7738</v>
      </c>
      <c r="D3630" s="3">
        <v>100000</v>
      </c>
      <c r="E3630" s="3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s="7">
        <f t="shared" si="224"/>
        <v>42291.833287037036</v>
      </c>
      <c r="L3630" s="7">
        <f t="shared" si="225"/>
        <v>42351.874953703707</v>
      </c>
      <c r="M3630" t="b">
        <v>0</v>
      </c>
      <c r="N3630">
        <v>0</v>
      </c>
      <c r="O3630" s="22">
        <f>E3630/D3630*100</f>
        <v>0</v>
      </c>
      <c r="P3630" s="4" t="e">
        <f>E3630/N3630</f>
        <v>#DIV/0!</v>
      </c>
      <c r="Q3630" t="b">
        <v>0</v>
      </c>
      <c r="R3630" t="s">
        <v>8305</v>
      </c>
      <c r="S3630" t="str">
        <f t="shared" si="226"/>
        <v>theater</v>
      </c>
      <c r="T3630" t="str">
        <f t="shared" si="227"/>
        <v>musical</v>
      </c>
    </row>
    <row r="3631" spans="1:20" ht="42.75" x14ac:dyDescent="0.45">
      <c r="A3631">
        <v>3629</v>
      </c>
      <c r="B3631" s="1" t="s">
        <v>3627</v>
      </c>
      <c r="C3631" s="1" t="s">
        <v>7739</v>
      </c>
      <c r="D3631" s="3">
        <v>1000000</v>
      </c>
      <c r="E3631" s="3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s="7">
        <f t="shared" si="224"/>
        <v>42437.094490740739</v>
      </c>
      <c r="L3631" s="7">
        <f t="shared" si="225"/>
        <v>42495.708333333328</v>
      </c>
      <c r="M3631" t="b">
        <v>0</v>
      </c>
      <c r="N3631">
        <v>2</v>
      </c>
      <c r="O3631" s="22">
        <f>E3631/D3631*100</f>
        <v>1.9999999999999998E-4</v>
      </c>
      <c r="P3631" s="4">
        <f>E3631/N3631</f>
        <v>1</v>
      </c>
      <c r="Q3631" t="b">
        <v>0</v>
      </c>
      <c r="R3631" t="s">
        <v>8305</v>
      </c>
      <c r="S3631" t="str">
        <f t="shared" si="226"/>
        <v>theater</v>
      </c>
      <c r="T3631" t="str">
        <f t="shared" si="227"/>
        <v>musical</v>
      </c>
    </row>
    <row r="3632" spans="1:20" ht="42.75" x14ac:dyDescent="0.45">
      <c r="A3632">
        <v>3630</v>
      </c>
      <c r="B3632" s="1" t="s">
        <v>3628</v>
      </c>
      <c r="C3632" s="1" t="s">
        <v>7740</v>
      </c>
      <c r="D3632" s="3">
        <v>3000</v>
      </c>
      <c r="E3632" s="3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s="7">
        <f t="shared" si="224"/>
        <v>41942.84710648148</v>
      </c>
      <c r="L3632" s="7">
        <f t="shared" si="225"/>
        <v>41972.888773148152</v>
      </c>
      <c r="M3632" t="b">
        <v>0</v>
      </c>
      <c r="N3632">
        <v>1</v>
      </c>
      <c r="O3632" s="22">
        <f>E3632/D3632*100</f>
        <v>3.3333333333333333E-2</v>
      </c>
      <c r="P3632" s="4">
        <f>E3632/N3632</f>
        <v>1</v>
      </c>
      <c r="Q3632" t="b">
        <v>0</v>
      </c>
      <c r="R3632" t="s">
        <v>8305</v>
      </c>
      <c r="S3632" t="str">
        <f t="shared" si="226"/>
        <v>theater</v>
      </c>
      <c r="T3632" t="str">
        <f t="shared" si="227"/>
        <v>musical</v>
      </c>
    </row>
    <row r="3633" spans="1:20" ht="42.75" x14ac:dyDescent="0.45">
      <c r="A3633">
        <v>3631</v>
      </c>
      <c r="B3633" s="1" t="s">
        <v>3629</v>
      </c>
      <c r="C3633" s="1" t="s">
        <v>7741</v>
      </c>
      <c r="D3633" s="3">
        <v>17100</v>
      </c>
      <c r="E3633" s="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s="7">
        <f t="shared" si="224"/>
        <v>41880.753437499996</v>
      </c>
      <c r="L3633" s="7">
        <f t="shared" si="225"/>
        <v>41905.165972222225</v>
      </c>
      <c r="M3633" t="b">
        <v>0</v>
      </c>
      <c r="N3633">
        <v>59</v>
      </c>
      <c r="O3633" s="22">
        <f>E3633/D3633*100</f>
        <v>51.023391812865491</v>
      </c>
      <c r="P3633" s="4">
        <f>E3633/N3633</f>
        <v>147.88135593220338</v>
      </c>
      <c r="Q3633" t="b">
        <v>0</v>
      </c>
      <c r="R3633" t="s">
        <v>8305</v>
      </c>
      <c r="S3633" t="str">
        <f t="shared" si="226"/>
        <v>theater</v>
      </c>
      <c r="T3633" t="str">
        <f t="shared" si="227"/>
        <v>musical</v>
      </c>
    </row>
    <row r="3634" spans="1:20" ht="42.75" x14ac:dyDescent="0.45">
      <c r="A3634">
        <v>3632</v>
      </c>
      <c r="B3634" s="1" t="s">
        <v>3630</v>
      </c>
      <c r="C3634" s="1" t="s">
        <v>7742</v>
      </c>
      <c r="D3634" s="3">
        <v>500</v>
      </c>
      <c r="E3634" s="3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s="7">
        <f t="shared" si="224"/>
        <v>41946.936909722222</v>
      </c>
      <c r="L3634" s="7">
        <f t="shared" si="225"/>
        <v>41966.936909722222</v>
      </c>
      <c r="M3634" t="b">
        <v>0</v>
      </c>
      <c r="N3634">
        <v>1</v>
      </c>
      <c r="O3634" s="22">
        <f>E3634/D3634*100</f>
        <v>20</v>
      </c>
      <c r="P3634" s="4">
        <f>E3634/N3634</f>
        <v>100</v>
      </c>
      <c r="Q3634" t="b">
        <v>0</v>
      </c>
      <c r="R3634" t="s">
        <v>8305</v>
      </c>
      <c r="S3634" t="str">
        <f t="shared" si="226"/>
        <v>theater</v>
      </c>
      <c r="T3634" t="str">
        <f t="shared" si="227"/>
        <v>musical</v>
      </c>
    </row>
    <row r="3635" spans="1:20" ht="42.75" x14ac:dyDescent="0.45">
      <c r="A3635">
        <v>3633</v>
      </c>
      <c r="B3635" s="1" t="s">
        <v>3631</v>
      </c>
      <c r="C3635" s="1" t="s">
        <v>7743</v>
      </c>
      <c r="D3635" s="3">
        <v>5000</v>
      </c>
      <c r="E3635" s="3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s="7">
        <f t="shared" si="224"/>
        <v>42649.623460648145</v>
      </c>
      <c r="L3635" s="7">
        <f t="shared" si="225"/>
        <v>42693.041666666672</v>
      </c>
      <c r="M3635" t="b">
        <v>0</v>
      </c>
      <c r="N3635">
        <v>31</v>
      </c>
      <c r="O3635" s="22">
        <f>E3635/D3635*100</f>
        <v>35.24</v>
      </c>
      <c r="P3635" s="4">
        <f>E3635/N3635</f>
        <v>56.838709677419352</v>
      </c>
      <c r="Q3635" t="b">
        <v>0</v>
      </c>
      <c r="R3635" t="s">
        <v>8305</v>
      </c>
      <c r="S3635" t="str">
        <f t="shared" si="226"/>
        <v>theater</v>
      </c>
      <c r="T3635" t="str">
        <f t="shared" si="227"/>
        <v>musical</v>
      </c>
    </row>
    <row r="3636" spans="1:20" ht="42.75" x14ac:dyDescent="0.45">
      <c r="A3636">
        <v>3634</v>
      </c>
      <c r="B3636" s="1" t="s">
        <v>3632</v>
      </c>
      <c r="C3636" s="1" t="s">
        <v>7744</v>
      </c>
      <c r="D3636" s="3">
        <v>75000</v>
      </c>
      <c r="E3636" s="3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s="7">
        <f t="shared" si="224"/>
        <v>42701.166365740741</v>
      </c>
      <c r="L3636" s="7">
        <f t="shared" si="225"/>
        <v>42749.165972222225</v>
      </c>
      <c r="M3636" t="b">
        <v>0</v>
      </c>
      <c r="N3636">
        <v>18</v>
      </c>
      <c r="O3636" s="22">
        <f>E3636/D3636*100</f>
        <v>4.246666666666667</v>
      </c>
      <c r="P3636" s="4">
        <f>E3636/N3636</f>
        <v>176.94444444444446</v>
      </c>
      <c r="Q3636" t="b">
        <v>0</v>
      </c>
      <c r="R3636" t="s">
        <v>8305</v>
      </c>
      <c r="S3636" t="str">
        <f t="shared" si="226"/>
        <v>theater</v>
      </c>
      <c r="T3636" t="str">
        <f t="shared" si="227"/>
        <v>musical</v>
      </c>
    </row>
    <row r="3637" spans="1:20" ht="28.5" x14ac:dyDescent="0.45">
      <c r="A3637">
        <v>3635</v>
      </c>
      <c r="B3637" s="1" t="s">
        <v>3633</v>
      </c>
      <c r="C3637" s="1" t="s">
        <v>7745</v>
      </c>
      <c r="D3637" s="3">
        <v>3500</v>
      </c>
      <c r="E3637" s="3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s="7">
        <f t="shared" si="224"/>
        <v>42450.88282407407</v>
      </c>
      <c r="L3637" s="7">
        <f t="shared" si="225"/>
        <v>42480.88282407407</v>
      </c>
      <c r="M3637" t="b">
        <v>0</v>
      </c>
      <c r="N3637">
        <v>10</v>
      </c>
      <c r="O3637" s="22">
        <f>E3637/D3637*100</f>
        <v>36.457142857142856</v>
      </c>
      <c r="P3637" s="4">
        <f>E3637/N3637</f>
        <v>127.6</v>
      </c>
      <c r="Q3637" t="b">
        <v>0</v>
      </c>
      <c r="R3637" t="s">
        <v>8305</v>
      </c>
      <c r="S3637" t="str">
        <f t="shared" si="226"/>
        <v>theater</v>
      </c>
      <c r="T3637" t="str">
        <f t="shared" si="227"/>
        <v>musical</v>
      </c>
    </row>
    <row r="3638" spans="1:20" ht="42.75" x14ac:dyDescent="0.45">
      <c r="A3638">
        <v>3636</v>
      </c>
      <c r="B3638" s="1" t="s">
        <v>3634</v>
      </c>
      <c r="C3638" s="1" t="s">
        <v>7746</v>
      </c>
      <c r="D3638" s="3">
        <v>150000</v>
      </c>
      <c r="E3638" s="3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s="7">
        <f t="shared" si="224"/>
        <v>42226.694780092599</v>
      </c>
      <c r="L3638" s="7">
        <f t="shared" si="225"/>
        <v>42261.694780092599</v>
      </c>
      <c r="M3638" t="b">
        <v>0</v>
      </c>
      <c r="N3638">
        <v>0</v>
      </c>
      <c r="O3638" s="22">
        <f>E3638/D3638*100</f>
        <v>0</v>
      </c>
      <c r="P3638" s="4" t="e">
        <f>E3638/N3638</f>
        <v>#DIV/0!</v>
      </c>
      <c r="Q3638" t="b">
        <v>0</v>
      </c>
      <c r="R3638" t="s">
        <v>8305</v>
      </c>
      <c r="S3638" t="str">
        <f t="shared" si="226"/>
        <v>theater</v>
      </c>
      <c r="T3638" t="str">
        <f t="shared" si="227"/>
        <v>musical</v>
      </c>
    </row>
    <row r="3639" spans="1:20" ht="57" x14ac:dyDescent="0.45">
      <c r="A3639">
        <v>3637</v>
      </c>
      <c r="B3639" s="1" t="s">
        <v>3635</v>
      </c>
      <c r="C3639" s="1" t="s">
        <v>7747</v>
      </c>
      <c r="D3639" s="3">
        <v>3000</v>
      </c>
      <c r="E3639" s="3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s="7">
        <f t="shared" si="224"/>
        <v>41975.700636574074</v>
      </c>
      <c r="L3639" s="7">
        <f t="shared" si="225"/>
        <v>42005.700636574074</v>
      </c>
      <c r="M3639" t="b">
        <v>0</v>
      </c>
      <c r="N3639">
        <v>14</v>
      </c>
      <c r="O3639" s="22">
        <f>E3639/D3639*100</f>
        <v>30.866666666666664</v>
      </c>
      <c r="P3639" s="4">
        <f>E3639/N3639</f>
        <v>66.142857142857139</v>
      </c>
      <c r="Q3639" t="b">
        <v>0</v>
      </c>
      <c r="R3639" t="s">
        <v>8305</v>
      </c>
      <c r="S3639" t="str">
        <f t="shared" si="226"/>
        <v>theater</v>
      </c>
      <c r="T3639" t="str">
        <f t="shared" si="227"/>
        <v>musical</v>
      </c>
    </row>
    <row r="3640" spans="1:20" ht="28.5" x14ac:dyDescent="0.45">
      <c r="A3640">
        <v>3638</v>
      </c>
      <c r="B3640" s="1" t="s">
        <v>3636</v>
      </c>
      <c r="C3640" s="1" t="s">
        <v>7748</v>
      </c>
      <c r="D3640" s="3">
        <v>3300</v>
      </c>
      <c r="E3640" s="3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s="7">
        <f t="shared" si="224"/>
        <v>42053.672824074078</v>
      </c>
      <c r="L3640" s="7">
        <f t="shared" si="225"/>
        <v>42113.631157407406</v>
      </c>
      <c r="M3640" t="b">
        <v>0</v>
      </c>
      <c r="N3640">
        <v>2</v>
      </c>
      <c r="O3640" s="22">
        <f>E3640/D3640*100</f>
        <v>6.5454545454545459</v>
      </c>
      <c r="P3640" s="4">
        <f>E3640/N3640</f>
        <v>108</v>
      </c>
      <c r="Q3640" t="b">
        <v>0</v>
      </c>
      <c r="R3640" t="s">
        <v>8305</v>
      </c>
      <c r="S3640" t="str">
        <f t="shared" si="226"/>
        <v>theater</v>
      </c>
      <c r="T3640" t="str">
        <f t="shared" si="227"/>
        <v>musical</v>
      </c>
    </row>
    <row r="3641" spans="1:20" ht="42.75" x14ac:dyDescent="0.45">
      <c r="A3641">
        <v>3639</v>
      </c>
      <c r="B3641" s="1" t="s">
        <v>3637</v>
      </c>
      <c r="C3641" s="1" t="s">
        <v>7749</v>
      </c>
      <c r="D3641" s="3">
        <v>25000</v>
      </c>
      <c r="E3641" s="3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s="7">
        <f t="shared" si="224"/>
        <v>42590.677152777775</v>
      </c>
      <c r="L3641" s="7">
        <f t="shared" si="225"/>
        <v>42650.632638888885</v>
      </c>
      <c r="M3641" t="b">
        <v>0</v>
      </c>
      <c r="N3641">
        <v>1</v>
      </c>
      <c r="O3641" s="22">
        <f>E3641/D3641*100</f>
        <v>4.0000000000000001E-3</v>
      </c>
      <c r="P3641" s="4">
        <f>E3641/N3641</f>
        <v>1</v>
      </c>
      <c r="Q3641" t="b">
        <v>0</v>
      </c>
      <c r="R3641" t="s">
        <v>8305</v>
      </c>
      <c r="S3641" t="str">
        <f t="shared" si="226"/>
        <v>theater</v>
      </c>
      <c r="T3641" t="str">
        <f t="shared" si="227"/>
        <v>musical</v>
      </c>
    </row>
    <row r="3642" spans="1:20" ht="71.25" x14ac:dyDescent="0.45">
      <c r="A3642">
        <v>3640</v>
      </c>
      <c r="B3642" s="1" t="s">
        <v>3638</v>
      </c>
      <c r="C3642" s="1" t="s">
        <v>7750</v>
      </c>
      <c r="D3642" s="3">
        <v>1000</v>
      </c>
      <c r="E3642" s="3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s="7">
        <f t="shared" si="224"/>
        <v>42104.781597222223</v>
      </c>
      <c r="L3642" s="7">
        <f t="shared" si="225"/>
        <v>42134.781597222223</v>
      </c>
      <c r="M3642" t="b">
        <v>0</v>
      </c>
      <c r="N3642">
        <v>3</v>
      </c>
      <c r="O3642" s="22">
        <f>E3642/D3642*100</f>
        <v>5.5</v>
      </c>
      <c r="P3642" s="4">
        <f>E3642/N3642</f>
        <v>18.333333333333332</v>
      </c>
      <c r="Q3642" t="b">
        <v>0</v>
      </c>
      <c r="R3642" t="s">
        <v>8305</v>
      </c>
      <c r="S3642" t="str">
        <f t="shared" si="226"/>
        <v>theater</v>
      </c>
      <c r="T3642" t="str">
        <f t="shared" si="227"/>
        <v>musical</v>
      </c>
    </row>
    <row r="3643" spans="1:20" ht="42.75" x14ac:dyDescent="0.45">
      <c r="A3643">
        <v>3641</v>
      </c>
      <c r="B3643" s="1" t="s">
        <v>3639</v>
      </c>
      <c r="C3643" s="1" t="s">
        <v>7751</v>
      </c>
      <c r="D3643" s="3">
        <v>3000</v>
      </c>
      <c r="E3643" s="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s="7">
        <f t="shared" si="224"/>
        <v>41899.627071759263</v>
      </c>
      <c r="L3643" s="7">
        <f t="shared" si="225"/>
        <v>41917.208333333336</v>
      </c>
      <c r="M3643" t="b">
        <v>0</v>
      </c>
      <c r="N3643">
        <v>0</v>
      </c>
      <c r="O3643" s="22">
        <f>E3643/D3643*100</f>
        <v>0</v>
      </c>
      <c r="P3643" s="4" t="e">
        <f>E3643/N3643</f>
        <v>#DIV/0!</v>
      </c>
      <c r="Q3643" t="b">
        <v>0</v>
      </c>
      <c r="R3643" t="s">
        <v>8305</v>
      </c>
      <c r="S3643" t="str">
        <f t="shared" si="226"/>
        <v>theater</v>
      </c>
      <c r="T3643" t="str">
        <f t="shared" si="227"/>
        <v>musical</v>
      </c>
    </row>
    <row r="3644" spans="1:20" ht="57" x14ac:dyDescent="0.45">
      <c r="A3644">
        <v>3642</v>
      </c>
      <c r="B3644" s="1" t="s">
        <v>3640</v>
      </c>
      <c r="C3644" s="1" t="s">
        <v>7752</v>
      </c>
      <c r="D3644" s="3">
        <v>700</v>
      </c>
      <c r="E3644" s="3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s="7">
        <f t="shared" si="224"/>
        <v>42297.816284722227</v>
      </c>
      <c r="L3644" s="7">
        <f t="shared" si="225"/>
        <v>42338.708333333328</v>
      </c>
      <c r="M3644" t="b">
        <v>0</v>
      </c>
      <c r="N3644">
        <v>2</v>
      </c>
      <c r="O3644" s="22">
        <f>E3644/D3644*100</f>
        <v>2.1428571428571428</v>
      </c>
      <c r="P3644" s="4">
        <f>E3644/N3644</f>
        <v>7.5</v>
      </c>
      <c r="Q3644" t="b">
        <v>0</v>
      </c>
      <c r="R3644" t="s">
        <v>8305</v>
      </c>
      <c r="S3644" t="str">
        <f t="shared" si="226"/>
        <v>theater</v>
      </c>
      <c r="T3644" t="str">
        <f t="shared" si="227"/>
        <v>musical</v>
      </c>
    </row>
    <row r="3645" spans="1:20" ht="42.75" x14ac:dyDescent="0.45">
      <c r="A3645">
        <v>3643</v>
      </c>
      <c r="B3645" s="1" t="s">
        <v>3641</v>
      </c>
      <c r="C3645" s="1" t="s">
        <v>7753</v>
      </c>
      <c r="D3645" s="3">
        <v>25000</v>
      </c>
      <c r="E3645" s="3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s="7">
        <f t="shared" si="224"/>
        <v>42285.143969907411</v>
      </c>
      <c r="L3645" s="7">
        <f t="shared" si="225"/>
        <v>42325.185636574075</v>
      </c>
      <c r="M3645" t="b">
        <v>0</v>
      </c>
      <c r="N3645">
        <v>0</v>
      </c>
      <c r="O3645" s="22">
        <f>E3645/D3645*100</f>
        <v>0</v>
      </c>
      <c r="P3645" s="4" t="e">
        <f>E3645/N3645</f>
        <v>#DIV/0!</v>
      </c>
      <c r="Q3645" t="b">
        <v>0</v>
      </c>
      <c r="R3645" t="s">
        <v>8305</v>
      </c>
      <c r="S3645" t="str">
        <f t="shared" si="226"/>
        <v>theater</v>
      </c>
      <c r="T3645" t="str">
        <f t="shared" si="227"/>
        <v>musical</v>
      </c>
    </row>
    <row r="3646" spans="1:20" ht="42.75" x14ac:dyDescent="0.45">
      <c r="A3646">
        <v>3644</v>
      </c>
      <c r="B3646" s="1" t="s">
        <v>3642</v>
      </c>
      <c r="C3646" s="1" t="s">
        <v>7754</v>
      </c>
      <c r="D3646" s="3">
        <v>5000</v>
      </c>
      <c r="E3646" s="3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s="7">
        <f t="shared" si="224"/>
        <v>42409.241747685184</v>
      </c>
      <c r="L3646" s="7">
        <f t="shared" si="225"/>
        <v>42437.207638888889</v>
      </c>
      <c r="M3646" t="b">
        <v>0</v>
      </c>
      <c r="N3646">
        <v>12</v>
      </c>
      <c r="O3646" s="22">
        <f>E3646/D3646*100</f>
        <v>16.420000000000002</v>
      </c>
      <c r="P3646" s="4">
        <f>E3646/N3646</f>
        <v>68.416666666666671</v>
      </c>
      <c r="Q3646" t="b">
        <v>0</v>
      </c>
      <c r="R3646" t="s">
        <v>8305</v>
      </c>
      <c r="S3646" t="str">
        <f t="shared" si="226"/>
        <v>theater</v>
      </c>
      <c r="T3646" t="str">
        <f t="shared" si="227"/>
        <v>musical</v>
      </c>
    </row>
    <row r="3647" spans="1:20" ht="42.75" x14ac:dyDescent="0.45">
      <c r="A3647">
        <v>3645</v>
      </c>
      <c r="B3647" s="1" t="s">
        <v>3643</v>
      </c>
      <c r="C3647" s="1" t="s">
        <v>7755</v>
      </c>
      <c r="D3647" s="3">
        <v>1000</v>
      </c>
      <c r="E3647" s="3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s="7">
        <f t="shared" si="224"/>
        <v>42665.970347222217</v>
      </c>
      <c r="L3647" s="7">
        <f t="shared" si="225"/>
        <v>42696.012013888889</v>
      </c>
      <c r="M3647" t="b">
        <v>0</v>
      </c>
      <c r="N3647">
        <v>1</v>
      </c>
      <c r="O3647" s="22">
        <f>E3647/D3647*100</f>
        <v>0.1</v>
      </c>
      <c r="P3647" s="4">
        <f>E3647/N3647</f>
        <v>1</v>
      </c>
      <c r="Q3647" t="b">
        <v>0</v>
      </c>
      <c r="R3647" t="s">
        <v>8305</v>
      </c>
      <c r="S3647" t="str">
        <f t="shared" si="226"/>
        <v>theater</v>
      </c>
      <c r="T3647" t="str">
        <f t="shared" si="227"/>
        <v>musical</v>
      </c>
    </row>
    <row r="3648" spans="1:20" ht="42.75" x14ac:dyDescent="0.45">
      <c r="A3648">
        <v>3646</v>
      </c>
      <c r="B3648" s="1" t="s">
        <v>3644</v>
      </c>
      <c r="C3648" s="1" t="s">
        <v>7756</v>
      </c>
      <c r="D3648" s="3">
        <v>10000</v>
      </c>
      <c r="E3648" s="3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s="7">
        <f t="shared" si="224"/>
        <v>42140.421319444446</v>
      </c>
      <c r="L3648" s="7">
        <f t="shared" si="225"/>
        <v>42171.979166666672</v>
      </c>
      <c r="M3648" t="b">
        <v>0</v>
      </c>
      <c r="N3648">
        <v>8</v>
      </c>
      <c r="O3648" s="22">
        <f>E3648/D3648*100</f>
        <v>4.8099999999999996</v>
      </c>
      <c r="P3648" s="4">
        <f>E3648/N3648</f>
        <v>60.125</v>
      </c>
      <c r="Q3648" t="b">
        <v>0</v>
      </c>
      <c r="R3648" t="s">
        <v>8305</v>
      </c>
      <c r="S3648" t="str">
        <f t="shared" si="226"/>
        <v>theater</v>
      </c>
      <c r="T3648" t="str">
        <f t="shared" si="227"/>
        <v>musical</v>
      </c>
    </row>
    <row r="3649" spans="1:20" ht="42.75" x14ac:dyDescent="0.45">
      <c r="A3649">
        <v>3647</v>
      </c>
      <c r="B3649" s="1" t="s">
        <v>3645</v>
      </c>
      <c r="C3649" s="1" t="s">
        <v>7757</v>
      </c>
      <c r="D3649" s="3">
        <v>500</v>
      </c>
      <c r="E3649" s="3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s="7">
        <f t="shared" si="224"/>
        <v>42598.749155092592</v>
      </c>
      <c r="L3649" s="7">
        <f t="shared" si="225"/>
        <v>42643.749155092592</v>
      </c>
      <c r="M3649" t="b">
        <v>0</v>
      </c>
      <c r="N3649">
        <v>2</v>
      </c>
      <c r="O3649" s="22">
        <f>E3649/D3649*100</f>
        <v>6</v>
      </c>
      <c r="P3649" s="4">
        <f>E3649/N3649</f>
        <v>15</v>
      </c>
      <c r="Q3649" t="b">
        <v>0</v>
      </c>
      <c r="R3649" t="s">
        <v>8305</v>
      </c>
      <c r="S3649" t="str">
        <f t="shared" si="226"/>
        <v>theater</v>
      </c>
      <c r="T3649" t="str">
        <f t="shared" si="227"/>
        <v>musical</v>
      </c>
    </row>
    <row r="3650" spans="1:20" ht="28.5" x14ac:dyDescent="0.45">
      <c r="A3650">
        <v>3648</v>
      </c>
      <c r="B3650" s="1" t="s">
        <v>3646</v>
      </c>
      <c r="C3650" s="1" t="s">
        <v>7758</v>
      </c>
      <c r="D3650" s="3">
        <v>40000</v>
      </c>
      <c r="E3650" s="3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s="7">
        <f t="shared" si="224"/>
        <v>41887.292187500003</v>
      </c>
      <c r="L3650" s="7">
        <f t="shared" si="225"/>
        <v>41917.292187500003</v>
      </c>
      <c r="M3650" t="b">
        <v>0</v>
      </c>
      <c r="N3650">
        <v>73</v>
      </c>
      <c r="O3650" s="22">
        <f>E3650/D3650*100</f>
        <v>100.38249999999999</v>
      </c>
      <c r="P3650" s="4">
        <f>E3650/N3650</f>
        <v>550.04109589041093</v>
      </c>
      <c r="Q3650" t="b">
        <v>1</v>
      </c>
      <c r="R3650" t="s">
        <v>8271</v>
      </c>
      <c r="S3650" t="str">
        <f t="shared" si="226"/>
        <v>theater</v>
      </c>
      <c r="T3650" t="str">
        <f t="shared" si="227"/>
        <v>plays</v>
      </c>
    </row>
    <row r="3651" spans="1:20" ht="42.75" x14ac:dyDescent="0.45">
      <c r="A3651">
        <v>3649</v>
      </c>
      <c r="B3651" s="1" t="s">
        <v>3647</v>
      </c>
      <c r="C3651" s="1" t="s">
        <v>7759</v>
      </c>
      <c r="D3651" s="3">
        <v>750</v>
      </c>
      <c r="E3651" s="3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s="7">
        <f t="shared" ref="K3651:K3714" si="228">(((J3651/60)/60)/24)+DATE(1970,1,1)</f>
        <v>41780.712893518517</v>
      </c>
      <c r="L3651" s="7">
        <f t="shared" ref="L3651:L3714" si="229">(((I3651/60)/60)/24)+DATE(1970,1,1)</f>
        <v>41806.712893518517</v>
      </c>
      <c r="M3651" t="b">
        <v>0</v>
      </c>
      <c r="N3651">
        <v>8</v>
      </c>
      <c r="O3651" s="22">
        <f>E3651/D3651*100</f>
        <v>104</v>
      </c>
      <c r="P3651" s="4">
        <f>E3651/N3651</f>
        <v>97.5</v>
      </c>
      <c r="Q3651" t="b">
        <v>1</v>
      </c>
      <c r="R3651" t="s">
        <v>8271</v>
      </c>
      <c r="S3651" t="str">
        <f t="shared" ref="S3651:S3714" si="230">LEFT(R3651,SEARCH("/",R3651,1)-1)</f>
        <v>theater</v>
      </c>
      <c r="T3651" t="str">
        <f t="shared" ref="T3651:T3714" si="231">RIGHT(R3651,LEN(R3651) - FIND("/",R3651))</f>
        <v>plays</v>
      </c>
    </row>
    <row r="3652" spans="1:20" ht="42.75" x14ac:dyDescent="0.45">
      <c r="A3652">
        <v>3650</v>
      </c>
      <c r="B3652" s="1" t="s">
        <v>3648</v>
      </c>
      <c r="C3652" s="1" t="s">
        <v>7760</v>
      </c>
      <c r="D3652" s="3">
        <v>500</v>
      </c>
      <c r="E3652" s="3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s="7">
        <f t="shared" si="228"/>
        <v>42381.478981481487</v>
      </c>
      <c r="L3652" s="7">
        <f t="shared" si="229"/>
        <v>42402.478981481487</v>
      </c>
      <c r="M3652" t="b">
        <v>0</v>
      </c>
      <c r="N3652">
        <v>17</v>
      </c>
      <c r="O3652" s="22">
        <f>E3652/D3652*100</f>
        <v>100</v>
      </c>
      <c r="P3652" s="4">
        <f>E3652/N3652</f>
        <v>29.411764705882351</v>
      </c>
      <c r="Q3652" t="b">
        <v>1</v>
      </c>
      <c r="R3652" t="s">
        <v>8271</v>
      </c>
      <c r="S3652" t="str">
        <f t="shared" si="230"/>
        <v>theater</v>
      </c>
      <c r="T3652" t="str">
        <f t="shared" si="231"/>
        <v>plays</v>
      </c>
    </row>
    <row r="3653" spans="1:20" ht="42.75" x14ac:dyDescent="0.45">
      <c r="A3653">
        <v>3651</v>
      </c>
      <c r="B3653" s="1" t="s">
        <v>3649</v>
      </c>
      <c r="C3653" s="1" t="s">
        <v>7761</v>
      </c>
      <c r="D3653" s="3">
        <v>500</v>
      </c>
      <c r="E3653" s="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s="7">
        <f t="shared" si="228"/>
        <v>41828.646319444444</v>
      </c>
      <c r="L3653" s="7">
        <f t="shared" si="229"/>
        <v>41861.665972222225</v>
      </c>
      <c r="M3653" t="b">
        <v>0</v>
      </c>
      <c r="N3653">
        <v>9</v>
      </c>
      <c r="O3653" s="22">
        <f>E3653/D3653*100</f>
        <v>104</v>
      </c>
      <c r="P3653" s="4">
        <f>E3653/N3653</f>
        <v>57.777777777777779</v>
      </c>
      <c r="Q3653" t="b">
        <v>1</v>
      </c>
      <c r="R3653" t="s">
        <v>8271</v>
      </c>
      <c r="S3653" t="str">
        <f t="shared" si="230"/>
        <v>theater</v>
      </c>
      <c r="T3653" t="str">
        <f t="shared" si="231"/>
        <v>plays</v>
      </c>
    </row>
    <row r="3654" spans="1:20" ht="42.75" x14ac:dyDescent="0.45">
      <c r="A3654">
        <v>3652</v>
      </c>
      <c r="B3654" s="1" t="s">
        <v>2867</v>
      </c>
      <c r="C3654" s="1" t="s">
        <v>7762</v>
      </c>
      <c r="D3654" s="3">
        <v>300</v>
      </c>
      <c r="E3654" s="3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s="7">
        <f t="shared" si="228"/>
        <v>42596.644699074073</v>
      </c>
      <c r="L3654" s="7">
        <f t="shared" si="229"/>
        <v>42607.165972222225</v>
      </c>
      <c r="M3654" t="b">
        <v>0</v>
      </c>
      <c r="N3654">
        <v>17</v>
      </c>
      <c r="O3654" s="22">
        <f>E3654/D3654*100</f>
        <v>250.66666666666669</v>
      </c>
      <c r="P3654" s="4">
        <f>E3654/N3654</f>
        <v>44.235294117647058</v>
      </c>
      <c r="Q3654" t="b">
        <v>1</v>
      </c>
      <c r="R3654" t="s">
        <v>8271</v>
      </c>
      <c r="S3654" t="str">
        <f t="shared" si="230"/>
        <v>theater</v>
      </c>
      <c r="T3654" t="str">
        <f t="shared" si="231"/>
        <v>plays</v>
      </c>
    </row>
    <row r="3655" spans="1:20" ht="42.75" x14ac:dyDescent="0.45">
      <c r="A3655">
        <v>3653</v>
      </c>
      <c r="B3655" s="1" t="s">
        <v>3650</v>
      </c>
      <c r="C3655" s="1" t="s">
        <v>7763</v>
      </c>
      <c r="D3655" s="3">
        <v>2000</v>
      </c>
      <c r="E3655" s="3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s="7">
        <f t="shared" si="228"/>
        <v>42191.363506944443</v>
      </c>
      <c r="L3655" s="7">
        <f t="shared" si="229"/>
        <v>42221.363506944443</v>
      </c>
      <c r="M3655" t="b">
        <v>0</v>
      </c>
      <c r="N3655">
        <v>33</v>
      </c>
      <c r="O3655" s="22">
        <f>E3655/D3655*100</f>
        <v>100.49999999999999</v>
      </c>
      <c r="P3655" s="4">
        <f>E3655/N3655</f>
        <v>60.909090909090907</v>
      </c>
      <c r="Q3655" t="b">
        <v>1</v>
      </c>
      <c r="R3655" t="s">
        <v>8271</v>
      </c>
      <c r="S3655" t="str">
        <f t="shared" si="230"/>
        <v>theater</v>
      </c>
      <c r="T3655" t="str">
        <f t="shared" si="231"/>
        <v>plays</v>
      </c>
    </row>
    <row r="3656" spans="1:20" ht="42.75" x14ac:dyDescent="0.45">
      <c r="A3656">
        <v>3654</v>
      </c>
      <c r="B3656" s="1" t="s">
        <v>3651</v>
      </c>
      <c r="C3656" s="1" t="s">
        <v>7764</v>
      </c>
      <c r="D3656" s="3">
        <v>1500</v>
      </c>
      <c r="E3656" s="3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s="7">
        <f t="shared" si="228"/>
        <v>42440.416504629626</v>
      </c>
      <c r="L3656" s="7">
        <f t="shared" si="229"/>
        <v>42463.708333333328</v>
      </c>
      <c r="M3656" t="b">
        <v>0</v>
      </c>
      <c r="N3656">
        <v>38</v>
      </c>
      <c r="O3656" s="22">
        <f>E3656/D3656*100</f>
        <v>174.4</v>
      </c>
      <c r="P3656" s="4">
        <f>E3656/N3656</f>
        <v>68.84210526315789</v>
      </c>
      <c r="Q3656" t="b">
        <v>1</v>
      </c>
      <c r="R3656" t="s">
        <v>8271</v>
      </c>
      <c r="S3656" t="str">
        <f t="shared" si="230"/>
        <v>theater</v>
      </c>
      <c r="T3656" t="str">
        <f t="shared" si="231"/>
        <v>plays</v>
      </c>
    </row>
    <row r="3657" spans="1:20" ht="42.75" x14ac:dyDescent="0.45">
      <c r="A3657">
        <v>3655</v>
      </c>
      <c r="B3657" s="1" t="s">
        <v>3652</v>
      </c>
      <c r="C3657" s="1" t="s">
        <v>7765</v>
      </c>
      <c r="D3657" s="3">
        <v>5000</v>
      </c>
      <c r="E3657" s="3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s="7">
        <f t="shared" si="228"/>
        <v>42173.803217592591</v>
      </c>
      <c r="L3657" s="7">
        <f t="shared" si="229"/>
        <v>42203.290972222225</v>
      </c>
      <c r="M3657" t="b">
        <v>0</v>
      </c>
      <c r="N3657">
        <v>79</v>
      </c>
      <c r="O3657" s="22">
        <f>E3657/D3657*100</f>
        <v>116.26</v>
      </c>
      <c r="P3657" s="4">
        <f>E3657/N3657</f>
        <v>73.582278481012665</v>
      </c>
      <c r="Q3657" t="b">
        <v>1</v>
      </c>
      <c r="R3657" t="s">
        <v>8271</v>
      </c>
      <c r="S3657" t="str">
        <f t="shared" si="230"/>
        <v>theater</v>
      </c>
      <c r="T3657" t="str">
        <f t="shared" si="231"/>
        <v>plays</v>
      </c>
    </row>
    <row r="3658" spans="1:20" ht="42.75" x14ac:dyDescent="0.45">
      <c r="A3658">
        <v>3656</v>
      </c>
      <c r="B3658" s="1" t="s">
        <v>3653</v>
      </c>
      <c r="C3658" s="1" t="s">
        <v>7766</v>
      </c>
      <c r="D3658" s="3">
        <v>5000</v>
      </c>
      <c r="E3658" s="3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s="7">
        <f t="shared" si="228"/>
        <v>42737.910138888896</v>
      </c>
      <c r="L3658" s="7">
        <f t="shared" si="229"/>
        <v>42767.957638888889</v>
      </c>
      <c r="M3658" t="b">
        <v>0</v>
      </c>
      <c r="N3658">
        <v>46</v>
      </c>
      <c r="O3658" s="22">
        <f>E3658/D3658*100</f>
        <v>105.82000000000001</v>
      </c>
      <c r="P3658" s="4">
        <f>E3658/N3658</f>
        <v>115.02173913043478</v>
      </c>
      <c r="Q3658" t="b">
        <v>1</v>
      </c>
      <c r="R3658" t="s">
        <v>8271</v>
      </c>
      <c r="S3658" t="str">
        <f t="shared" si="230"/>
        <v>theater</v>
      </c>
      <c r="T3658" t="str">
        <f t="shared" si="231"/>
        <v>plays</v>
      </c>
    </row>
    <row r="3659" spans="1:20" ht="42.75" x14ac:dyDescent="0.45">
      <c r="A3659">
        <v>3657</v>
      </c>
      <c r="B3659" s="1" t="s">
        <v>3654</v>
      </c>
      <c r="C3659" s="1" t="s">
        <v>7767</v>
      </c>
      <c r="D3659" s="3">
        <v>2000</v>
      </c>
      <c r="E3659" s="3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s="7">
        <f t="shared" si="228"/>
        <v>42499.629849537043</v>
      </c>
      <c r="L3659" s="7">
        <f t="shared" si="229"/>
        <v>42522.904166666667</v>
      </c>
      <c r="M3659" t="b">
        <v>0</v>
      </c>
      <c r="N3659">
        <v>20</v>
      </c>
      <c r="O3659" s="22">
        <f>E3659/D3659*100</f>
        <v>110.75</v>
      </c>
      <c r="P3659" s="4">
        <f>E3659/N3659</f>
        <v>110.75</v>
      </c>
      <c r="Q3659" t="b">
        <v>1</v>
      </c>
      <c r="R3659" t="s">
        <v>8271</v>
      </c>
      <c r="S3659" t="str">
        <f t="shared" si="230"/>
        <v>theater</v>
      </c>
      <c r="T3659" t="str">
        <f t="shared" si="231"/>
        <v>plays</v>
      </c>
    </row>
    <row r="3660" spans="1:20" ht="28.5" x14ac:dyDescent="0.45">
      <c r="A3660">
        <v>3658</v>
      </c>
      <c r="B3660" s="1" t="s">
        <v>3655</v>
      </c>
      <c r="C3660" s="1" t="s">
        <v>7768</v>
      </c>
      <c r="D3660" s="3">
        <v>1500</v>
      </c>
      <c r="E3660" s="3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s="7">
        <f t="shared" si="228"/>
        <v>41775.858564814815</v>
      </c>
      <c r="L3660" s="7">
        <f t="shared" si="229"/>
        <v>41822.165972222225</v>
      </c>
      <c r="M3660" t="b">
        <v>0</v>
      </c>
      <c r="N3660">
        <v>20</v>
      </c>
      <c r="O3660" s="22">
        <f>E3660/D3660*100</f>
        <v>100.66666666666666</v>
      </c>
      <c r="P3660" s="4">
        <f>E3660/N3660</f>
        <v>75.5</v>
      </c>
      <c r="Q3660" t="b">
        <v>1</v>
      </c>
      <c r="R3660" t="s">
        <v>8271</v>
      </c>
      <c r="S3660" t="str">
        <f t="shared" si="230"/>
        <v>theater</v>
      </c>
      <c r="T3660" t="str">
        <f t="shared" si="231"/>
        <v>plays</v>
      </c>
    </row>
    <row r="3661" spans="1:20" ht="42.75" x14ac:dyDescent="0.45">
      <c r="A3661">
        <v>3659</v>
      </c>
      <c r="B3661" s="1" t="s">
        <v>3656</v>
      </c>
      <c r="C3661" s="1" t="s">
        <v>7769</v>
      </c>
      <c r="D3661" s="3">
        <v>3000</v>
      </c>
      <c r="E3661" s="3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s="7">
        <f t="shared" si="228"/>
        <v>42055.277199074073</v>
      </c>
      <c r="L3661" s="7">
        <f t="shared" si="229"/>
        <v>42082.610416666663</v>
      </c>
      <c r="M3661" t="b">
        <v>0</v>
      </c>
      <c r="N3661">
        <v>13</v>
      </c>
      <c r="O3661" s="22">
        <f>E3661/D3661*100</f>
        <v>102.03333333333333</v>
      </c>
      <c r="P3661" s="4">
        <f>E3661/N3661</f>
        <v>235.46153846153845</v>
      </c>
      <c r="Q3661" t="b">
        <v>1</v>
      </c>
      <c r="R3661" t="s">
        <v>8271</v>
      </c>
      <c r="S3661" t="str">
        <f t="shared" si="230"/>
        <v>theater</v>
      </c>
      <c r="T3661" t="str">
        <f t="shared" si="231"/>
        <v>plays</v>
      </c>
    </row>
    <row r="3662" spans="1:20" ht="57" x14ac:dyDescent="0.45">
      <c r="A3662">
        <v>3660</v>
      </c>
      <c r="B3662" s="1" t="s">
        <v>3657</v>
      </c>
      <c r="C3662" s="1" t="s">
        <v>7770</v>
      </c>
      <c r="D3662" s="3">
        <v>250</v>
      </c>
      <c r="E3662" s="3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s="7">
        <f t="shared" si="228"/>
        <v>41971.881076388891</v>
      </c>
      <c r="L3662" s="7">
        <f t="shared" si="229"/>
        <v>41996.881076388891</v>
      </c>
      <c r="M3662" t="b">
        <v>0</v>
      </c>
      <c r="N3662">
        <v>22</v>
      </c>
      <c r="O3662" s="22">
        <f>E3662/D3662*100</f>
        <v>100</v>
      </c>
      <c r="P3662" s="4">
        <f>E3662/N3662</f>
        <v>11.363636363636363</v>
      </c>
      <c r="Q3662" t="b">
        <v>1</v>
      </c>
      <c r="R3662" t="s">
        <v>8271</v>
      </c>
      <c r="S3662" t="str">
        <f t="shared" si="230"/>
        <v>theater</v>
      </c>
      <c r="T3662" t="str">
        <f t="shared" si="231"/>
        <v>plays</v>
      </c>
    </row>
    <row r="3663" spans="1:20" ht="42.75" x14ac:dyDescent="0.45">
      <c r="A3663">
        <v>3661</v>
      </c>
      <c r="B3663" s="1" t="s">
        <v>3658</v>
      </c>
      <c r="C3663" s="1" t="s">
        <v>7771</v>
      </c>
      <c r="D3663" s="3">
        <v>3000</v>
      </c>
      <c r="E3663" s="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s="7">
        <f t="shared" si="228"/>
        <v>42447.896666666667</v>
      </c>
      <c r="L3663" s="7">
        <f t="shared" si="229"/>
        <v>42470.166666666672</v>
      </c>
      <c r="M3663" t="b">
        <v>0</v>
      </c>
      <c r="N3663">
        <v>36</v>
      </c>
      <c r="O3663" s="22">
        <f>E3663/D3663*100</f>
        <v>111.00000000000001</v>
      </c>
      <c r="P3663" s="4">
        <f>E3663/N3663</f>
        <v>92.5</v>
      </c>
      <c r="Q3663" t="b">
        <v>1</v>
      </c>
      <c r="R3663" t="s">
        <v>8271</v>
      </c>
      <c r="S3663" t="str">
        <f t="shared" si="230"/>
        <v>theater</v>
      </c>
      <c r="T3663" t="str">
        <f t="shared" si="231"/>
        <v>plays</v>
      </c>
    </row>
    <row r="3664" spans="1:20" ht="42.75" x14ac:dyDescent="0.45">
      <c r="A3664">
        <v>3662</v>
      </c>
      <c r="B3664" s="1" t="s">
        <v>3659</v>
      </c>
      <c r="C3664" s="1" t="s">
        <v>7772</v>
      </c>
      <c r="D3664" s="3">
        <v>8000</v>
      </c>
      <c r="E3664" s="3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s="7">
        <f t="shared" si="228"/>
        <v>42064.220069444447</v>
      </c>
      <c r="L3664" s="7">
        <f t="shared" si="229"/>
        <v>42094.178402777776</v>
      </c>
      <c r="M3664" t="b">
        <v>0</v>
      </c>
      <c r="N3664">
        <v>40</v>
      </c>
      <c r="O3664" s="22">
        <f>E3664/D3664*100</f>
        <v>101.42500000000001</v>
      </c>
      <c r="P3664" s="4">
        <f>E3664/N3664</f>
        <v>202.85</v>
      </c>
      <c r="Q3664" t="b">
        <v>1</v>
      </c>
      <c r="R3664" t="s">
        <v>8271</v>
      </c>
      <c r="S3664" t="str">
        <f t="shared" si="230"/>
        <v>theater</v>
      </c>
      <c r="T3664" t="str">
        <f t="shared" si="231"/>
        <v>plays</v>
      </c>
    </row>
    <row r="3665" spans="1:20" ht="42.75" x14ac:dyDescent="0.45">
      <c r="A3665">
        <v>3663</v>
      </c>
      <c r="B3665" s="1" t="s">
        <v>3660</v>
      </c>
      <c r="C3665" s="1" t="s">
        <v>7773</v>
      </c>
      <c r="D3665" s="3">
        <v>225</v>
      </c>
      <c r="E3665" s="3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s="7">
        <f t="shared" si="228"/>
        <v>42665.451736111107</v>
      </c>
      <c r="L3665" s="7">
        <f t="shared" si="229"/>
        <v>42725.493402777778</v>
      </c>
      <c r="M3665" t="b">
        <v>0</v>
      </c>
      <c r="N3665">
        <v>9</v>
      </c>
      <c r="O3665" s="22">
        <f>E3665/D3665*100</f>
        <v>104</v>
      </c>
      <c r="P3665" s="4">
        <f>E3665/N3665</f>
        <v>26</v>
      </c>
      <c r="Q3665" t="b">
        <v>1</v>
      </c>
      <c r="R3665" t="s">
        <v>8271</v>
      </c>
      <c r="S3665" t="str">
        <f t="shared" si="230"/>
        <v>theater</v>
      </c>
      <c r="T3665" t="str">
        <f t="shared" si="231"/>
        <v>plays</v>
      </c>
    </row>
    <row r="3666" spans="1:20" ht="42.75" x14ac:dyDescent="0.45">
      <c r="A3666">
        <v>3664</v>
      </c>
      <c r="B3666" s="1" t="s">
        <v>3661</v>
      </c>
      <c r="C3666" s="1" t="s">
        <v>7774</v>
      </c>
      <c r="D3666" s="3">
        <v>800</v>
      </c>
      <c r="E3666" s="3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s="7">
        <f t="shared" si="228"/>
        <v>42523.248715277776</v>
      </c>
      <c r="L3666" s="7">
        <f t="shared" si="229"/>
        <v>42537.248715277776</v>
      </c>
      <c r="M3666" t="b">
        <v>0</v>
      </c>
      <c r="N3666">
        <v>19</v>
      </c>
      <c r="O3666" s="22">
        <f>E3666/D3666*100</f>
        <v>109.375</v>
      </c>
      <c r="P3666" s="4">
        <f>E3666/N3666</f>
        <v>46.05263157894737</v>
      </c>
      <c r="Q3666" t="b">
        <v>1</v>
      </c>
      <c r="R3666" t="s">
        <v>8271</v>
      </c>
      <c r="S3666" t="str">
        <f t="shared" si="230"/>
        <v>theater</v>
      </c>
      <c r="T3666" t="str">
        <f t="shared" si="231"/>
        <v>plays</v>
      </c>
    </row>
    <row r="3667" spans="1:20" ht="42.75" x14ac:dyDescent="0.45">
      <c r="A3667">
        <v>3665</v>
      </c>
      <c r="B3667" s="1" t="s">
        <v>3662</v>
      </c>
      <c r="C3667" s="1" t="s">
        <v>7775</v>
      </c>
      <c r="D3667" s="3">
        <v>620</v>
      </c>
      <c r="E3667" s="3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s="7">
        <f t="shared" si="228"/>
        <v>42294.808124999996</v>
      </c>
      <c r="L3667" s="7">
        <f t="shared" si="229"/>
        <v>42305.829166666663</v>
      </c>
      <c r="M3667" t="b">
        <v>0</v>
      </c>
      <c r="N3667">
        <v>14</v>
      </c>
      <c r="O3667" s="22">
        <f>E3667/D3667*100</f>
        <v>115.16129032258064</v>
      </c>
      <c r="P3667" s="4">
        <f>E3667/N3667</f>
        <v>51</v>
      </c>
      <c r="Q3667" t="b">
        <v>1</v>
      </c>
      <c r="R3667" t="s">
        <v>8271</v>
      </c>
      <c r="S3667" t="str">
        <f t="shared" si="230"/>
        <v>theater</v>
      </c>
      <c r="T3667" t="str">
        <f t="shared" si="231"/>
        <v>plays</v>
      </c>
    </row>
    <row r="3668" spans="1:20" x14ac:dyDescent="0.45">
      <c r="A3668">
        <v>3666</v>
      </c>
      <c r="B3668" s="1" t="s">
        <v>3663</v>
      </c>
      <c r="C3668" s="1" t="s">
        <v>7776</v>
      </c>
      <c r="D3668" s="3">
        <v>1200</v>
      </c>
      <c r="E3668" s="3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s="7">
        <f t="shared" si="228"/>
        <v>41822.90488425926</v>
      </c>
      <c r="L3668" s="7">
        <f t="shared" si="229"/>
        <v>41844.291666666664</v>
      </c>
      <c r="M3668" t="b">
        <v>0</v>
      </c>
      <c r="N3668">
        <v>38</v>
      </c>
      <c r="O3668" s="22">
        <f>E3668/D3668*100</f>
        <v>100</v>
      </c>
      <c r="P3668" s="4">
        <f>E3668/N3668</f>
        <v>31.578947368421051</v>
      </c>
      <c r="Q3668" t="b">
        <v>1</v>
      </c>
      <c r="R3668" t="s">
        <v>8271</v>
      </c>
      <c r="S3668" t="str">
        <f t="shared" si="230"/>
        <v>theater</v>
      </c>
      <c r="T3668" t="str">
        <f t="shared" si="231"/>
        <v>plays</v>
      </c>
    </row>
    <row r="3669" spans="1:20" ht="42.75" x14ac:dyDescent="0.45">
      <c r="A3669">
        <v>3667</v>
      </c>
      <c r="B3669" s="1" t="s">
        <v>3664</v>
      </c>
      <c r="C3669" s="1" t="s">
        <v>7777</v>
      </c>
      <c r="D3669" s="3">
        <v>3000</v>
      </c>
      <c r="E3669" s="3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s="7">
        <f t="shared" si="228"/>
        <v>42173.970127314817</v>
      </c>
      <c r="L3669" s="7">
        <f t="shared" si="229"/>
        <v>42203.970127314817</v>
      </c>
      <c r="M3669" t="b">
        <v>0</v>
      </c>
      <c r="N3669">
        <v>58</v>
      </c>
      <c r="O3669" s="22">
        <f>E3669/D3669*100</f>
        <v>103.17033333333335</v>
      </c>
      <c r="P3669" s="4">
        <f>E3669/N3669</f>
        <v>53.363965517241382</v>
      </c>
      <c r="Q3669" t="b">
        <v>1</v>
      </c>
      <c r="R3669" t="s">
        <v>8271</v>
      </c>
      <c r="S3669" t="str">
        <f t="shared" si="230"/>
        <v>theater</v>
      </c>
      <c r="T3669" t="str">
        <f t="shared" si="231"/>
        <v>plays</v>
      </c>
    </row>
    <row r="3670" spans="1:20" ht="42.75" x14ac:dyDescent="0.45">
      <c r="A3670">
        <v>3668</v>
      </c>
      <c r="B3670" s="1" t="s">
        <v>3665</v>
      </c>
      <c r="C3670" s="1" t="s">
        <v>7778</v>
      </c>
      <c r="D3670" s="3">
        <v>1000</v>
      </c>
      <c r="E3670" s="3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s="7">
        <f t="shared" si="228"/>
        <v>42185.556157407409</v>
      </c>
      <c r="L3670" s="7">
        <f t="shared" si="229"/>
        <v>42208.772916666669</v>
      </c>
      <c r="M3670" t="b">
        <v>0</v>
      </c>
      <c r="N3670">
        <v>28</v>
      </c>
      <c r="O3670" s="22">
        <f>E3670/D3670*100</f>
        <v>103.49999999999999</v>
      </c>
      <c r="P3670" s="4">
        <f>E3670/N3670</f>
        <v>36.964285714285715</v>
      </c>
      <c r="Q3670" t="b">
        <v>1</v>
      </c>
      <c r="R3670" t="s">
        <v>8271</v>
      </c>
      <c r="S3670" t="str">
        <f t="shared" si="230"/>
        <v>theater</v>
      </c>
      <c r="T3670" t="str">
        <f t="shared" si="231"/>
        <v>plays</v>
      </c>
    </row>
    <row r="3671" spans="1:20" ht="42.75" x14ac:dyDescent="0.45">
      <c r="A3671">
        <v>3669</v>
      </c>
      <c r="B3671" s="1" t="s">
        <v>3666</v>
      </c>
      <c r="C3671" s="1" t="s">
        <v>7779</v>
      </c>
      <c r="D3671" s="3">
        <v>1000</v>
      </c>
      <c r="E3671" s="3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s="7">
        <f t="shared" si="228"/>
        <v>42136.675196759257</v>
      </c>
      <c r="L3671" s="7">
        <f t="shared" si="229"/>
        <v>42166.675196759257</v>
      </c>
      <c r="M3671" t="b">
        <v>0</v>
      </c>
      <c r="N3671">
        <v>17</v>
      </c>
      <c r="O3671" s="22">
        <f>E3671/D3671*100</f>
        <v>138.19999999999999</v>
      </c>
      <c r="P3671" s="4">
        <f>E3671/N3671</f>
        <v>81.294117647058826</v>
      </c>
      <c r="Q3671" t="b">
        <v>1</v>
      </c>
      <c r="R3671" t="s">
        <v>8271</v>
      </c>
      <c r="S3671" t="str">
        <f t="shared" si="230"/>
        <v>theater</v>
      </c>
      <c r="T3671" t="str">
        <f t="shared" si="231"/>
        <v>plays</v>
      </c>
    </row>
    <row r="3672" spans="1:20" ht="42.75" x14ac:dyDescent="0.45">
      <c r="A3672">
        <v>3670</v>
      </c>
      <c r="B3672" s="1" t="s">
        <v>3667</v>
      </c>
      <c r="C3672" s="1" t="s">
        <v>7780</v>
      </c>
      <c r="D3672" s="3">
        <v>220</v>
      </c>
      <c r="E3672" s="3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s="7">
        <f t="shared" si="228"/>
        <v>42142.514016203699</v>
      </c>
      <c r="L3672" s="7">
        <f t="shared" si="229"/>
        <v>42155.958333333328</v>
      </c>
      <c r="M3672" t="b">
        <v>0</v>
      </c>
      <c r="N3672">
        <v>12</v>
      </c>
      <c r="O3672" s="22">
        <f>E3672/D3672*100</f>
        <v>109.54545454545455</v>
      </c>
      <c r="P3672" s="4">
        <f>E3672/N3672</f>
        <v>20.083333333333332</v>
      </c>
      <c r="Q3672" t="b">
        <v>1</v>
      </c>
      <c r="R3672" t="s">
        <v>8271</v>
      </c>
      <c r="S3672" t="str">
        <f t="shared" si="230"/>
        <v>theater</v>
      </c>
      <c r="T3672" t="str">
        <f t="shared" si="231"/>
        <v>plays</v>
      </c>
    </row>
    <row r="3673" spans="1:20" ht="42.75" x14ac:dyDescent="0.45">
      <c r="A3673">
        <v>3671</v>
      </c>
      <c r="B3673" s="1" t="s">
        <v>3668</v>
      </c>
      <c r="C3673" s="1" t="s">
        <v>7781</v>
      </c>
      <c r="D3673" s="3">
        <v>3500</v>
      </c>
      <c r="E3673" s="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s="7">
        <f t="shared" si="228"/>
        <v>41820.62809027778</v>
      </c>
      <c r="L3673" s="7">
        <f t="shared" si="229"/>
        <v>41841.165972222225</v>
      </c>
      <c r="M3673" t="b">
        <v>0</v>
      </c>
      <c r="N3673">
        <v>40</v>
      </c>
      <c r="O3673" s="22">
        <f>E3673/D3673*100</f>
        <v>100.85714285714286</v>
      </c>
      <c r="P3673" s="4">
        <f>E3673/N3673</f>
        <v>88.25</v>
      </c>
      <c r="Q3673" t="b">
        <v>1</v>
      </c>
      <c r="R3673" t="s">
        <v>8271</v>
      </c>
      <c r="S3673" t="str">
        <f t="shared" si="230"/>
        <v>theater</v>
      </c>
      <c r="T3673" t="str">
        <f t="shared" si="231"/>
        <v>plays</v>
      </c>
    </row>
    <row r="3674" spans="1:20" ht="42.75" x14ac:dyDescent="0.45">
      <c r="A3674">
        <v>3672</v>
      </c>
      <c r="B3674" s="1" t="s">
        <v>3669</v>
      </c>
      <c r="C3674" s="1" t="s">
        <v>7782</v>
      </c>
      <c r="D3674" s="3">
        <v>3000</v>
      </c>
      <c r="E3674" s="3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s="7">
        <f t="shared" si="228"/>
        <v>41878.946574074071</v>
      </c>
      <c r="L3674" s="7">
        <f t="shared" si="229"/>
        <v>41908.946574074071</v>
      </c>
      <c r="M3674" t="b">
        <v>0</v>
      </c>
      <c r="N3674">
        <v>57</v>
      </c>
      <c r="O3674" s="22">
        <f>E3674/D3674*100</f>
        <v>101.53333333333335</v>
      </c>
      <c r="P3674" s="4">
        <f>E3674/N3674</f>
        <v>53.438596491228068</v>
      </c>
      <c r="Q3674" t="b">
        <v>1</v>
      </c>
      <c r="R3674" t="s">
        <v>8271</v>
      </c>
      <c r="S3674" t="str">
        <f t="shared" si="230"/>
        <v>theater</v>
      </c>
      <c r="T3674" t="str">
        <f t="shared" si="231"/>
        <v>plays</v>
      </c>
    </row>
    <row r="3675" spans="1:20" ht="42.75" x14ac:dyDescent="0.45">
      <c r="A3675">
        <v>3673</v>
      </c>
      <c r="B3675" s="1" t="s">
        <v>3670</v>
      </c>
      <c r="C3675" s="1" t="s">
        <v>7783</v>
      </c>
      <c r="D3675" s="3">
        <v>4000</v>
      </c>
      <c r="E3675" s="3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s="7">
        <f t="shared" si="228"/>
        <v>41914.295104166667</v>
      </c>
      <c r="L3675" s="7">
        <f t="shared" si="229"/>
        <v>41948.536111111112</v>
      </c>
      <c r="M3675" t="b">
        <v>0</v>
      </c>
      <c r="N3675">
        <v>114</v>
      </c>
      <c r="O3675" s="22">
        <f>E3675/D3675*100</f>
        <v>113.625</v>
      </c>
      <c r="P3675" s="4">
        <f>E3675/N3675</f>
        <v>39.868421052631582</v>
      </c>
      <c r="Q3675" t="b">
        <v>1</v>
      </c>
      <c r="R3675" t="s">
        <v>8271</v>
      </c>
      <c r="S3675" t="str">
        <f t="shared" si="230"/>
        <v>theater</v>
      </c>
      <c r="T3675" t="str">
        <f t="shared" si="231"/>
        <v>plays</v>
      </c>
    </row>
    <row r="3676" spans="1:20" ht="42.75" x14ac:dyDescent="0.45">
      <c r="A3676">
        <v>3674</v>
      </c>
      <c r="B3676" s="1" t="s">
        <v>3671</v>
      </c>
      <c r="C3676" s="1" t="s">
        <v>7784</v>
      </c>
      <c r="D3676" s="3">
        <v>4500</v>
      </c>
      <c r="E3676" s="3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s="7">
        <f t="shared" si="228"/>
        <v>42556.873020833329</v>
      </c>
      <c r="L3676" s="7">
        <f t="shared" si="229"/>
        <v>42616.873020833329</v>
      </c>
      <c r="M3676" t="b">
        <v>0</v>
      </c>
      <c r="N3676">
        <v>31</v>
      </c>
      <c r="O3676" s="22">
        <f>E3676/D3676*100</f>
        <v>100</v>
      </c>
      <c r="P3676" s="4">
        <f>E3676/N3676</f>
        <v>145.16129032258064</v>
      </c>
      <c r="Q3676" t="b">
        <v>1</v>
      </c>
      <c r="R3676" t="s">
        <v>8271</v>
      </c>
      <c r="S3676" t="str">
        <f t="shared" si="230"/>
        <v>theater</v>
      </c>
      <c r="T3676" t="str">
        <f t="shared" si="231"/>
        <v>plays</v>
      </c>
    </row>
    <row r="3677" spans="1:20" ht="42.75" x14ac:dyDescent="0.45">
      <c r="A3677">
        <v>3675</v>
      </c>
      <c r="B3677" s="1" t="s">
        <v>3672</v>
      </c>
      <c r="C3677" s="1" t="s">
        <v>7785</v>
      </c>
      <c r="D3677" s="3">
        <v>50</v>
      </c>
      <c r="E3677" s="3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s="7">
        <f t="shared" si="228"/>
        <v>42493.597013888888</v>
      </c>
      <c r="L3677" s="7">
        <f t="shared" si="229"/>
        <v>42505.958333333328</v>
      </c>
      <c r="M3677" t="b">
        <v>0</v>
      </c>
      <c r="N3677">
        <v>3</v>
      </c>
      <c r="O3677" s="22">
        <f>E3677/D3677*100</f>
        <v>140</v>
      </c>
      <c r="P3677" s="4">
        <f>E3677/N3677</f>
        <v>23.333333333333332</v>
      </c>
      <c r="Q3677" t="b">
        <v>1</v>
      </c>
      <c r="R3677" t="s">
        <v>8271</v>
      </c>
      <c r="S3677" t="str">
        <f t="shared" si="230"/>
        <v>theater</v>
      </c>
      <c r="T3677" t="str">
        <f t="shared" si="231"/>
        <v>plays</v>
      </c>
    </row>
    <row r="3678" spans="1:20" ht="42.75" x14ac:dyDescent="0.45">
      <c r="A3678">
        <v>3676</v>
      </c>
      <c r="B3678" s="1" t="s">
        <v>3673</v>
      </c>
      <c r="C3678" s="1" t="s">
        <v>7786</v>
      </c>
      <c r="D3678" s="3">
        <v>800</v>
      </c>
      <c r="E3678" s="3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s="7">
        <f t="shared" si="228"/>
        <v>41876.815787037034</v>
      </c>
      <c r="L3678" s="7">
        <f t="shared" si="229"/>
        <v>41894.815787037034</v>
      </c>
      <c r="M3678" t="b">
        <v>0</v>
      </c>
      <c r="N3678">
        <v>16</v>
      </c>
      <c r="O3678" s="22">
        <f>E3678/D3678*100</f>
        <v>128.75</v>
      </c>
      <c r="P3678" s="4">
        <f>E3678/N3678</f>
        <v>64.375</v>
      </c>
      <c r="Q3678" t="b">
        <v>1</v>
      </c>
      <c r="R3678" t="s">
        <v>8271</v>
      </c>
      <c r="S3678" t="str">
        <f t="shared" si="230"/>
        <v>theater</v>
      </c>
      <c r="T3678" t="str">
        <f t="shared" si="231"/>
        <v>plays</v>
      </c>
    </row>
    <row r="3679" spans="1:20" ht="42.75" x14ac:dyDescent="0.45">
      <c r="A3679">
        <v>3677</v>
      </c>
      <c r="B3679" s="1" t="s">
        <v>3674</v>
      </c>
      <c r="C3679" s="1" t="s">
        <v>7787</v>
      </c>
      <c r="D3679" s="3">
        <v>12000</v>
      </c>
      <c r="E3679" s="3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s="7">
        <f t="shared" si="228"/>
        <v>41802.574282407404</v>
      </c>
      <c r="L3679" s="7">
        <f t="shared" si="229"/>
        <v>41823.165972222225</v>
      </c>
      <c r="M3679" t="b">
        <v>0</v>
      </c>
      <c r="N3679">
        <v>199</v>
      </c>
      <c r="O3679" s="22">
        <f>E3679/D3679*100</f>
        <v>102.90416666666667</v>
      </c>
      <c r="P3679" s="4">
        <f>E3679/N3679</f>
        <v>62.052763819095475</v>
      </c>
      <c r="Q3679" t="b">
        <v>1</v>
      </c>
      <c r="R3679" t="s">
        <v>8271</v>
      </c>
      <c r="S3679" t="str">
        <f t="shared" si="230"/>
        <v>theater</v>
      </c>
      <c r="T3679" t="str">
        <f t="shared" si="231"/>
        <v>plays</v>
      </c>
    </row>
    <row r="3680" spans="1:20" ht="28.5" x14ac:dyDescent="0.45">
      <c r="A3680">
        <v>3678</v>
      </c>
      <c r="B3680" s="1" t="s">
        <v>3675</v>
      </c>
      <c r="C3680" s="1" t="s">
        <v>7788</v>
      </c>
      <c r="D3680" s="3">
        <v>2000</v>
      </c>
      <c r="E3680" s="3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s="7">
        <f t="shared" si="228"/>
        <v>42120.531226851846</v>
      </c>
      <c r="L3680" s="7">
        <f t="shared" si="229"/>
        <v>42155.531226851846</v>
      </c>
      <c r="M3680" t="b">
        <v>0</v>
      </c>
      <c r="N3680">
        <v>31</v>
      </c>
      <c r="O3680" s="22">
        <f>E3680/D3680*100</f>
        <v>102.49999999999999</v>
      </c>
      <c r="P3680" s="4">
        <f>E3680/N3680</f>
        <v>66.129032258064512</v>
      </c>
      <c r="Q3680" t="b">
        <v>1</v>
      </c>
      <c r="R3680" t="s">
        <v>8271</v>
      </c>
      <c r="S3680" t="str">
        <f t="shared" si="230"/>
        <v>theater</v>
      </c>
      <c r="T3680" t="str">
        <f t="shared" si="231"/>
        <v>plays</v>
      </c>
    </row>
    <row r="3681" spans="1:20" ht="42.75" x14ac:dyDescent="0.45">
      <c r="A3681">
        <v>3679</v>
      </c>
      <c r="B3681" s="1" t="s">
        <v>3676</v>
      </c>
      <c r="C3681" s="1" t="s">
        <v>7789</v>
      </c>
      <c r="D3681" s="3">
        <v>2000</v>
      </c>
      <c r="E3681" s="3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s="7">
        <f t="shared" si="228"/>
        <v>41786.761354166665</v>
      </c>
      <c r="L3681" s="7">
        <f t="shared" si="229"/>
        <v>41821.207638888889</v>
      </c>
      <c r="M3681" t="b">
        <v>0</v>
      </c>
      <c r="N3681">
        <v>30</v>
      </c>
      <c r="O3681" s="22">
        <f>E3681/D3681*100</f>
        <v>110.1</v>
      </c>
      <c r="P3681" s="4">
        <f>E3681/N3681</f>
        <v>73.400000000000006</v>
      </c>
      <c r="Q3681" t="b">
        <v>1</v>
      </c>
      <c r="R3681" t="s">
        <v>8271</v>
      </c>
      <c r="S3681" t="str">
        <f t="shared" si="230"/>
        <v>theater</v>
      </c>
      <c r="T3681" t="str">
        <f t="shared" si="231"/>
        <v>plays</v>
      </c>
    </row>
    <row r="3682" spans="1:20" ht="42.75" x14ac:dyDescent="0.45">
      <c r="A3682">
        <v>3680</v>
      </c>
      <c r="B3682" s="1" t="s">
        <v>3677</v>
      </c>
      <c r="C3682" s="1" t="s">
        <v>7790</v>
      </c>
      <c r="D3682" s="3">
        <v>3000</v>
      </c>
      <c r="E3682" s="3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s="7">
        <f t="shared" si="228"/>
        <v>42627.454097222217</v>
      </c>
      <c r="L3682" s="7">
        <f t="shared" si="229"/>
        <v>42648.454097222217</v>
      </c>
      <c r="M3682" t="b">
        <v>0</v>
      </c>
      <c r="N3682">
        <v>34</v>
      </c>
      <c r="O3682" s="22">
        <f>E3682/D3682*100</f>
        <v>112.76666666666667</v>
      </c>
      <c r="P3682" s="4">
        <f>E3682/N3682</f>
        <v>99.5</v>
      </c>
      <c r="Q3682" t="b">
        <v>1</v>
      </c>
      <c r="R3682" t="s">
        <v>8271</v>
      </c>
      <c r="S3682" t="str">
        <f t="shared" si="230"/>
        <v>theater</v>
      </c>
      <c r="T3682" t="str">
        <f t="shared" si="231"/>
        <v>plays</v>
      </c>
    </row>
    <row r="3683" spans="1:20" ht="57" x14ac:dyDescent="0.45">
      <c r="A3683">
        <v>3681</v>
      </c>
      <c r="B3683" s="1" t="s">
        <v>3678</v>
      </c>
      <c r="C3683" s="1" t="s">
        <v>7791</v>
      </c>
      <c r="D3683" s="3">
        <v>1000</v>
      </c>
      <c r="E3683" s="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s="7">
        <f t="shared" si="228"/>
        <v>42374.651504629626</v>
      </c>
      <c r="L3683" s="7">
        <f t="shared" si="229"/>
        <v>42384.651504629626</v>
      </c>
      <c r="M3683" t="b">
        <v>0</v>
      </c>
      <c r="N3683">
        <v>18</v>
      </c>
      <c r="O3683" s="22">
        <f>E3683/D3683*100</f>
        <v>111.9</v>
      </c>
      <c r="P3683" s="4">
        <f>E3683/N3683</f>
        <v>62.166666666666664</v>
      </c>
      <c r="Q3683" t="b">
        <v>1</v>
      </c>
      <c r="R3683" t="s">
        <v>8271</v>
      </c>
      <c r="S3683" t="str">
        <f t="shared" si="230"/>
        <v>theater</v>
      </c>
      <c r="T3683" t="str">
        <f t="shared" si="231"/>
        <v>plays</v>
      </c>
    </row>
    <row r="3684" spans="1:20" ht="42.75" x14ac:dyDescent="0.45">
      <c r="A3684">
        <v>3682</v>
      </c>
      <c r="B3684" s="1" t="s">
        <v>3679</v>
      </c>
      <c r="C3684" s="1" t="s">
        <v>7792</v>
      </c>
      <c r="D3684" s="3">
        <v>3000</v>
      </c>
      <c r="E3684" s="3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s="7">
        <f t="shared" si="228"/>
        <v>41772.685393518521</v>
      </c>
      <c r="L3684" s="7">
        <f t="shared" si="229"/>
        <v>41806.290972222225</v>
      </c>
      <c r="M3684" t="b">
        <v>0</v>
      </c>
      <c r="N3684">
        <v>67</v>
      </c>
      <c r="O3684" s="22">
        <f>E3684/D3684*100</f>
        <v>139.19999999999999</v>
      </c>
      <c r="P3684" s="4">
        <f>E3684/N3684</f>
        <v>62.328358208955223</v>
      </c>
      <c r="Q3684" t="b">
        <v>1</v>
      </c>
      <c r="R3684" t="s">
        <v>8271</v>
      </c>
      <c r="S3684" t="str">
        <f t="shared" si="230"/>
        <v>theater</v>
      </c>
      <c r="T3684" t="str">
        <f t="shared" si="231"/>
        <v>plays</v>
      </c>
    </row>
    <row r="3685" spans="1:20" ht="42.75" x14ac:dyDescent="0.45">
      <c r="A3685">
        <v>3683</v>
      </c>
      <c r="B3685" s="1" t="s">
        <v>3680</v>
      </c>
      <c r="C3685" s="1" t="s">
        <v>7793</v>
      </c>
      <c r="D3685" s="3">
        <v>3500</v>
      </c>
      <c r="E3685" s="3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s="7">
        <f t="shared" si="228"/>
        <v>42633.116851851853</v>
      </c>
      <c r="L3685" s="7">
        <f t="shared" si="229"/>
        <v>42663.116851851853</v>
      </c>
      <c r="M3685" t="b">
        <v>0</v>
      </c>
      <c r="N3685">
        <v>66</v>
      </c>
      <c r="O3685" s="22">
        <f>E3685/D3685*100</f>
        <v>110.85714285714286</v>
      </c>
      <c r="P3685" s="4">
        <f>E3685/N3685</f>
        <v>58.787878787878789</v>
      </c>
      <c r="Q3685" t="b">
        <v>1</v>
      </c>
      <c r="R3685" t="s">
        <v>8271</v>
      </c>
      <c r="S3685" t="str">
        <f t="shared" si="230"/>
        <v>theater</v>
      </c>
      <c r="T3685" t="str">
        <f t="shared" si="231"/>
        <v>plays</v>
      </c>
    </row>
    <row r="3686" spans="1:20" ht="42.75" x14ac:dyDescent="0.45">
      <c r="A3686">
        <v>3684</v>
      </c>
      <c r="B3686" s="1" t="s">
        <v>3681</v>
      </c>
      <c r="C3686" s="1" t="s">
        <v>7794</v>
      </c>
      <c r="D3686" s="3">
        <v>750</v>
      </c>
      <c r="E3686" s="3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s="7">
        <f t="shared" si="228"/>
        <v>42219.180393518516</v>
      </c>
      <c r="L3686" s="7">
        <f t="shared" si="229"/>
        <v>42249.180393518516</v>
      </c>
      <c r="M3686" t="b">
        <v>0</v>
      </c>
      <c r="N3686">
        <v>23</v>
      </c>
      <c r="O3686" s="22">
        <f>E3686/D3686*100</f>
        <v>139.06666666666666</v>
      </c>
      <c r="P3686" s="4">
        <f>E3686/N3686</f>
        <v>45.347826086956523</v>
      </c>
      <c r="Q3686" t="b">
        <v>1</v>
      </c>
      <c r="R3686" t="s">
        <v>8271</v>
      </c>
      <c r="S3686" t="str">
        <f t="shared" si="230"/>
        <v>theater</v>
      </c>
      <c r="T3686" t="str">
        <f t="shared" si="231"/>
        <v>plays</v>
      </c>
    </row>
    <row r="3687" spans="1:20" ht="42.75" x14ac:dyDescent="0.45">
      <c r="A3687">
        <v>3685</v>
      </c>
      <c r="B3687" s="1" t="s">
        <v>3682</v>
      </c>
      <c r="C3687" s="1" t="s">
        <v>7795</v>
      </c>
      <c r="D3687" s="3">
        <v>5000</v>
      </c>
      <c r="E3687" s="3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s="7">
        <f t="shared" si="228"/>
        <v>41753.593275462961</v>
      </c>
      <c r="L3687" s="7">
        <f t="shared" si="229"/>
        <v>41778.875</v>
      </c>
      <c r="M3687" t="b">
        <v>0</v>
      </c>
      <c r="N3687">
        <v>126</v>
      </c>
      <c r="O3687" s="22">
        <f>E3687/D3687*100</f>
        <v>105.69999999999999</v>
      </c>
      <c r="P3687" s="4">
        <f>E3687/N3687</f>
        <v>41.944444444444443</v>
      </c>
      <c r="Q3687" t="b">
        <v>1</v>
      </c>
      <c r="R3687" t="s">
        <v>8271</v>
      </c>
      <c r="S3687" t="str">
        <f t="shared" si="230"/>
        <v>theater</v>
      </c>
      <c r="T3687" t="str">
        <f t="shared" si="231"/>
        <v>plays</v>
      </c>
    </row>
    <row r="3688" spans="1:20" ht="42.75" x14ac:dyDescent="0.45">
      <c r="A3688">
        <v>3686</v>
      </c>
      <c r="B3688" s="1" t="s">
        <v>3683</v>
      </c>
      <c r="C3688" s="1" t="s">
        <v>7796</v>
      </c>
      <c r="D3688" s="3">
        <v>350</v>
      </c>
      <c r="E3688" s="3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s="7">
        <f t="shared" si="228"/>
        <v>42230.662731481483</v>
      </c>
      <c r="L3688" s="7">
        <f t="shared" si="229"/>
        <v>42245.165972222225</v>
      </c>
      <c r="M3688" t="b">
        <v>0</v>
      </c>
      <c r="N3688">
        <v>6</v>
      </c>
      <c r="O3688" s="22">
        <f>E3688/D3688*100</f>
        <v>101.42857142857142</v>
      </c>
      <c r="P3688" s="4">
        <f>E3688/N3688</f>
        <v>59.166666666666664</v>
      </c>
      <c r="Q3688" t="b">
        <v>1</v>
      </c>
      <c r="R3688" t="s">
        <v>8271</v>
      </c>
      <c r="S3688" t="str">
        <f t="shared" si="230"/>
        <v>theater</v>
      </c>
      <c r="T3688" t="str">
        <f t="shared" si="231"/>
        <v>plays</v>
      </c>
    </row>
    <row r="3689" spans="1:20" ht="42.75" x14ac:dyDescent="0.45">
      <c r="A3689">
        <v>3687</v>
      </c>
      <c r="B3689" s="1" t="s">
        <v>3684</v>
      </c>
      <c r="C3689" s="1" t="s">
        <v>7797</v>
      </c>
      <c r="D3689" s="3">
        <v>5000</v>
      </c>
      <c r="E3689" s="3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s="7">
        <f t="shared" si="228"/>
        <v>41787.218229166669</v>
      </c>
      <c r="L3689" s="7">
        <f t="shared" si="229"/>
        <v>41817.218229166669</v>
      </c>
      <c r="M3689" t="b">
        <v>0</v>
      </c>
      <c r="N3689">
        <v>25</v>
      </c>
      <c r="O3689" s="22">
        <f>E3689/D3689*100</f>
        <v>100.245</v>
      </c>
      <c r="P3689" s="4">
        <f>E3689/N3689</f>
        <v>200.49</v>
      </c>
      <c r="Q3689" t="b">
        <v>1</v>
      </c>
      <c r="R3689" t="s">
        <v>8271</v>
      </c>
      <c r="S3689" t="str">
        <f t="shared" si="230"/>
        <v>theater</v>
      </c>
      <c r="T3689" t="str">
        <f t="shared" si="231"/>
        <v>plays</v>
      </c>
    </row>
    <row r="3690" spans="1:20" ht="42.75" x14ac:dyDescent="0.45">
      <c r="A3690">
        <v>3688</v>
      </c>
      <c r="B3690" s="1" t="s">
        <v>3685</v>
      </c>
      <c r="C3690" s="1" t="s">
        <v>7798</v>
      </c>
      <c r="D3690" s="3">
        <v>3000</v>
      </c>
      <c r="E3690" s="3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s="7">
        <f t="shared" si="228"/>
        <v>41829.787083333329</v>
      </c>
      <c r="L3690" s="7">
        <f t="shared" si="229"/>
        <v>41859.787083333329</v>
      </c>
      <c r="M3690" t="b">
        <v>0</v>
      </c>
      <c r="N3690">
        <v>39</v>
      </c>
      <c r="O3690" s="22">
        <f>E3690/D3690*100</f>
        <v>109.16666666666666</v>
      </c>
      <c r="P3690" s="4">
        <f>E3690/N3690</f>
        <v>83.974358974358978</v>
      </c>
      <c r="Q3690" t="b">
        <v>1</v>
      </c>
      <c r="R3690" t="s">
        <v>8271</v>
      </c>
      <c r="S3690" t="str">
        <f t="shared" si="230"/>
        <v>theater</v>
      </c>
      <c r="T3690" t="str">
        <f t="shared" si="231"/>
        <v>plays</v>
      </c>
    </row>
    <row r="3691" spans="1:20" ht="42.75" x14ac:dyDescent="0.45">
      <c r="A3691">
        <v>3689</v>
      </c>
      <c r="B3691" s="1" t="s">
        <v>3686</v>
      </c>
      <c r="C3691" s="1" t="s">
        <v>7799</v>
      </c>
      <c r="D3691" s="3">
        <v>3000</v>
      </c>
      <c r="E3691" s="3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s="7">
        <f t="shared" si="228"/>
        <v>42147.826840277776</v>
      </c>
      <c r="L3691" s="7">
        <f t="shared" si="229"/>
        <v>42176.934027777781</v>
      </c>
      <c r="M3691" t="b">
        <v>0</v>
      </c>
      <c r="N3691">
        <v>62</v>
      </c>
      <c r="O3691" s="22">
        <f>E3691/D3691*100</f>
        <v>118.33333333333333</v>
      </c>
      <c r="P3691" s="4">
        <f>E3691/N3691</f>
        <v>57.258064516129032</v>
      </c>
      <c r="Q3691" t="b">
        <v>1</v>
      </c>
      <c r="R3691" t="s">
        <v>8271</v>
      </c>
      <c r="S3691" t="str">
        <f t="shared" si="230"/>
        <v>theater</v>
      </c>
      <c r="T3691" t="str">
        <f t="shared" si="231"/>
        <v>plays</v>
      </c>
    </row>
    <row r="3692" spans="1:20" ht="42.75" x14ac:dyDescent="0.45">
      <c r="A3692">
        <v>3690</v>
      </c>
      <c r="B3692" s="1" t="s">
        <v>3687</v>
      </c>
      <c r="C3692" s="1" t="s">
        <v>7800</v>
      </c>
      <c r="D3692" s="3">
        <v>1500</v>
      </c>
      <c r="E3692" s="3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s="7">
        <f t="shared" si="228"/>
        <v>41940.598182870373</v>
      </c>
      <c r="L3692" s="7">
        <f t="shared" si="229"/>
        <v>41970.639849537038</v>
      </c>
      <c r="M3692" t="b">
        <v>0</v>
      </c>
      <c r="N3692">
        <v>31</v>
      </c>
      <c r="O3692" s="22">
        <f>E3692/D3692*100</f>
        <v>120</v>
      </c>
      <c r="P3692" s="4">
        <f>E3692/N3692</f>
        <v>58.064516129032256</v>
      </c>
      <c r="Q3692" t="b">
        <v>1</v>
      </c>
      <c r="R3692" t="s">
        <v>8271</v>
      </c>
      <c r="S3692" t="str">
        <f t="shared" si="230"/>
        <v>theater</v>
      </c>
      <c r="T3692" t="str">
        <f t="shared" si="231"/>
        <v>plays</v>
      </c>
    </row>
    <row r="3693" spans="1:20" ht="28.5" x14ac:dyDescent="0.45">
      <c r="A3693">
        <v>3691</v>
      </c>
      <c r="B3693" s="1" t="s">
        <v>3688</v>
      </c>
      <c r="C3693" s="1" t="s">
        <v>7801</v>
      </c>
      <c r="D3693" s="3">
        <v>40000</v>
      </c>
      <c r="E3693" s="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s="7">
        <f t="shared" si="228"/>
        <v>42020.700567129628</v>
      </c>
      <c r="L3693" s="7">
        <f t="shared" si="229"/>
        <v>42065.207638888889</v>
      </c>
      <c r="M3693" t="b">
        <v>0</v>
      </c>
      <c r="N3693">
        <v>274</v>
      </c>
      <c r="O3693" s="22">
        <f>E3693/D3693*100</f>
        <v>127.96000000000001</v>
      </c>
      <c r="P3693" s="4">
        <f>E3693/N3693</f>
        <v>186.80291970802921</v>
      </c>
      <c r="Q3693" t="b">
        <v>1</v>
      </c>
      <c r="R3693" t="s">
        <v>8271</v>
      </c>
      <c r="S3693" t="str">
        <f t="shared" si="230"/>
        <v>theater</v>
      </c>
      <c r="T3693" t="str">
        <f t="shared" si="231"/>
        <v>plays</v>
      </c>
    </row>
    <row r="3694" spans="1:20" ht="28.5" x14ac:dyDescent="0.45">
      <c r="A3694">
        <v>3692</v>
      </c>
      <c r="B3694" s="1" t="s">
        <v>3689</v>
      </c>
      <c r="C3694" s="1" t="s">
        <v>7802</v>
      </c>
      <c r="D3694" s="3">
        <v>1000</v>
      </c>
      <c r="E3694" s="3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s="7">
        <f t="shared" si="228"/>
        <v>41891.96503472222</v>
      </c>
      <c r="L3694" s="7">
        <f t="shared" si="229"/>
        <v>41901</v>
      </c>
      <c r="M3694" t="b">
        <v>0</v>
      </c>
      <c r="N3694">
        <v>17</v>
      </c>
      <c r="O3694" s="22">
        <f>E3694/D3694*100</f>
        <v>126</v>
      </c>
      <c r="P3694" s="4">
        <f>E3694/N3694</f>
        <v>74.117647058823536</v>
      </c>
      <c r="Q3694" t="b">
        <v>1</v>
      </c>
      <c r="R3694" t="s">
        <v>8271</v>
      </c>
      <c r="S3694" t="str">
        <f t="shared" si="230"/>
        <v>theater</v>
      </c>
      <c r="T3694" t="str">
        <f t="shared" si="231"/>
        <v>plays</v>
      </c>
    </row>
    <row r="3695" spans="1:20" ht="42.75" x14ac:dyDescent="0.45">
      <c r="A3695">
        <v>3693</v>
      </c>
      <c r="B3695" s="1" t="s">
        <v>3690</v>
      </c>
      <c r="C3695" s="1" t="s">
        <v>7803</v>
      </c>
      <c r="D3695" s="3">
        <v>333</v>
      </c>
      <c r="E3695" s="3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s="7">
        <f t="shared" si="228"/>
        <v>42309.191307870366</v>
      </c>
      <c r="L3695" s="7">
        <f t="shared" si="229"/>
        <v>42338.9375</v>
      </c>
      <c r="M3695" t="b">
        <v>0</v>
      </c>
      <c r="N3695">
        <v>14</v>
      </c>
      <c r="O3695" s="22">
        <f>E3695/D3695*100</f>
        <v>129.12912912912913</v>
      </c>
      <c r="P3695" s="4">
        <f>E3695/N3695</f>
        <v>30.714285714285715</v>
      </c>
      <c r="Q3695" t="b">
        <v>1</v>
      </c>
      <c r="R3695" t="s">
        <v>8271</v>
      </c>
      <c r="S3695" t="str">
        <f t="shared" si="230"/>
        <v>theater</v>
      </c>
      <c r="T3695" t="str">
        <f t="shared" si="231"/>
        <v>plays</v>
      </c>
    </row>
    <row r="3696" spans="1:20" ht="42.75" x14ac:dyDescent="0.45">
      <c r="A3696">
        <v>3694</v>
      </c>
      <c r="B3696" s="1" t="s">
        <v>3691</v>
      </c>
      <c r="C3696" s="1" t="s">
        <v>7804</v>
      </c>
      <c r="D3696" s="3">
        <v>3500</v>
      </c>
      <c r="E3696" s="3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s="7">
        <f t="shared" si="228"/>
        <v>42490.133877314816</v>
      </c>
      <c r="L3696" s="7">
        <f t="shared" si="229"/>
        <v>42527.083333333328</v>
      </c>
      <c r="M3696" t="b">
        <v>0</v>
      </c>
      <c r="N3696">
        <v>60</v>
      </c>
      <c r="O3696" s="22">
        <f>E3696/D3696*100</f>
        <v>107.42857142857143</v>
      </c>
      <c r="P3696" s="4">
        <f>E3696/N3696</f>
        <v>62.666666666666664</v>
      </c>
      <c r="Q3696" t="b">
        <v>1</v>
      </c>
      <c r="R3696" t="s">
        <v>8271</v>
      </c>
      <c r="S3696" t="str">
        <f t="shared" si="230"/>
        <v>theater</v>
      </c>
      <c r="T3696" t="str">
        <f t="shared" si="231"/>
        <v>plays</v>
      </c>
    </row>
    <row r="3697" spans="1:20" ht="57" x14ac:dyDescent="0.45">
      <c r="A3697">
        <v>3695</v>
      </c>
      <c r="B3697" s="1" t="s">
        <v>3692</v>
      </c>
      <c r="C3697" s="1" t="s">
        <v>7805</v>
      </c>
      <c r="D3697" s="3">
        <v>4000</v>
      </c>
      <c r="E3697" s="3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s="7">
        <f t="shared" si="228"/>
        <v>41995.870486111111</v>
      </c>
      <c r="L3697" s="7">
        <f t="shared" si="229"/>
        <v>42015.870486111111</v>
      </c>
      <c r="M3697" t="b">
        <v>0</v>
      </c>
      <c r="N3697">
        <v>33</v>
      </c>
      <c r="O3697" s="22">
        <f>E3697/D3697*100</f>
        <v>100.125</v>
      </c>
      <c r="P3697" s="4">
        <f>E3697/N3697</f>
        <v>121.36363636363636</v>
      </c>
      <c r="Q3697" t="b">
        <v>1</v>
      </c>
      <c r="R3697" t="s">
        <v>8271</v>
      </c>
      <c r="S3697" t="str">
        <f t="shared" si="230"/>
        <v>theater</v>
      </c>
      <c r="T3697" t="str">
        <f t="shared" si="231"/>
        <v>plays</v>
      </c>
    </row>
    <row r="3698" spans="1:20" ht="42.75" x14ac:dyDescent="0.45">
      <c r="A3698">
        <v>3696</v>
      </c>
      <c r="B3698" s="1" t="s">
        <v>3693</v>
      </c>
      <c r="C3698" s="1" t="s">
        <v>7806</v>
      </c>
      <c r="D3698" s="3">
        <v>2000</v>
      </c>
      <c r="E3698" s="3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s="7">
        <f t="shared" si="228"/>
        <v>41988.617083333331</v>
      </c>
      <c r="L3698" s="7">
        <f t="shared" si="229"/>
        <v>42048.617083333331</v>
      </c>
      <c r="M3698" t="b">
        <v>0</v>
      </c>
      <c r="N3698">
        <v>78</v>
      </c>
      <c r="O3698" s="22">
        <f>E3698/D3698*100</f>
        <v>155</v>
      </c>
      <c r="P3698" s="4">
        <f>E3698/N3698</f>
        <v>39.743589743589745</v>
      </c>
      <c r="Q3698" t="b">
        <v>1</v>
      </c>
      <c r="R3698" t="s">
        <v>8271</v>
      </c>
      <c r="S3698" t="str">
        <f t="shared" si="230"/>
        <v>theater</v>
      </c>
      <c r="T3698" t="str">
        <f t="shared" si="231"/>
        <v>plays</v>
      </c>
    </row>
    <row r="3699" spans="1:20" ht="42.75" x14ac:dyDescent="0.45">
      <c r="A3699">
        <v>3697</v>
      </c>
      <c r="B3699" s="1" t="s">
        <v>3694</v>
      </c>
      <c r="C3699" s="1" t="s">
        <v>7807</v>
      </c>
      <c r="D3699" s="3">
        <v>2000</v>
      </c>
      <c r="E3699" s="3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s="7">
        <f t="shared" si="228"/>
        <v>42479.465833333335</v>
      </c>
      <c r="L3699" s="7">
        <f t="shared" si="229"/>
        <v>42500.465833333335</v>
      </c>
      <c r="M3699" t="b">
        <v>0</v>
      </c>
      <c r="N3699">
        <v>30</v>
      </c>
      <c r="O3699" s="22">
        <f>E3699/D3699*100</f>
        <v>108</v>
      </c>
      <c r="P3699" s="4">
        <f>E3699/N3699</f>
        <v>72</v>
      </c>
      <c r="Q3699" t="b">
        <v>1</v>
      </c>
      <c r="R3699" t="s">
        <v>8271</v>
      </c>
      <c r="S3699" t="str">
        <f t="shared" si="230"/>
        <v>theater</v>
      </c>
      <c r="T3699" t="str">
        <f t="shared" si="231"/>
        <v>plays</v>
      </c>
    </row>
    <row r="3700" spans="1:20" ht="42.75" x14ac:dyDescent="0.45">
      <c r="A3700">
        <v>3698</v>
      </c>
      <c r="B3700" s="1" t="s">
        <v>3695</v>
      </c>
      <c r="C3700" s="1" t="s">
        <v>7808</v>
      </c>
      <c r="D3700" s="3">
        <v>5000</v>
      </c>
      <c r="E3700" s="3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s="7">
        <f t="shared" si="228"/>
        <v>42401.806562500002</v>
      </c>
      <c r="L3700" s="7">
        <f t="shared" si="229"/>
        <v>42431.806562500002</v>
      </c>
      <c r="M3700" t="b">
        <v>0</v>
      </c>
      <c r="N3700">
        <v>136</v>
      </c>
      <c r="O3700" s="22">
        <f>E3700/D3700*100</f>
        <v>110.52</v>
      </c>
      <c r="P3700" s="4">
        <f>E3700/N3700</f>
        <v>40.632352941176471</v>
      </c>
      <c r="Q3700" t="b">
        <v>1</v>
      </c>
      <c r="R3700" t="s">
        <v>8271</v>
      </c>
      <c r="S3700" t="str">
        <f t="shared" si="230"/>
        <v>theater</v>
      </c>
      <c r="T3700" t="str">
        <f t="shared" si="231"/>
        <v>plays</v>
      </c>
    </row>
    <row r="3701" spans="1:20" ht="42.75" x14ac:dyDescent="0.45">
      <c r="A3701">
        <v>3699</v>
      </c>
      <c r="B3701" s="1" t="s">
        <v>3696</v>
      </c>
      <c r="C3701" s="1" t="s">
        <v>7809</v>
      </c>
      <c r="D3701" s="3">
        <v>2500</v>
      </c>
      <c r="E3701" s="3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s="7">
        <f t="shared" si="228"/>
        <v>41897.602037037039</v>
      </c>
      <c r="L3701" s="7">
        <f t="shared" si="229"/>
        <v>41927.602037037039</v>
      </c>
      <c r="M3701" t="b">
        <v>0</v>
      </c>
      <c r="N3701">
        <v>40</v>
      </c>
      <c r="O3701" s="22">
        <f>E3701/D3701*100</f>
        <v>100.8</v>
      </c>
      <c r="P3701" s="4">
        <f>E3701/N3701</f>
        <v>63</v>
      </c>
      <c r="Q3701" t="b">
        <v>1</v>
      </c>
      <c r="R3701" t="s">
        <v>8271</v>
      </c>
      <c r="S3701" t="str">
        <f t="shared" si="230"/>
        <v>theater</v>
      </c>
      <c r="T3701" t="str">
        <f t="shared" si="231"/>
        <v>plays</v>
      </c>
    </row>
    <row r="3702" spans="1:20" ht="28.5" x14ac:dyDescent="0.45">
      <c r="A3702">
        <v>3700</v>
      </c>
      <c r="B3702" s="1" t="s">
        <v>3697</v>
      </c>
      <c r="C3702" s="1" t="s">
        <v>7810</v>
      </c>
      <c r="D3702" s="3">
        <v>500</v>
      </c>
      <c r="E3702" s="3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s="7">
        <f t="shared" si="228"/>
        <v>41882.585648148146</v>
      </c>
      <c r="L3702" s="7">
        <f t="shared" si="229"/>
        <v>41912.666666666664</v>
      </c>
      <c r="M3702" t="b">
        <v>0</v>
      </c>
      <c r="N3702">
        <v>18</v>
      </c>
      <c r="O3702" s="22">
        <f>E3702/D3702*100</f>
        <v>121.2</v>
      </c>
      <c r="P3702" s="4">
        <f>E3702/N3702</f>
        <v>33.666666666666664</v>
      </c>
      <c r="Q3702" t="b">
        <v>1</v>
      </c>
      <c r="R3702" t="s">
        <v>8271</v>
      </c>
      <c r="S3702" t="str">
        <f t="shared" si="230"/>
        <v>theater</v>
      </c>
      <c r="T3702" t="str">
        <f t="shared" si="231"/>
        <v>plays</v>
      </c>
    </row>
    <row r="3703" spans="1:20" ht="42.75" x14ac:dyDescent="0.45">
      <c r="A3703">
        <v>3701</v>
      </c>
      <c r="B3703" s="1" t="s">
        <v>3698</v>
      </c>
      <c r="C3703" s="1" t="s">
        <v>7811</v>
      </c>
      <c r="D3703" s="3">
        <v>1500</v>
      </c>
      <c r="E3703" s="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s="7">
        <f t="shared" si="228"/>
        <v>42129.541585648149</v>
      </c>
      <c r="L3703" s="7">
        <f t="shared" si="229"/>
        <v>42159.541585648149</v>
      </c>
      <c r="M3703" t="b">
        <v>0</v>
      </c>
      <c r="N3703">
        <v>39</v>
      </c>
      <c r="O3703" s="22">
        <f>E3703/D3703*100</f>
        <v>100.33333333333334</v>
      </c>
      <c r="P3703" s="4">
        <f>E3703/N3703</f>
        <v>38.589743589743591</v>
      </c>
      <c r="Q3703" t="b">
        <v>1</v>
      </c>
      <c r="R3703" t="s">
        <v>8271</v>
      </c>
      <c r="S3703" t="str">
        <f t="shared" si="230"/>
        <v>theater</v>
      </c>
      <c r="T3703" t="str">
        <f t="shared" si="231"/>
        <v>plays</v>
      </c>
    </row>
    <row r="3704" spans="1:20" ht="42.75" x14ac:dyDescent="0.45">
      <c r="A3704">
        <v>3702</v>
      </c>
      <c r="B3704" s="1" t="s">
        <v>3699</v>
      </c>
      <c r="C3704" s="1" t="s">
        <v>7812</v>
      </c>
      <c r="D3704" s="3">
        <v>3000</v>
      </c>
      <c r="E3704" s="3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s="7">
        <f t="shared" si="228"/>
        <v>42524.53800925926</v>
      </c>
      <c r="L3704" s="7">
        <f t="shared" si="229"/>
        <v>42561.957638888889</v>
      </c>
      <c r="M3704" t="b">
        <v>0</v>
      </c>
      <c r="N3704">
        <v>21</v>
      </c>
      <c r="O3704" s="22">
        <f>E3704/D3704*100</f>
        <v>109.16666666666666</v>
      </c>
      <c r="P3704" s="4">
        <f>E3704/N3704</f>
        <v>155.95238095238096</v>
      </c>
      <c r="Q3704" t="b">
        <v>1</v>
      </c>
      <c r="R3704" t="s">
        <v>8271</v>
      </c>
      <c r="S3704" t="str">
        <f t="shared" si="230"/>
        <v>theater</v>
      </c>
      <c r="T3704" t="str">
        <f t="shared" si="231"/>
        <v>plays</v>
      </c>
    </row>
    <row r="3705" spans="1:20" ht="42.75" x14ac:dyDescent="0.45">
      <c r="A3705">
        <v>3703</v>
      </c>
      <c r="B3705" s="1" t="s">
        <v>3700</v>
      </c>
      <c r="C3705" s="1" t="s">
        <v>7813</v>
      </c>
      <c r="D3705" s="3">
        <v>1050</v>
      </c>
      <c r="E3705" s="3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s="7">
        <f t="shared" si="228"/>
        <v>42556.504490740743</v>
      </c>
      <c r="L3705" s="7">
        <f t="shared" si="229"/>
        <v>42595.290972222225</v>
      </c>
      <c r="M3705" t="b">
        <v>0</v>
      </c>
      <c r="N3705">
        <v>30</v>
      </c>
      <c r="O3705" s="22">
        <f>E3705/D3705*100</f>
        <v>123.42857142857142</v>
      </c>
      <c r="P3705" s="4">
        <f>E3705/N3705</f>
        <v>43.2</v>
      </c>
      <c r="Q3705" t="b">
        <v>1</v>
      </c>
      <c r="R3705" t="s">
        <v>8271</v>
      </c>
      <c r="S3705" t="str">
        <f t="shared" si="230"/>
        <v>theater</v>
      </c>
      <c r="T3705" t="str">
        <f t="shared" si="231"/>
        <v>plays</v>
      </c>
    </row>
    <row r="3706" spans="1:20" ht="42.75" x14ac:dyDescent="0.45">
      <c r="A3706">
        <v>3704</v>
      </c>
      <c r="B3706" s="1" t="s">
        <v>3701</v>
      </c>
      <c r="C3706" s="1" t="s">
        <v>7814</v>
      </c>
      <c r="D3706" s="3">
        <v>300</v>
      </c>
      <c r="E3706" s="3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s="7">
        <f t="shared" si="228"/>
        <v>42461.689745370371</v>
      </c>
      <c r="L3706" s="7">
        <f t="shared" si="229"/>
        <v>42521.689745370371</v>
      </c>
      <c r="M3706" t="b">
        <v>0</v>
      </c>
      <c r="N3706">
        <v>27</v>
      </c>
      <c r="O3706" s="22">
        <f>E3706/D3706*100</f>
        <v>136.33666666666667</v>
      </c>
      <c r="P3706" s="4">
        <f>E3706/N3706</f>
        <v>15.148518518518518</v>
      </c>
      <c r="Q3706" t="b">
        <v>1</v>
      </c>
      <c r="R3706" t="s">
        <v>8271</v>
      </c>
      <c r="S3706" t="str">
        <f t="shared" si="230"/>
        <v>theater</v>
      </c>
      <c r="T3706" t="str">
        <f t="shared" si="231"/>
        <v>plays</v>
      </c>
    </row>
    <row r="3707" spans="1:20" ht="42.75" x14ac:dyDescent="0.45">
      <c r="A3707">
        <v>3705</v>
      </c>
      <c r="B3707" s="1" t="s">
        <v>3702</v>
      </c>
      <c r="C3707" s="1" t="s">
        <v>7815</v>
      </c>
      <c r="D3707" s="3">
        <v>2827</v>
      </c>
      <c r="E3707" s="3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s="7">
        <f t="shared" si="228"/>
        <v>41792.542986111112</v>
      </c>
      <c r="L3707" s="7">
        <f t="shared" si="229"/>
        <v>41813.75</v>
      </c>
      <c r="M3707" t="b">
        <v>0</v>
      </c>
      <c r="N3707">
        <v>35</v>
      </c>
      <c r="O3707" s="22">
        <f>E3707/D3707*100</f>
        <v>103.46657233816768</v>
      </c>
      <c r="P3707" s="4">
        <f>E3707/N3707</f>
        <v>83.571428571428569</v>
      </c>
      <c r="Q3707" t="b">
        <v>1</v>
      </c>
      <c r="R3707" t="s">
        <v>8271</v>
      </c>
      <c r="S3707" t="str">
        <f t="shared" si="230"/>
        <v>theater</v>
      </c>
      <c r="T3707" t="str">
        <f t="shared" si="231"/>
        <v>plays</v>
      </c>
    </row>
    <row r="3708" spans="1:20" ht="42.75" x14ac:dyDescent="0.45">
      <c r="A3708">
        <v>3706</v>
      </c>
      <c r="B3708" s="1" t="s">
        <v>3703</v>
      </c>
      <c r="C3708" s="1" t="s">
        <v>7816</v>
      </c>
      <c r="D3708" s="3">
        <v>1500</v>
      </c>
      <c r="E3708" s="3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s="7">
        <f t="shared" si="228"/>
        <v>41879.913761574076</v>
      </c>
      <c r="L3708" s="7">
        <f t="shared" si="229"/>
        <v>41894.913761574076</v>
      </c>
      <c r="M3708" t="b">
        <v>0</v>
      </c>
      <c r="N3708">
        <v>13</v>
      </c>
      <c r="O3708" s="22">
        <f>E3708/D3708*100</f>
        <v>121.33333333333334</v>
      </c>
      <c r="P3708" s="4">
        <f>E3708/N3708</f>
        <v>140</v>
      </c>
      <c r="Q3708" t="b">
        <v>1</v>
      </c>
      <c r="R3708" t="s">
        <v>8271</v>
      </c>
      <c r="S3708" t="str">
        <f t="shared" si="230"/>
        <v>theater</v>
      </c>
      <c r="T3708" t="str">
        <f t="shared" si="231"/>
        <v>plays</v>
      </c>
    </row>
    <row r="3709" spans="1:20" ht="42.75" x14ac:dyDescent="0.45">
      <c r="A3709">
        <v>3707</v>
      </c>
      <c r="B3709" s="1" t="s">
        <v>3704</v>
      </c>
      <c r="C3709" s="1" t="s">
        <v>7817</v>
      </c>
      <c r="D3709" s="3">
        <v>1000</v>
      </c>
      <c r="E3709" s="3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s="7">
        <f t="shared" si="228"/>
        <v>42552.048356481479</v>
      </c>
      <c r="L3709" s="7">
        <f t="shared" si="229"/>
        <v>42573.226388888885</v>
      </c>
      <c r="M3709" t="b">
        <v>0</v>
      </c>
      <c r="N3709">
        <v>23</v>
      </c>
      <c r="O3709" s="22">
        <f>E3709/D3709*100</f>
        <v>186</v>
      </c>
      <c r="P3709" s="4">
        <f>E3709/N3709</f>
        <v>80.869565217391298</v>
      </c>
      <c r="Q3709" t="b">
        <v>1</v>
      </c>
      <c r="R3709" t="s">
        <v>8271</v>
      </c>
      <c r="S3709" t="str">
        <f t="shared" si="230"/>
        <v>theater</v>
      </c>
      <c r="T3709" t="str">
        <f t="shared" si="231"/>
        <v>plays</v>
      </c>
    </row>
    <row r="3710" spans="1:20" ht="42.75" x14ac:dyDescent="0.45">
      <c r="A3710">
        <v>3708</v>
      </c>
      <c r="B3710" s="1" t="s">
        <v>3705</v>
      </c>
      <c r="C3710" s="1" t="s">
        <v>7818</v>
      </c>
      <c r="D3710" s="3">
        <v>700</v>
      </c>
      <c r="E3710" s="3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s="7">
        <f t="shared" si="228"/>
        <v>41810.142199074071</v>
      </c>
      <c r="L3710" s="7">
        <f t="shared" si="229"/>
        <v>41824.142199074071</v>
      </c>
      <c r="M3710" t="b">
        <v>0</v>
      </c>
      <c r="N3710">
        <v>39</v>
      </c>
      <c r="O3710" s="22">
        <f>E3710/D3710*100</f>
        <v>300</v>
      </c>
      <c r="P3710" s="4">
        <f>E3710/N3710</f>
        <v>53.846153846153847</v>
      </c>
      <c r="Q3710" t="b">
        <v>1</v>
      </c>
      <c r="R3710" t="s">
        <v>8271</v>
      </c>
      <c r="S3710" t="str">
        <f t="shared" si="230"/>
        <v>theater</v>
      </c>
      <c r="T3710" t="str">
        <f t="shared" si="231"/>
        <v>plays</v>
      </c>
    </row>
    <row r="3711" spans="1:20" ht="42.75" x14ac:dyDescent="0.45">
      <c r="A3711">
        <v>3709</v>
      </c>
      <c r="B3711" s="1" t="s">
        <v>3706</v>
      </c>
      <c r="C3711" s="1" t="s">
        <v>7819</v>
      </c>
      <c r="D3711" s="3">
        <v>1000</v>
      </c>
      <c r="E3711" s="3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s="7">
        <f t="shared" si="228"/>
        <v>41785.707708333335</v>
      </c>
      <c r="L3711" s="7">
        <f t="shared" si="229"/>
        <v>41815.707708333335</v>
      </c>
      <c r="M3711" t="b">
        <v>0</v>
      </c>
      <c r="N3711">
        <v>35</v>
      </c>
      <c r="O3711" s="22">
        <f>E3711/D3711*100</f>
        <v>108.25</v>
      </c>
      <c r="P3711" s="4">
        <f>E3711/N3711</f>
        <v>30.928571428571427</v>
      </c>
      <c r="Q3711" t="b">
        <v>1</v>
      </c>
      <c r="R3711" t="s">
        <v>8271</v>
      </c>
      <c r="S3711" t="str">
        <f t="shared" si="230"/>
        <v>theater</v>
      </c>
      <c r="T3711" t="str">
        <f t="shared" si="231"/>
        <v>plays</v>
      </c>
    </row>
    <row r="3712" spans="1:20" ht="28.5" x14ac:dyDescent="0.45">
      <c r="A3712">
        <v>3710</v>
      </c>
      <c r="B3712" s="1" t="s">
        <v>3707</v>
      </c>
      <c r="C3712" s="1" t="s">
        <v>7820</v>
      </c>
      <c r="D3712" s="3">
        <v>1300</v>
      </c>
      <c r="E3712" s="3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s="7">
        <f t="shared" si="228"/>
        <v>42072.576249999998</v>
      </c>
      <c r="L3712" s="7">
        <f t="shared" si="229"/>
        <v>42097.576249999998</v>
      </c>
      <c r="M3712" t="b">
        <v>0</v>
      </c>
      <c r="N3712">
        <v>27</v>
      </c>
      <c r="O3712" s="22">
        <f>E3712/D3712*100</f>
        <v>141.15384615384616</v>
      </c>
      <c r="P3712" s="4">
        <f>E3712/N3712</f>
        <v>67.962962962962962</v>
      </c>
      <c r="Q3712" t="b">
        <v>1</v>
      </c>
      <c r="R3712" t="s">
        <v>8271</v>
      </c>
      <c r="S3712" t="str">
        <f t="shared" si="230"/>
        <v>theater</v>
      </c>
      <c r="T3712" t="str">
        <f t="shared" si="231"/>
        <v>plays</v>
      </c>
    </row>
    <row r="3713" spans="1:20" ht="28.5" x14ac:dyDescent="0.45">
      <c r="A3713">
        <v>3711</v>
      </c>
      <c r="B3713" s="1" t="s">
        <v>3708</v>
      </c>
      <c r="C3713" s="1" t="s">
        <v>7821</v>
      </c>
      <c r="D3713" s="3">
        <v>500</v>
      </c>
      <c r="E3713" s="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s="7">
        <f t="shared" si="228"/>
        <v>41779.724224537036</v>
      </c>
      <c r="L3713" s="7">
        <f t="shared" si="229"/>
        <v>41805.666666666664</v>
      </c>
      <c r="M3713" t="b">
        <v>0</v>
      </c>
      <c r="N3713">
        <v>21</v>
      </c>
      <c r="O3713" s="22">
        <f>E3713/D3713*100</f>
        <v>113.99999999999999</v>
      </c>
      <c r="P3713" s="4">
        <f>E3713/N3713</f>
        <v>27.142857142857142</v>
      </c>
      <c r="Q3713" t="b">
        <v>1</v>
      </c>
      <c r="R3713" t="s">
        <v>8271</v>
      </c>
      <c r="S3713" t="str">
        <f t="shared" si="230"/>
        <v>theater</v>
      </c>
      <c r="T3713" t="str">
        <f t="shared" si="231"/>
        <v>plays</v>
      </c>
    </row>
    <row r="3714" spans="1:20" ht="42.75" x14ac:dyDescent="0.45">
      <c r="A3714">
        <v>3712</v>
      </c>
      <c r="B3714" s="1" t="s">
        <v>3709</v>
      </c>
      <c r="C3714" s="1" t="s">
        <v>7822</v>
      </c>
      <c r="D3714" s="3">
        <v>7500</v>
      </c>
      <c r="E3714" s="3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s="7">
        <f t="shared" si="228"/>
        <v>42134.172071759262</v>
      </c>
      <c r="L3714" s="7">
        <f t="shared" si="229"/>
        <v>42155.290972222225</v>
      </c>
      <c r="M3714" t="b">
        <v>0</v>
      </c>
      <c r="N3714">
        <v>104</v>
      </c>
      <c r="O3714" s="22">
        <f>E3714/D3714*100</f>
        <v>153.73333333333335</v>
      </c>
      <c r="P3714" s="4">
        <f>E3714/N3714</f>
        <v>110.86538461538461</v>
      </c>
      <c r="Q3714" t="b">
        <v>1</v>
      </c>
      <c r="R3714" t="s">
        <v>8271</v>
      </c>
      <c r="S3714" t="str">
        <f t="shared" si="230"/>
        <v>theater</v>
      </c>
      <c r="T3714" t="str">
        <f t="shared" si="231"/>
        <v>plays</v>
      </c>
    </row>
    <row r="3715" spans="1:20" ht="42.75" x14ac:dyDescent="0.45">
      <c r="A3715">
        <v>3713</v>
      </c>
      <c r="B3715" s="1" t="s">
        <v>3710</v>
      </c>
      <c r="C3715" s="1" t="s">
        <v>7823</v>
      </c>
      <c r="D3715" s="3">
        <v>2000</v>
      </c>
      <c r="E3715" s="3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s="7">
        <f t="shared" ref="K3715:K3778" si="232">(((J3715/60)/60)/24)+DATE(1970,1,1)</f>
        <v>42505.738032407404</v>
      </c>
      <c r="L3715" s="7">
        <f t="shared" ref="L3715:L3778" si="233">(((I3715/60)/60)/24)+DATE(1970,1,1)</f>
        <v>42525.738032407404</v>
      </c>
      <c r="M3715" t="b">
        <v>0</v>
      </c>
      <c r="N3715">
        <v>19</v>
      </c>
      <c r="O3715" s="22">
        <f>E3715/D3715*100</f>
        <v>101.49999999999999</v>
      </c>
      <c r="P3715" s="4">
        <f>E3715/N3715</f>
        <v>106.84210526315789</v>
      </c>
      <c r="Q3715" t="b">
        <v>1</v>
      </c>
      <c r="R3715" t="s">
        <v>8271</v>
      </c>
      <c r="S3715" t="str">
        <f t="shared" ref="S3715:S3778" si="234">LEFT(R3715,SEARCH("/",R3715,1)-1)</f>
        <v>theater</v>
      </c>
      <c r="T3715" t="str">
        <f t="shared" ref="T3715:T3778" si="235">RIGHT(R3715,LEN(R3715) - FIND("/",R3715))</f>
        <v>plays</v>
      </c>
    </row>
    <row r="3716" spans="1:20" ht="42.75" x14ac:dyDescent="0.45">
      <c r="A3716">
        <v>3714</v>
      </c>
      <c r="B3716" s="1" t="s">
        <v>3711</v>
      </c>
      <c r="C3716" s="1" t="s">
        <v>7824</v>
      </c>
      <c r="D3716" s="3">
        <v>10000</v>
      </c>
      <c r="E3716" s="3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s="7">
        <f t="shared" si="232"/>
        <v>42118.556331018524</v>
      </c>
      <c r="L3716" s="7">
        <f t="shared" si="233"/>
        <v>42150.165972222225</v>
      </c>
      <c r="M3716" t="b">
        <v>0</v>
      </c>
      <c r="N3716">
        <v>97</v>
      </c>
      <c r="O3716" s="22">
        <f>E3716/D3716*100</f>
        <v>102.35000000000001</v>
      </c>
      <c r="P3716" s="4">
        <f>E3716/N3716</f>
        <v>105.51546391752578</v>
      </c>
      <c r="Q3716" t="b">
        <v>1</v>
      </c>
      <c r="R3716" t="s">
        <v>8271</v>
      </c>
      <c r="S3716" t="str">
        <f t="shared" si="234"/>
        <v>theater</v>
      </c>
      <c r="T3716" t="str">
        <f t="shared" si="235"/>
        <v>plays</v>
      </c>
    </row>
    <row r="3717" spans="1:20" ht="42.75" x14ac:dyDescent="0.45">
      <c r="A3717">
        <v>3715</v>
      </c>
      <c r="B3717" s="1" t="s">
        <v>3712</v>
      </c>
      <c r="C3717" s="1" t="s">
        <v>7825</v>
      </c>
      <c r="D3717" s="3">
        <v>3500</v>
      </c>
      <c r="E3717" s="3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s="7">
        <f t="shared" si="232"/>
        <v>42036.995590277773</v>
      </c>
      <c r="L3717" s="7">
        <f t="shared" si="233"/>
        <v>42094.536111111112</v>
      </c>
      <c r="M3717" t="b">
        <v>0</v>
      </c>
      <c r="N3717">
        <v>27</v>
      </c>
      <c r="O3717" s="22">
        <f>E3717/D3717*100</f>
        <v>102.57142857142858</v>
      </c>
      <c r="P3717" s="4">
        <f>E3717/N3717</f>
        <v>132.96296296296296</v>
      </c>
      <c r="Q3717" t="b">
        <v>1</v>
      </c>
      <c r="R3717" t="s">
        <v>8271</v>
      </c>
      <c r="S3717" t="str">
        <f t="shared" si="234"/>
        <v>theater</v>
      </c>
      <c r="T3717" t="str">
        <f t="shared" si="235"/>
        <v>plays</v>
      </c>
    </row>
    <row r="3718" spans="1:20" ht="42.75" x14ac:dyDescent="0.45">
      <c r="A3718">
        <v>3716</v>
      </c>
      <c r="B3718" s="1" t="s">
        <v>3713</v>
      </c>
      <c r="C3718" s="1" t="s">
        <v>7826</v>
      </c>
      <c r="D3718" s="3">
        <v>800</v>
      </c>
      <c r="E3718" s="3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s="7">
        <f t="shared" si="232"/>
        <v>42360.887835648144</v>
      </c>
      <c r="L3718" s="7">
        <f t="shared" si="233"/>
        <v>42390.887835648144</v>
      </c>
      <c r="M3718" t="b">
        <v>0</v>
      </c>
      <c r="N3718">
        <v>24</v>
      </c>
      <c r="O3718" s="22">
        <f>E3718/D3718*100</f>
        <v>155.75</v>
      </c>
      <c r="P3718" s="4">
        <f>E3718/N3718</f>
        <v>51.916666666666664</v>
      </c>
      <c r="Q3718" t="b">
        <v>1</v>
      </c>
      <c r="R3718" t="s">
        <v>8271</v>
      </c>
      <c r="S3718" t="str">
        <f t="shared" si="234"/>
        <v>theater</v>
      </c>
      <c r="T3718" t="str">
        <f t="shared" si="235"/>
        <v>plays</v>
      </c>
    </row>
    <row r="3719" spans="1:20" ht="42.75" x14ac:dyDescent="0.45">
      <c r="A3719">
        <v>3717</v>
      </c>
      <c r="B3719" s="1" t="s">
        <v>3714</v>
      </c>
      <c r="C3719" s="1" t="s">
        <v>7827</v>
      </c>
      <c r="D3719" s="3">
        <v>4000</v>
      </c>
      <c r="E3719" s="3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s="7">
        <f t="shared" si="232"/>
        <v>42102.866307870368</v>
      </c>
      <c r="L3719" s="7">
        <f t="shared" si="233"/>
        <v>42133.866307870368</v>
      </c>
      <c r="M3719" t="b">
        <v>0</v>
      </c>
      <c r="N3719">
        <v>13</v>
      </c>
      <c r="O3719" s="22">
        <f>E3719/D3719*100</f>
        <v>100.75</v>
      </c>
      <c r="P3719" s="4">
        <f>E3719/N3719</f>
        <v>310</v>
      </c>
      <c r="Q3719" t="b">
        <v>1</v>
      </c>
      <c r="R3719" t="s">
        <v>8271</v>
      </c>
      <c r="S3719" t="str">
        <f t="shared" si="234"/>
        <v>theater</v>
      </c>
      <c r="T3719" t="str">
        <f t="shared" si="235"/>
        <v>plays</v>
      </c>
    </row>
    <row r="3720" spans="1:20" ht="42.75" x14ac:dyDescent="0.45">
      <c r="A3720">
        <v>3718</v>
      </c>
      <c r="B3720" s="1" t="s">
        <v>3715</v>
      </c>
      <c r="C3720" s="1" t="s">
        <v>7828</v>
      </c>
      <c r="D3720" s="3">
        <v>500</v>
      </c>
      <c r="E3720" s="3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s="7">
        <f t="shared" si="232"/>
        <v>42032.716145833328</v>
      </c>
      <c r="L3720" s="7">
        <f t="shared" si="233"/>
        <v>42062.716145833328</v>
      </c>
      <c r="M3720" t="b">
        <v>0</v>
      </c>
      <c r="N3720">
        <v>46</v>
      </c>
      <c r="O3720" s="22">
        <f>E3720/D3720*100</f>
        <v>239.4</v>
      </c>
      <c r="P3720" s="4">
        <f>E3720/N3720</f>
        <v>26.021739130434781</v>
      </c>
      <c r="Q3720" t="b">
        <v>1</v>
      </c>
      <c r="R3720" t="s">
        <v>8271</v>
      </c>
      <c r="S3720" t="str">
        <f t="shared" si="234"/>
        <v>theater</v>
      </c>
      <c r="T3720" t="str">
        <f t="shared" si="235"/>
        <v>plays</v>
      </c>
    </row>
    <row r="3721" spans="1:20" ht="28.5" x14ac:dyDescent="0.45">
      <c r="A3721">
        <v>3719</v>
      </c>
      <c r="B3721" s="1" t="s">
        <v>3716</v>
      </c>
      <c r="C3721" s="1" t="s">
        <v>7829</v>
      </c>
      <c r="D3721" s="3">
        <v>200</v>
      </c>
      <c r="E3721" s="3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s="7">
        <f t="shared" si="232"/>
        <v>42147.729930555557</v>
      </c>
      <c r="L3721" s="7">
        <f t="shared" si="233"/>
        <v>42177.729930555557</v>
      </c>
      <c r="M3721" t="b">
        <v>0</v>
      </c>
      <c r="N3721">
        <v>4</v>
      </c>
      <c r="O3721" s="22">
        <f>E3721/D3721*100</f>
        <v>210</v>
      </c>
      <c r="P3721" s="4">
        <f>E3721/N3721</f>
        <v>105</v>
      </c>
      <c r="Q3721" t="b">
        <v>1</v>
      </c>
      <c r="R3721" t="s">
        <v>8271</v>
      </c>
      <c r="S3721" t="str">
        <f t="shared" si="234"/>
        <v>theater</v>
      </c>
      <c r="T3721" t="str">
        <f t="shared" si="235"/>
        <v>plays</v>
      </c>
    </row>
    <row r="3722" spans="1:20" ht="28.5" x14ac:dyDescent="0.45">
      <c r="A3722">
        <v>3720</v>
      </c>
      <c r="B3722" s="1" t="s">
        <v>3717</v>
      </c>
      <c r="C3722" s="1" t="s">
        <v>7830</v>
      </c>
      <c r="D3722" s="3">
        <v>3300</v>
      </c>
      <c r="E3722" s="3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s="7">
        <f t="shared" si="232"/>
        <v>42165.993125000001</v>
      </c>
      <c r="L3722" s="7">
        <f t="shared" si="233"/>
        <v>42187.993125000001</v>
      </c>
      <c r="M3722" t="b">
        <v>0</v>
      </c>
      <c r="N3722">
        <v>40</v>
      </c>
      <c r="O3722" s="22">
        <f>E3722/D3722*100</f>
        <v>104.51515151515152</v>
      </c>
      <c r="P3722" s="4">
        <f>E3722/N3722</f>
        <v>86.224999999999994</v>
      </c>
      <c r="Q3722" t="b">
        <v>1</v>
      </c>
      <c r="R3722" t="s">
        <v>8271</v>
      </c>
      <c r="S3722" t="str">
        <f t="shared" si="234"/>
        <v>theater</v>
      </c>
      <c r="T3722" t="str">
        <f t="shared" si="235"/>
        <v>plays</v>
      </c>
    </row>
    <row r="3723" spans="1:20" ht="42.75" x14ac:dyDescent="0.45">
      <c r="A3723">
        <v>3721</v>
      </c>
      <c r="B3723" s="1" t="s">
        <v>3718</v>
      </c>
      <c r="C3723" s="1" t="s">
        <v>7831</v>
      </c>
      <c r="D3723" s="3">
        <v>5000</v>
      </c>
      <c r="E3723" s="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s="7">
        <f t="shared" si="232"/>
        <v>41927.936157407406</v>
      </c>
      <c r="L3723" s="7">
        <f t="shared" si="233"/>
        <v>41948.977824074071</v>
      </c>
      <c r="M3723" t="b">
        <v>0</v>
      </c>
      <c r="N3723">
        <v>44</v>
      </c>
      <c r="O3723" s="22">
        <f>E3723/D3723*100</f>
        <v>100.8</v>
      </c>
      <c r="P3723" s="4">
        <f>E3723/N3723</f>
        <v>114.54545454545455</v>
      </c>
      <c r="Q3723" t="b">
        <v>1</v>
      </c>
      <c r="R3723" t="s">
        <v>8271</v>
      </c>
      <c r="S3723" t="str">
        <f t="shared" si="234"/>
        <v>theater</v>
      </c>
      <c r="T3723" t="str">
        <f t="shared" si="235"/>
        <v>plays</v>
      </c>
    </row>
    <row r="3724" spans="1:20" ht="57" x14ac:dyDescent="0.45">
      <c r="A3724">
        <v>3722</v>
      </c>
      <c r="B3724" s="1" t="s">
        <v>3719</v>
      </c>
      <c r="C3724" s="1" t="s">
        <v>7832</v>
      </c>
      <c r="D3724" s="3">
        <v>1500</v>
      </c>
      <c r="E3724" s="3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s="7">
        <f t="shared" si="232"/>
        <v>42381.671840277777</v>
      </c>
      <c r="L3724" s="7">
        <f t="shared" si="233"/>
        <v>42411.957638888889</v>
      </c>
      <c r="M3724" t="b">
        <v>0</v>
      </c>
      <c r="N3724">
        <v>35</v>
      </c>
      <c r="O3724" s="22">
        <f>E3724/D3724*100</f>
        <v>111.20000000000002</v>
      </c>
      <c r="P3724" s="4">
        <f>E3724/N3724</f>
        <v>47.657142857142858</v>
      </c>
      <c r="Q3724" t="b">
        <v>1</v>
      </c>
      <c r="R3724" t="s">
        <v>8271</v>
      </c>
      <c r="S3724" t="str">
        <f t="shared" si="234"/>
        <v>theater</v>
      </c>
      <c r="T3724" t="str">
        <f t="shared" si="235"/>
        <v>plays</v>
      </c>
    </row>
    <row r="3725" spans="1:20" ht="28.5" x14ac:dyDescent="0.45">
      <c r="A3725">
        <v>3723</v>
      </c>
      <c r="B3725" s="1" t="s">
        <v>3720</v>
      </c>
      <c r="C3725" s="1" t="s">
        <v>7833</v>
      </c>
      <c r="D3725" s="3">
        <v>4500</v>
      </c>
      <c r="E3725" s="3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s="7">
        <f t="shared" si="232"/>
        <v>41943.753032407411</v>
      </c>
      <c r="L3725" s="7">
        <f t="shared" si="233"/>
        <v>41973.794699074075</v>
      </c>
      <c r="M3725" t="b">
        <v>0</v>
      </c>
      <c r="N3725">
        <v>63</v>
      </c>
      <c r="O3725" s="22">
        <f>E3725/D3725*100</f>
        <v>102.04444444444445</v>
      </c>
      <c r="P3725" s="4">
        <f>E3725/N3725</f>
        <v>72.888888888888886</v>
      </c>
      <c r="Q3725" t="b">
        <v>1</v>
      </c>
      <c r="R3725" t="s">
        <v>8271</v>
      </c>
      <c r="S3725" t="str">
        <f t="shared" si="234"/>
        <v>theater</v>
      </c>
      <c r="T3725" t="str">
        <f t="shared" si="235"/>
        <v>plays</v>
      </c>
    </row>
    <row r="3726" spans="1:20" ht="42.75" x14ac:dyDescent="0.45">
      <c r="A3726">
        <v>3724</v>
      </c>
      <c r="B3726" s="1" t="s">
        <v>3721</v>
      </c>
      <c r="C3726" s="1" t="s">
        <v>7834</v>
      </c>
      <c r="D3726" s="3">
        <v>4300</v>
      </c>
      <c r="E3726" s="3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s="7">
        <f t="shared" si="232"/>
        <v>42465.491435185191</v>
      </c>
      <c r="L3726" s="7">
        <f t="shared" si="233"/>
        <v>42494.958333333328</v>
      </c>
      <c r="M3726" t="b">
        <v>0</v>
      </c>
      <c r="N3726">
        <v>89</v>
      </c>
      <c r="O3726" s="22">
        <f>E3726/D3726*100</f>
        <v>102.54767441860466</v>
      </c>
      <c r="P3726" s="4">
        <f>E3726/N3726</f>
        <v>49.545505617977533</v>
      </c>
      <c r="Q3726" t="b">
        <v>1</v>
      </c>
      <c r="R3726" t="s">
        <v>8271</v>
      </c>
      <c r="S3726" t="str">
        <f t="shared" si="234"/>
        <v>theater</v>
      </c>
      <c r="T3726" t="str">
        <f t="shared" si="235"/>
        <v>plays</v>
      </c>
    </row>
    <row r="3727" spans="1:20" ht="42.75" x14ac:dyDescent="0.45">
      <c r="A3727">
        <v>3725</v>
      </c>
      <c r="B3727" s="1" t="s">
        <v>3722</v>
      </c>
      <c r="C3727" s="1" t="s">
        <v>7835</v>
      </c>
      <c r="D3727" s="3">
        <v>300</v>
      </c>
      <c r="E3727" s="3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s="7">
        <f t="shared" si="232"/>
        <v>42401.945219907408</v>
      </c>
      <c r="L3727" s="7">
        <f t="shared" si="233"/>
        <v>42418.895833333328</v>
      </c>
      <c r="M3727" t="b">
        <v>0</v>
      </c>
      <c r="N3727">
        <v>15</v>
      </c>
      <c r="O3727" s="22">
        <f>E3727/D3727*100</f>
        <v>127</v>
      </c>
      <c r="P3727" s="4">
        <f>E3727/N3727</f>
        <v>25.4</v>
      </c>
      <c r="Q3727" t="b">
        <v>1</v>
      </c>
      <c r="R3727" t="s">
        <v>8271</v>
      </c>
      <c r="S3727" t="str">
        <f t="shared" si="234"/>
        <v>theater</v>
      </c>
      <c r="T3727" t="str">
        <f t="shared" si="235"/>
        <v>plays</v>
      </c>
    </row>
    <row r="3728" spans="1:20" ht="42.75" x14ac:dyDescent="0.45">
      <c r="A3728">
        <v>3726</v>
      </c>
      <c r="B3728" s="1" t="s">
        <v>3723</v>
      </c>
      <c r="C3728" s="1" t="s">
        <v>7836</v>
      </c>
      <c r="D3728" s="3">
        <v>850</v>
      </c>
      <c r="E3728" s="3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s="7">
        <f t="shared" si="232"/>
        <v>42462.140868055561</v>
      </c>
      <c r="L3728" s="7">
        <f t="shared" si="233"/>
        <v>42489.875</v>
      </c>
      <c r="M3728" t="b">
        <v>0</v>
      </c>
      <c r="N3728">
        <v>46</v>
      </c>
      <c r="O3728" s="22">
        <f>E3728/D3728*100</f>
        <v>338.70588235294122</v>
      </c>
      <c r="P3728" s="4">
        <f>E3728/N3728</f>
        <v>62.586956521739133</v>
      </c>
      <c r="Q3728" t="b">
        <v>1</v>
      </c>
      <c r="R3728" t="s">
        <v>8271</v>
      </c>
      <c r="S3728" t="str">
        <f t="shared" si="234"/>
        <v>theater</v>
      </c>
      <c r="T3728" t="str">
        <f t="shared" si="235"/>
        <v>plays</v>
      </c>
    </row>
    <row r="3729" spans="1:20" ht="42.75" x14ac:dyDescent="0.45">
      <c r="A3729">
        <v>3727</v>
      </c>
      <c r="B3729" s="1" t="s">
        <v>3724</v>
      </c>
      <c r="C3729" s="1" t="s">
        <v>7837</v>
      </c>
      <c r="D3729" s="3">
        <v>2000</v>
      </c>
      <c r="E3729" s="3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s="7">
        <f t="shared" si="232"/>
        <v>42632.348310185189</v>
      </c>
      <c r="L3729" s="7">
        <f t="shared" si="233"/>
        <v>42663.204861111109</v>
      </c>
      <c r="M3729" t="b">
        <v>0</v>
      </c>
      <c r="N3729">
        <v>33</v>
      </c>
      <c r="O3729" s="22">
        <f>E3729/D3729*100</f>
        <v>100.75</v>
      </c>
      <c r="P3729" s="4">
        <f>E3729/N3729</f>
        <v>61.060606060606062</v>
      </c>
      <c r="Q3729" t="b">
        <v>1</v>
      </c>
      <c r="R3729" t="s">
        <v>8271</v>
      </c>
      <c r="S3729" t="str">
        <f t="shared" si="234"/>
        <v>theater</v>
      </c>
      <c r="T3729" t="str">
        <f t="shared" si="235"/>
        <v>plays</v>
      </c>
    </row>
    <row r="3730" spans="1:20" ht="42.75" x14ac:dyDescent="0.45">
      <c r="A3730">
        <v>3728</v>
      </c>
      <c r="B3730" s="1" t="s">
        <v>3725</v>
      </c>
      <c r="C3730" s="1" t="s">
        <v>7838</v>
      </c>
      <c r="D3730" s="3">
        <v>20000</v>
      </c>
      <c r="E3730" s="3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s="7">
        <f t="shared" si="232"/>
        <v>42205.171018518522</v>
      </c>
      <c r="L3730" s="7">
        <f t="shared" si="233"/>
        <v>42235.171018518522</v>
      </c>
      <c r="M3730" t="b">
        <v>0</v>
      </c>
      <c r="N3730">
        <v>31</v>
      </c>
      <c r="O3730" s="22">
        <f>E3730/D3730*100</f>
        <v>9.31</v>
      </c>
      <c r="P3730" s="4">
        <f>E3730/N3730</f>
        <v>60.064516129032256</v>
      </c>
      <c r="Q3730" t="b">
        <v>0</v>
      </c>
      <c r="R3730" t="s">
        <v>8271</v>
      </c>
      <c r="S3730" t="str">
        <f t="shared" si="234"/>
        <v>theater</v>
      </c>
      <c r="T3730" t="str">
        <f t="shared" si="235"/>
        <v>plays</v>
      </c>
    </row>
    <row r="3731" spans="1:20" ht="42.75" x14ac:dyDescent="0.45">
      <c r="A3731">
        <v>3729</v>
      </c>
      <c r="B3731" s="1" t="s">
        <v>3726</v>
      </c>
      <c r="C3731" s="1" t="s">
        <v>7839</v>
      </c>
      <c r="D3731" s="3">
        <v>5000</v>
      </c>
      <c r="E3731" s="3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s="7">
        <f t="shared" si="232"/>
        <v>42041.205000000002</v>
      </c>
      <c r="L3731" s="7">
        <f t="shared" si="233"/>
        <v>42086.16333333333</v>
      </c>
      <c r="M3731" t="b">
        <v>0</v>
      </c>
      <c r="N3731">
        <v>5</v>
      </c>
      <c r="O3731" s="22">
        <f>E3731/D3731*100</f>
        <v>7.24</v>
      </c>
      <c r="P3731" s="4">
        <f>E3731/N3731</f>
        <v>72.400000000000006</v>
      </c>
      <c r="Q3731" t="b">
        <v>0</v>
      </c>
      <c r="R3731" t="s">
        <v>8271</v>
      </c>
      <c r="S3731" t="str">
        <f t="shared" si="234"/>
        <v>theater</v>
      </c>
      <c r="T3731" t="str">
        <f t="shared" si="235"/>
        <v>plays</v>
      </c>
    </row>
    <row r="3732" spans="1:20" ht="42.75" x14ac:dyDescent="0.45">
      <c r="A3732">
        <v>3730</v>
      </c>
      <c r="B3732" s="1" t="s">
        <v>3727</v>
      </c>
      <c r="C3732" s="1" t="s">
        <v>7840</v>
      </c>
      <c r="D3732" s="3">
        <v>1000</v>
      </c>
      <c r="E3732" s="3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s="7">
        <f t="shared" si="232"/>
        <v>42203.677766203706</v>
      </c>
      <c r="L3732" s="7">
        <f t="shared" si="233"/>
        <v>42233.677766203706</v>
      </c>
      <c r="M3732" t="b">
        <v>0</v>
      </c>
      <c r="N3732">
        <v>1</v>
      </c>
      <c r="O3732" s="22">
        <f>E3732/D3732*100</f>
        <v>10</v>
      </c>
      <c r="P3732" s="4">
        <f>E3732/N3732</f>
        <v>100</v>
      </c>
      <c r="Q3732" t="b">
        <v>0</v>
      </c>
      <c r="R3732" t="s">
        <v>8271</v>
      </c>
      <c r="S3732" t="str">
        <f t="shared" si="234"/>
        <v>theater</v>
      </c>
      <c r="T3732" t="str">
        <f t="shared" si="235"/>
        <v>plays</v>
      </c>
    </row>
    <row r="3733" spans="1:20" ht="42.75" x14ac:dyDescent="0.45">
      <c r="A3733">
        <v>3731</v>
      </c>
      <c r="B3733" s="1" t="s">
        <v>3728</v>
      </c>
      <c r="C3733" s="1" t="s">
        <v>7841</v>
      </c>
      <c r="D3733" s="3">
        <v>5500</v>
      </c>
      <c r="E3733" s="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s="7">
        <f t="shared" si="232"/>
        <v>41983.752847222218</v>
      </c>
      <c r="L3733" s="7">
        <f t="shared" si="233"/>
        <v>42014.140972222223</v>
      </c>
      <c r="M3733" t="b">
        <v>0</v>
      </c>
      <c r="N3733">
        <v>12</v>
      </c>
      <c r="O3733" s="22">
        <f>E3733/D3733*100</f>
        <v>11.272727272727273</v>
      </c>
      <c r="P3733" s="4">
        <f>E3733/N3733</f>
        <v>51.666666666666664</v>
      </c>
      <c r="Q3733" t="b">
        <v>0</v>
      </c>
      <c r="R3733" t="s">
        <v>8271</v>
      </c>
      <c r="S3733" t="str">
        <f t="shared" si="234"/>
        <v>theater</v>
      </c>
      <c r="T3733" t="str">
        <f t="shared" si="235"/>
        <v>plays</v>
      </c>
    </row>
    <row r="3734" spans="1:20" ht="42.75" x14ac:dyDescent="0.45">
      <c r="A3734">
        <v>3732</v>
      </c>
      <c r="B3734" s="1" t="s">
        <v>3729</v>
      </c>
      <c r="C3734" s="1" t="s">
        <v>7842</v>
      </c>
      <c r="D3734" s="3">
        <v>850</v>
      </c>
      <c r="E3734" s="3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s="7">
        <f t="shared" si="232"/>
        <v>41968.677465277782</v>
      </c>
      <c r="L3734" s="7">
        <f t="shared" si="233"/>
        <v>42028.5</v>
      </c>
      <c r="M3734" t="b">
        <v>0</v>
      </c>
      <c r="N3734">
        <v>4</v>
      </c>
      <c r="O3734" s="22">
        <f>E3734/D3734*100</f>
        <v>15.411764705882353</v>
      </c>
      <c r="P3734" s="4">
        <f>E3734/N3734</f>
        <v>32.75</v>
      </c>
      <c r="Q3734" t="b">
        <v>0</v>
      </c>
      <c r="R3734" t="s">
        <v>8271</v>
      </c>
      <c r="S3734" t="str">
        <f t="shared" si="234"/>
        <v>theater</v>
      </c>
      <c r="T3734" t="str">
        <f t="shared" si="235"/>
        <v>plays</v>
      </c>
    </row>
    <row r="3735" spans="1:20" ht="42.75" x14ac:dyDescent="0.45">
      <c r="A3735">
        <v>3733</v>
      </c>
      <c r="B3735" s="1" t="s">
        <v>3730</v>
      </c>
      <c r="C3735" s="1" t="s">
        <v>7843</v>
      </c>
      <c r="D3735" s="3">
        <v>1500</v>
      </c>
      <c r="E3735" s="3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s="7">
        <f t="shared" si="232"/>
        <v>42103.024398148147</v>
      </c>
      <c r="L3735" s="7">
        <f t="shared" si="233"/>
        <v>42112.9375</v>
      </c>
      <c r="M3735" t="b">
        <v>0</v>
      </c>
      <c r="N3735">
        <v>0</v>
      </c>
      <c r="O3735" s="22">
        <f>E3735/D3735*100</f>
        <v>0</v>
      </c>
      <c r="P3735" s="4" t="e">
        <f>E3735/N3735</f>
        <v>#DIV/0!</v>
      </c>
      <c r="Q3735" t="b">
        <v>0</v>
      </c>
      <c r="R3735" t="s">
        <v>8271</v>
      </c>
      <c r="S3735" t="str">
        <f t="shared" si="234"/>
        <v>theater</v>
      </c>
      <c r="T3735" t="str">
        <f t="shared" si="235"/>
        <v>plays</v>
      </c>
    </row>
    <row r="3736" spans="1:20" ht="42.75" x14ac:dyDescent="0.45">
      <c r="A3736">
        <v>3734</v>
      </c>
      <c r="B3736" s="1" t="s">
        <v>3731</v>
      </c>
      <c r="C3736" s="1" t="s">
        <v>7844</v>
      </c>
      <c r="D3736" s="3">
        <v>1500</v>
      </c>
      <c r="E3736" s="3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s="7">
        <f t="shared" si="232"/>
        <v>42089.901574074072</v>
      </c>
      <c r="L3736" s="7">
        <f t="shared" si="233"/>
        <v>42149.901574074072</v>
      </c>
      <c r="M3736" t="b">
        <v>0</v>
      </c>
      <c r="N3736">
        <v>7</v>
      </c>
      <c r="O3736" s="22">
        <f>E3736/D3736*100</f>
        <v>28.466666666666669</v>
      </c>
      <c r="P3736" s="4">
        <f>E3736/N3736</f>
        <v>61</v>
      </c>
      <c r="Q3736" t="b">
        <v>0</v>
      </c>
      <c r="R3736" t="s">
        <v>8271</v>
      </c>
      <c r="S3736" t="str">
        <f t="shared" si="234"/>
        <v>theater</v>
      </c>
      <c r="T3736" t="str">
        <f t="shared" si="235"/>
        <v>plays</v>
      </c>
    </row>
    <row r="3737" spans="1:20" ht="28.5" x14ac:dyDescent="0.45">
      <c r="A3737">
        <v>3735</v>
      </c>
      <c r="B3737" s="1" t="s">
        <v>3732</v>
      </c>
      <c r="C3737" s="1" t="s">
        <v>7845</v>
      </c>
      <c r="D3737" s="3">
        <v>150</v>
      </c>
      <c r="E3737" s="3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s="7">
        <f t="shared" si="232"/>
        <v>42122.693159722221</v>
      </c>
      <c r="L3737" s="7">
        <f t="shared" si="233"/>
        <v>42152.693159722221</v>
      </c>
      <c r="M3737" t="b">
        <v>0</v>
      </c>
      <c r="N3737">
        <v>2</v>
      </c>
      <c r="O3737" s="22">
        <f>E3737/D3737*100</f>
        <v>13.333333333333334</v>
      </c>
      <c r="P3737" s="4">
        <f>E3737/N3737</f>
        <v>10</v>
      </c>
      <c r="Q3737" t="b">
        <v>0</v>
      </c>
      <c r="R3737" t="s">
        <v>8271</v>
      </c>
      <c r="S3737" t="str">
        <f t="shared" si="234"/>
        <v>theater</v>
      </c>
      <c r="T3737" t="str">
        <f t="shared" si="235"/>
        <v>plays</v>
      </c>
    </row>
    <row r="3738" spans="1:20" ht="42.75" x14ac:dyDescent="0.45">
      <c r="A3738">
        <v>3736</v>
      </c>
      <c r="B3738" s="1" t="s">
        <v>3733</v>
      </c>
      <c r="C3738" s="1" t="s">
        <v>7846</v>
      </c>
      <c r="D3738" s="3">
        <v>1500</v>
      </c>
      <c r="E3738" s="3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s="7">
        <f t="shared" si="232"/>
        <v>42048.711724537032</v>
      </c>
      <c r="L3738" s="7">
        <f t="shared" si="233"/>
        <v>42086.75</v>
      </c>
      <c r="M3738" t="b">
        <v>0</v>
      </c>
      <c r="N3738">
        <v>1</v>
      </c>
      <c r="O3738" s="22">
        <f>E3738/D3738*100</f>
        <v>0.66666666666666674</v>
      </c>
      <c r="P3738" s="4">
        <f>E3738/N3738</f>
        <v>10</v>
      </c>
      <c r="Q3738" t="b">
        <v>0</v>
      </c>
      <c r="R3738" t="s">
        <v>8271</v>
      </c>
      <c r="S3738" t="str">
        <f t="shared" si="234"/>
        <v>theater</v>
      </c>
      <c r="T3738" t="str">
        <f t="shared" si="235"/>
        <v>plays</v>
      </c>
    </row>
    <row r="3739" spans="1:20" ht="28.5" x14ac:dyDescent="0.45">
      <c r="A3739">
        <v>3737</v>
      </c>
      <c r="B3739" s="1" t="s">
        <v>3734</v>
      </c>
      <c r="C3739" s="1" t="s">
        <v>7847</v>
      </c>
      <c r="D3739" s="3">
        <v>700</v>
      </c>
      <c r="E3739" s="3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s="7">
        <f t="shared" si="232"/>
        <v>42297.691006944442</v>
      </c>
      <c r="L3739" s="7">
        <f t="shared" si="233"/>
        <v>42320.290972222225</v>
      </c>
      <c r="M3739" t="b">
        <v>0</v>
      </c>
      <c r="N3739">
        <v>4</v>
      </c>
      <c r="O3739" s="22">
        <f>E3739/D3739*100</f>
        <v>21.428571428571427</v>
      </c>
      <c r="P3739" s="4">
        <f>E3739/N3739</f>
        <v>37.5</v>
      </c>
      <c r="Q3739" t="b">
        <v>0</v>
      </c>
      <c r="R3739" t="s">
        <v>8271</v>
      </c>
      <c r="S3739" t="str">
        <f t="shared" si="234"/>
        <v>theater</v>
      </c>
      <c r="T3739" t="str">
        <f t="shared" si="235"/>
        <v>plays</v>
      </c>
    </row>
    <row r="3740" spans="1:20" ht="28.5" x14ac:dyDescent="0.45">
      <c r="A3740">
        <v>3738</v>
      </c>
      <c r="B3740" s="1" t="s">
        <v>3735</v>
      </c>
      <c r="C3740" s="1" t="s">
        <v>7848</v>
      </c>
      <c r="D3740" s="3">
        <v>1500</v>
      </c>
      <c r="E3740" s="3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s="7">
        <f t="shared" si="232"/>
        <v>41813.938715277778</v>
      </c>
      <c r="L3740" s="7">
        <f t="shared" si="233"/>
        <v>41835.916666666664</v>
      </c>
      <c r="M3740" t="b">
        <v>0</v>
      </c>
      <c r="N3740">
        <v>6</v>
      </c>
      <c r="O3740" s="22">
        <f>E3740/D3740*100</f>
        <v>18</v>
      </c>
      <c r="P3740" s="4">
        <f>E3740/N3740</f>
        <v>45</v>
      </c>
      <c r="Q3740" t="b">
        <v>0</v>
      </c>
      <c r="R3740" t="s">
        <v>8271</v>
      </c>
      <c r="S3740" t="str">
        <f t="shared" si="234"/>
        <v>theater</v>
      </c>
      <c r="T3740" t="str">
        <f t="shared" si="235"/>
        <v>plays</v>
      </c>
    </row>
    <row r="3741" spans="1:20" ht="42.75" x14ac:dyDescent="0.45">
      <c r="A3741">
        <v>3739</v>
      </c>
      <c r="B3741" s="1" t="s">
        <v>3736</v>
      </c>
      <c r="C3741" s="1" t="s">
        <v>7849</v>
      </c>
      <c r="D3741" s="3">
        <v>4000</v>
      </c>
      <c r="E3741" s="3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s="7">
        <f t="shared" si="232"/>
        <v>42548.449861111112</v>
      </c>
      <c r="L3741" s="7">
        <f t="shared" si="233"/>
        <v>42568.449861111112</v>
      </c>
      <c r="M3741" t="b">
        <v>0</v>
      </c>
      <c r="N3741">
        <v>8</v>
      </c>
      <c r="O3741" s="22">
        <f>E3741/D3741*100</f>
        <v>20.125</v>
      </c>
      <c r="P3741" s="4">
        <f>E3741/N3741</f>
        <v>100.625</v>
      </c>
      <c r="Q3741" t="b">
        <v>0</v>
      </c>
      <c r="R3741" t="s">
        <v>8271</v>
      </c>
      <c r="S3741" t="str">
        <f t="shared" si="234"/>
        <v>theater</v>
      </c>
      <c r="T3741" t="str">
        <f t="shared" si="235"/>
        <v>plays</v>
      </c>
    </row>
    <row r="3742" spans="1:20" ht="42.75" x14ac:dyDescent="0.45">
      <c r="A3742">
        <v>3740</v>
      </c>
      <c r="B3742" s="1" t="s">
        <v>3737</v>
      </c>
      <c r="C3742" s="1" t="s">
        <v>7850</v>
      </c>
      <c r="D3742" s="3">
        <v>2000</v>
      </c>
      <c r="E3742" s="3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s="7">
        <f t="shared" si="232"/>
        <v>41833.089756944442</v>
      </c>
      <c r="L3742" s="7">
        <f t="shared" si="233"/>
        <v>41863.079143518517</v>
      </c>
      <c r="M3742" t="b">
        <v>0</v>
      </c>
      <c r="N3742">
        <v>14</v>
      </c>
      <c r="O3742" s="22">
        <f>E3742/D3742*100</f>
        <v>17.899999999999999</v>
      </c>
      <c r="P3742" s="4">
        <f>E3742/N3742</f>
        <v>25.571428571428573</v>
      </c>
      <c r="Q3742" t="b">
        <v>0</v>
      </c>
      <c r="R3742" t="s">
        <v>8271</v>
      </c>
      <c r="S3742" t="str">
        <f t="shared" si="234"/>
        <v>theater</v>
      </c>
      <c r="T3742" t="str">
        <f t="shared" si="235"/>
        <v>plays</v>
      </c>
    </row>
    <row r="3743" spans="1:20" ht="42.75" x14ac:dyDescent="0.45">
      <c r="A3743">
        <v>3741</v>
      </c>
      <c r="B3743" s="1" t="s">
        <v>3738</v>
      </c>
      <c r="C3743" s="1" t="s">
        <v>7851</v>
      </c>
      <c r="D3743" s="3">
        <v>20000</v>
      </c>
      <c r="E3743" s="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s="7">
        <f t="shared" si="232"/>
        <v>42325.920717592591</v>
      </c>
      <c r="L3743" s="7">
        <f t="shared" si="233"/>
        <v>42355.920717592591</v>
      </c>
      <c r="M3743" t="b">
        <v>0</v>
      </c>
      <c r="N3743">
        <v>0</v>
      </c>
      <c r="O3743" s="22">
        <f>E3743/D3743*100</f>
        <v>0</v>
      </c>
      <c r="P3743" s="4" t="e">
        <f>E3743/N3743</f>
        <v>#DIV/0!</v>
      </c>
      <c r="Q3743" t="b">
        <v>0</v>
      </c>
      <c r="R3743" t="s">
        <v>8271</v>
      </c>
      <c r="S3743" t="str">
        <f t="shared" si="234"/>
        <v>theater</v>
      </c>
      <c r="T3743" t="str">
        <f t="shared" si="235"/>
        <v>plays</v>
      </c>
    </row>
    <row r="3744" spans="1:20" ht="42.75" x14ac:dyDescent="0.45">
      <c r="A3744">
        <v>3742</v>
      </c>
      <c r="B3744" s="1" t="s">
        <v>3739</v>
      </c>
      <c r="C3744" s="1" t="s">
        <v>7852</v>
      </c>
      <c r="D3744" s="3">
        <v>5000</v>
      </c>
      <c r="E3744" s="3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s="7">
        <f t="shared" si="232"/>
        <v>41858.214629629627</v>
      </c>
      <c r="L3744" s="7">
        <f t="shared" si="233"/>
        <v>41888.214629629627</v>
      </c>
      <c r="M3744" t="b">
        <v>0</v>
      </c>
      <c r="N3744">
        <v>4</v>
      </c>
      <c r="O3744" s="22">
        <f>E3744/D3744*100</f>
        <v>2</v>
      </c>
      <c r="P3744" s="4">
        <f>E3744/N3744</f>
        <v>25</v>
      </c>
      <c r="Q3744" t="b">
        <v>0</v>
      </c>
      <c r="R3744" t="s">
        <v>8271</v>
      </c>
      <c r="S3744" t="str">
        <f t="shared" si="234"/>
        <v>theater</v>
      </c>
      <c r="T3744" t="str">
        <f t="shared" si="235"/>
        <v>plays</v>
      </c>
    </row>
    <row r="3745" spans="1:20" ht="28.5" x14ac:dyDescent="0.45">
      <c r="A3745">
        <v>3743</v>
      </c>
      <c r="B3745" s="1" t="s">
        <v>3740</v>
      </c>
      <c r="C3745" s="1" t="s">
        <v>7853</v>
      </c>
      <c r="D3745" s="3">
        <v>2200</v>
      </c>
      <c r="E3745" s="3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s="7">
        <f t="shared" si="232"/>
        <v>41793.710231481484</v>
      </c>
      <c r="L3745" s="7">
        <f t="shared" si="233"/>
        <v>41823.710231481484</v>
      </c>
      <c r="M3745" t="b">
        <v>0</v>
      </c>
      <c r="N3745">
        <v>0</v>
      </c>
      <c r="O3745" s="22">
        <f>E3745/D3745*100</f>
        <v>0</v>
      </c>
      <c r="P3745" s="4" t="e">
        <f>E3745/N3745</f>
        <v>#DIV/0!</v>
      </c>
      <c r="Q3745" t="b">
        <v>0</v>
      </c>
      <c r="R3745" t="s">
        <v>8271</v>
      </c>
      <c r="S3745" t="str">
        <f t="shared" si="234"/>
        <v>theater</v>
      </c>
      <c r="T3745" t="str">
        <f t="shared" si="235"/>
        <v>plays</v>
      </c>
    </row>
    <row r="3746" spans="1:20" ht="42.75" x14ac:dyDescent="0.45">
      <c r="A3746">
        <v>3744</v>
      </c>
      <c r="B3746" s="1" t="s">
        <v>3741</v>
      </c>
      <c r="C3746" s="1" t="s">
        <v>7854</v>
      </c>
      <c r="D3746" s="3">
        <v>1200</v>
      </c>
      <c r="E3746" s="3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s="7">
        <f t="shared" si="232"/>
        <v>41793.814259259263</v>
      </c>
      <c r="L3746" s="7">
        <f t="shared" si="233"/>
        <v>41825.165972222225</v>
      </c>
      <c r="M3746" t="b">
        <v>0</v>
      </c>
      <c r="N3746">
        <v>0</v>
      </c>
      <c r="O3746" s="22">
        <f>E3746/D3746*100</f>
        <v>0</v>
      </c>
      <c r="P3746" s="4" t="e">
        <f>E3746/N3746</f>
        <v>#DIV/0!</v>
      </c>
      <c r="Q3746" t="b">
        <v>0</v>
      </c>
      <c r="R3746" t="s">
        <v>8271</v>
      </c>
      <c r="S3746" t="str">
        <f t="shared" si="234"/>
        <v>theater</v>
      </c>
      <c r="T3746" t="str">
        <f t="shared" si="235"/>
        <v>plays</v>
      </c>
    </row>
    <row r="3747" spans="1:20" ht="42.75" x14ac:dyDescent="0.45">
      <c r="A3747">
        <v>3745</v>
      </c>
      <c r="B3747" s="1" t="s">
        <v>3742</v>
      </c>
      <c r="C3747" s="1" t="s">
        <v>7855</v>
      </c>
      <c r="D3747" s="3">
        <v>100</v>
      </c>
      <c r="E3747" s="3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s="7">
        <f t="shared" si="232"/>
        <v>41831.697939814818</v>
      </c>
      <c r="L3747" s="7">
        <f t="shared" si="233"/>
        <v>41861.697939814818</v>
      </c>
      <c r="M3747" t="b">
        <v>0</v>
      </c>
      <c r="N3747">
        <v>1</v>
      </c>
      <c r="O3747" s="22">
        <f>E3747/D3747*100</f>
        <v>10</v>
      </c>
      <c r="P3747" s="4">
        <f>E3747/N3747</f>
        <v>10</v>
      </c>
      <c r="Q3747" t="b">
        <v>0</v>
      </c>
      <c r="R3747" t="s">
        <v>8271</v>
      </c>
      <c r="S3747" t="str">
        <f t="shared" si="234"/>
        <v>theater</v>
      </c>
      <c r="T3747" t="str">
        <f t="shared" si="235"/>
        <v>plays</v>
      </c>
    </row>
    <row r="3748" spans="1:20" x14ac:dyDescent="0.45">
      <c r="A3748">
        <v>3746</v>
      </c>
      <c r="B3748" s="1" t="s">
        <v>3743</v>
      </c>
      <c r="C3748" s="1" t="s">
        <v>7856</v>
      </c>
      <c r="D3748" s="3">
        <v>8500</v>
      </c>
      <c r="E3748" s="3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s="7">
        <f t="shared" si="232"/>
        <v>42621.389340277776</v>
      </c>
      <c r="L3748" s="7">
        <f t="shared" si="233"/>
        <v>42651.389340277776</v>
      </c>
      <c r="M3748" t="b">
        <v>0</v>
      </c>
      <c r="N3748">
        <v>1</v>
      </c>
      <c r="O3748" s="22">
        <f>E3748/D3748*100</f>
        <v>2.3764705882352941</v>
      </c>
      <c r="P3748" s="4">
        <f>E3748/N3748</f>
        <v>202</v>
      </c>
      <c r="Q3748" t="b">
        <v>0</v>
      </c>
      <c r="R3748" t="s">
        <v>8271</v>
      </c>
      <c r="S3748" t="str">
        <f t="shared" si="234"/>
        <v>theater</v>
      </c>
      <c r="T3748" t="str">
        <f t="shared" si="235"/>
        <v>plays</v>
      </c>
    </row>
    <row r="3749" spans="1:20" ht="28.5" x14ac:dyDescent="0.45">
      <c r="A3749">
        <v>3747</v>
      </c>
      <c r="B3749" s="1" t="s">
        <v>3744</v>
      </c>
      <c r="C3749" s="1" t="s">
        <v>7857</v>
      </c>
      <c r="D3749" s="3">
        <v>2500</v>
      </c>
      <c r="E3749" s="3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s="7">
        <f t="shared" si="232"/>
        <v>42164.299722222218</v>
      </c>
      <c r="L3749" s="7">
        <f t="shared" si="233"/>
        <v>42190.957638888889</v>
      </c>
      <c r="M3749" t="b">
        <v>0</v>
      </c>
      <c r="N3749">
        <v>1</v>
      </c>
      <c r="O3749" s="22">
        <f>E3749/D3749*100</f>
        <v>1</v>
      </c>
      <c r="P3749" s="4">
        <f>E3749/N3749</f>
        <v>25</v>
      </c>
      <c r="Q3749" t="b">
        <v>0</v>
      </c>
      <c r="R3749" t="s">
        <v>8271</v>
      </c>
      <c r="S3749" t="str">
        <f t="shared" si="234"/>
        <v>theater</v>
      </c>
      <c r="T3749" t="str">
        <f t="shared" si="235"/>
        <v>plays</v>
      </c>
    </row>
    <row r="3750" spans="1:20" ht="42.75" x14ac:dyDescent="0.45">
      <c r="A3750">
        <v>3748</v>
      </c>
      <c r="B3750" s="1" t="s">
        <v>3745</v>
      </c>
      <c r="C3750" s="1" t="s">
        <v>7858</v>
      </c>
      <c r="D3750" s="3">
        <v>5000</v>
      </c>
      <c r="E3750" s="3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s="7">
        <f t="shared" si="232"/>
        <v>42395.706435185188</v>
      </c>
      <c r="L3750" s="7">
        <f t="shared" si="233"/>
        <v>42416.249305555553</v>
      </c>
      <c r="M3750" t="b">
        <v>0</v>
      </c>
      <c r="N3750">
        <v>52</v>
      </c>
      <c r="O3750" s="22">
        <f>E3750/D3750*100</f>
        <v>103.52</v>
      </c>
      <c r="P3750" s="4">
        <f>E3750/N3750</f>
        <v>99.538461538461533</v>
      </c>
      <c r="Q3750" t="b">
        <v>1</v>
      </c>
      <c r="R3750" t="s">
        <v>8305</v>
      </c>
      <c r="S3750" t="str">
        <f t="shared" si="234"/>
        <v>theater</v>
      </c>
      <c r="T3750" t="str">
        <f t="shared" si="235"/>
        <v>musical</v>
      </c>
    </row>
    <row r="3751" spans="1:20" ht="42.75" x14ac:dyDescent="0.45">
      <c r="A3751">
        <v>3749</v>
      </c>
      <c r="B3751" s="1" t="s">
        <v>3746</v>
      </c>
      <c r="C3751" s="1" t="s">
        <v>7859</v>
      </c>
      <c r="D3751" s="3">
        <v>500</v>
      </c>
      <c r="E3751" s="3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s="7">
        <f t="shared" si="232"/>
        <v>42458.127175925925</v>
      </c>
      <c r="L3751" s="7">
        <f t="shared" si="233"/>
        <v>42489.165972222225</v>
      </c>
      <c r="M3751" t="b">
        <v>0</v>
      </c>
      <c r="N3751">
        <v>7</v>
      </c>
      <c r="O3751" s="22">
        <f>E3751/D3751*100</f>
        <v>105</v>
      </c>
      <c r="P3751" s="4">
        <f>E3751/N3751</f>
        <v>75</v>
      </c>
      <c r="Q3751" t="b">
        <v>1</v>
      </c>
      <c r="R3751" t="s">
        <v>8305</v>
      </c>
      <c r="S3751" t="str">
        <f t="shared" si="234"/>
        <v>theater</v>
      </c>
      <c r="T3751" t="str">
        <f t="shared" si="235"/>
        <v>musical</v>
      </c>
    </row>
    <row r="3752" spans="1:20" ht="85.5" x14ac:dyDescent="0.45">
      <c r="A3752">
        <v>3750</v>
      </c>
      <c r="B3752" s="1" t="s">
        <v>3747</v>
      </c>
      <c r="C3752" s="1" t="s">
        <v>7860</v>
      </c>
      <c r="D3752" s="3">
        <v>6000</v>
      </c>
      <c r="E3752" s="3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s="7">
        <f t="shared" si="232"/>
        <v>42016.981574074074</v>
      </c>
      <c r="L3752" s="7">
        <f t="shared" si="233"/>
        <v>42045.332638888889</v>
      </c>
      <c r="M3752" t="b">
        <v>0</v>
      </c>
      <c r="N3752">
        <v>28</v>
      </c>
      <c r="O3752" s="22">
        <f>E3752/D3752*100</f>
        <v>100.44999999999999</v>
      </c>
      <c r="P3752" s="4">
        <f>E3752/N3752</f>
        <v>215.25</v>
      </c>
      <c r="Q3752" t="b">
        <v>1</v>
      </c>
      <c r="R3752" t="s">
        <v>8305</v>
      </c>
      <c r="S3752" t="str">
        <f t="shared" si="234"/>
        <v>theater</v>
      </c>
      <c r="T3752" t="str">
        <f t="shared" si="235"/>
        <v>musical</v>
      </c>
    </row>
    <row r="3753" spans="1:20" ht="42.75" x14ac:dyDescent="0.45">
      <c r="A3753">
        <v>3751</v>
      </c>
      <c r="B3753" s="1" t="s">
        <v>3748</v>
      </c>
      <c r="C3753" s="1" t="s">
        <v>7861</v>
      </c>
      <c r="D3753" s="3">
        <v>1000</v>
      </c>
      <c r="E3753" s="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s="7">
        <f t="shared" si="232"/>
        <v>42403.035567129627</v>
      </c>
      <c r="L3753" s="7">
        <f t="shared" si="233"/>
        <v>42462.993900462956</v>
      </c>
      <c r="M3753" t="b">
        <v>0</v>
      </c>
      <c r="N3753">
        <v>11</v>
      </c>
      <c r="O3753" s="22">
        <f>E3753/D3753*100</f>
        <v>132.6</v>
      </c>
      <c r="P3753" s="4">
        <f>E3753/N3753</f>
        <v>120.54545454545455</v>
      </c>
      <c r="Q3753" t="b">
        <v>1</v>
      </c>
      <c r="R3753" t="s">
        <v>8305</v>
      </c>
      <c r="S3753" t="str">
        <f t="shared" si="234"/>
        <v>theater</v>
      </c>
      <c r="T3753" t="str">
        <f t="shared" si="235"/>
        <v>musical</v>
      </c>
    </row>
    <row r="3754" spans="1:20" ht="57" x14ac:dyDescent="0.45">
      <c r="A3754">
        <v>3752</v>
      </c>
      <c r="B3754" s="1" t="s">
        <v>3749</v>
      </c>
      <c r="C3754" s="1" t="s">
        <v>7862</v>
      </c>
      <c r="D3754" s="3">
        <v>500</v>
      </c>
      <c r="E3754" s="3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s="7">
        <f t="shared" si="232"/>
        <v>42619.802488425921</v>
      </c>
      <c r="L3754" s="7">
        <f t="shared" si="233"/>
        <v>42659.875</v>
      </c>
      <c r="M3754" t="b">
        <v>0</v>
      </c>
      <c r="N3754">
        <v>15</v>
      </c>
      <c r="O3754" s="22">
        <f>E3754/D3754*100</f>
        <v>112.99999999999999</v>
      </c>
      <c r="P3754" s="4">
        <f>E3754/N3754</f>
        <v>37.666666666666664</v>
      </c>
      <c r="Q3754" t="b">
        <v>1</v>
      </c>
      <c r="R3754" t="s">
        <v>8305</v>
      </c>
      <c r="S3754" t="str">
        <f t="shared" si="234"/>
        <v>theater</v>
      </c>
      <c r="T3754" t="str">
        <f t="shared" si="235"/>
        <v>musical</v>
      </c>
    </row>
    <row r="3755" spans="1:20" ht="42.75" x14ac:dyDescent="0.45">
      <c r="A3755">
        <v>3753</v>
      </c>
      <c r="B3755" s="1" t="s">
        <v>3750</v>
      </c>
      <c r="C3755" s="1" t="s">
        <v>7863</v>
      </c>
      <c r="D3755" s="3">
        <v>5000</v>
      </c>
      <c r="E3755" s="3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s="7">
        <f t="shared" si="232"/>
        <v>42128.824074074073</v>
      </c>
      <c r="L3755" s="7">
        <f t="shared" si="233"/>
        <v>42158</v>
      </c>
      <c r="M3755" t="b">
        <v>0</v>
      </c>
      <c r="N3755">
        <v>30</v>
      </c>
      <c r="O3755" s="22">
        <f>E3755/D3755*100</f>
        <v>103.34</v>
      </c>
      <c r="P3755" s="4">
        <f>E3755/N3755</f>
        <v>172.23333333333332</v>
      </c>
      <c r="Q3755" t="b">
        <v>1</v>
      </c>
      <c r="R3755" t="s">
        <v>8305</v>
      </c>
      <c r="S3755" t="str">
        <f t="shared" si="234"/>
        <v>theater</v>
      </c>
      <c r="T3755" t="str">
        <f t="shared" si="235"/>
        <v>musical</v>
      </c>
    </row>
    <row r="3756" spans="1:20" ht="42.75" x14ac:dyDescent="0.45">
      <c r="A3756">
        <v>3754</v>
      </c>
      <c r="B3756" s="1" t="s">
        <v>3751</v>
      </c>
      <c r="C3756" s="1" t="s">
        <v>7864</v>
      </c>
      <c r="D3756" s="3">
        <v>2500</v>
      </c>
      <c r="E3756" s="3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s="7">
        <f t="shared" si="232"/>
        <v>41808.881215277775</v>
      </c>
      <c r="L3756" s="7">
        <f t="shared" si="233"/>
        <v>41846.207638888889</v>
      </c>
      <c r="M3756" t="b">
        <v>0</v>
      </c>
      <c r="N3756">
        <v>27</v>
      </c>
      <c r="O3756" s="22">
        <f>E3756/D3756*100</f>
        <v>120</v>
      </c>
      <c r="P3756" s="4">
        <f>E3756/N3756</f>
        <v>111.11111111111111</v>
      </c>
      <c r="Q3756" t="b">
        <v>1</v>
      </c>
      <c r="R3756" t="s">
        <v>8305</v>
      </c>
      <c r="S3756" t="str">
        <f t="shared" si="234"/>
        <v>theater</v>
      </c>
      <c r="T3756" t="str">
        <f t="shared" si="235"/>
        <v>musical</v>
      </c>
    </row>
    <row r="3757" spans="1:20" ht="42.75" x14ac:dyDescent="0.45">
      <c r="A3757">
        <v>3755</v>
      </c>
      <c r="B3757" s="1" t="s">
        <v>3752</v>
      </c>
      <c r="C3757" s="1" t="s">
        <v>7865</v>
      </c>
      <c r="D3757" s="3">
        <v>550</v>
      </c>
      <c r="E3757" s="3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s="7">
        <f t="shared" si="232"/>
        <v>42445.866979166662</v>
      </c>
      <c r="L3757" s="7">
        <f t="shared" si="233"/>
        <v>42475.866979166662</v>
      </c>
      <c r="M3757" t="b">
        <v>0</v>
      </c>
      <c r="N3757">
        <v>28</v>
      </c>
      <c r="O3757" s="22">
        <f>E3757/D3757*100</f>
        <v>129.63636363636363</v>
      </c>
      <c r="P3757" s="4">
        <f>E3757/N3757</f>
        <v>25.464285714285715</v>
      </c>
      <c r="Q3757" t="b">
        <v>1</v>
      </c>
      <c r="R3757" t="s">
        <v>8305</v>
      </c>
      <c r="S3757" t="str">
        <f t="shared" si="234"/>
        <v>theater</v>
      </c>
      <c r="T3757" t="str">
        <f t="shared" si="235"/>
        <v>musical</v>
      </c>
    </row>
    <row r="3758" spans="1:20" ht="42.75" x14ac:dyDescent="0.45">
      <c r="A3758">
        <v>3756</v>
      </c>
      <c r="B3758" s="1" t="s">
        <v>3753</v>
      </c>
      <c r="C3758" s="1" t="s">
        <v>7866</v>
      </c>
      <c r="D3758" s="3">
        <v>4500</v>
      </c>
      <c r="E3758" s="3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s="7">
        <f t="shared" si="232"/>
        <v>41771.814791666664</v>
      </c>
      <c r="L3758" s="7">
        <f t="shared" si="233"/>
        <v>41801.814791666664</v>
      </c>
      <c r="M3758" t="b">
        <v>0</v>
      </c>
      <c r="N3758">
        <v>17</v>
      </c>
      <c r="O3758" s="22">
        <f>E3758/D3758*100</f>
        <v>101.11111111111111</v>
      </c>
      <c r="P3758" s="4">
        <f>E3758/N3758</f>
        <v>267.64705882352939</v>
      </c>
      <c r="Q3758" t="b">
        <v>1</v>
      </c>
      <c r="R3758" t="s">
        <v>8305</v>
      </c>
      <c r="S3758" t="str">
        <f t="shared" si="234"/>
        <v>theater</v>
      </c>
      <c r="T3758" t="str">
        <f t="shared" si="235"/>
        <v>musical</v>
      </c>
    </row>
    <row r="3759" spans="1:20" ht="42.75" x14ac:dyDescent="0.45">
      <c r="A3759">
        <v>3757</v>
      </c>
      <c r="B3759" s="1" t="s">
        <v>3754</v>
      </c>
      <c r="C3759" s="1" t="s">
        <v>7867</v>
      </c>
      <c r="D3759" s="3">
        <v>3500</v>
      </c>
      <c r="E3759" s="3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s="7">
        <f t="shared" si="232"/>
        <v>41954.850868055553</v>
      </c>
      <c r="L3759" s="7">
        <f t="shared" si="233"/>
        <v>41974.850868055553</v>
      </c>
      <c r="M3759" t="b">
        <v>0</v>
      </c>
      <c r="N3759">
        <v>50</v>
      </c>
      <c r="O3759" s="22">
        <f>E3759/D3759*100</f>
        <v>108.51428571428572</v>
      </c>
      <c r="P3759" s="4">
        <f>E3759/N3759</f>
        <v>75.959999999999994</v>
      </c>
      <c r="Q3759" t="b">
        <v>1</v>
      </c>
      <c r="R3759" t="s">
        <v>8305</v>
      </c>
      <c r="S3759" t="str">
        <f t="shared" si="234"/>
        <v>theater</v>
      </c>
      <c r="T3759" t="str">
        <f t="shared" si="235"/>
        <v>musical</v>
      </c>
    </row>
    <row r="3760" spans="1:20" ht="28.5" x14ac:dyDescent="0.45">
      <c r="A3760">
        <v>3758</v>
      </c>
      <c r="B3760" s="1" t="s">
        <v>3755</v>
      </c>
      <c r="C3760" s="1" t="s">
        <v>7868</v>
      </c>
      <c r="D3760" s="3">
        <v>1500</v>
      </c>
      <c r="E3760" s="3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s="7">
        <f t="shared" si="232"/>
        <v>41747.471504629626</v>
      </c>
      <c r="L3760" s="7">
        <f t="shared" si="233"/>
        <v>41778.208333333336</v>
      </c>
      <c r="M3760" t="b">
        <v>0</v>
      </c>
      <c r="N3760">
        <v>26</v>
      </c>
      <c r="O3760" s="22">
        <f>E3760/D3760*100</f>
        <v>102.33333333333334</v>
      </c>
      <c r="P3760" s="4">
        <f>E3760/N3760</f>
        <v>59.03846153846154</v>
      </c>
      <c r="Q3760" t="b">
        <v>1</v>
      </c>
      <c r="R3760" t="s">
        <v>8305</v>
      </c>
      <c r="S3760" t="str">
        <f t="shared" si="234"/>
        <v>theater</v>
      </c>
      <c r="T3760" t="str">
        <f t="shared" si="235"/>
        <v>musical</v>
      </c>
    </row>
    <row r="3761" spans="1:20" ht="28.5" x14ac:dyDescent="0.45">
      <c r="A3761">
        <v>3759</v>
      </c>
      <c r="B3761" s="1" t="s">
        <v>3756</v>
      </c>
      <c r="C3761" s="1" t="s">
        <v>7869</v>
      </c>
      <c r="D3761" s="3">
        <v>4000</v>
      </c>
      <c r="E3761" s="3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s="7">
        <f t="shared" si="232"/>
        <v>42182.108252314814</v>
      </c>
      <c r="L3761" s="7">
        <f t="shared" si="233"/>
        <v>42242.108252314814</v>
      </c>
      <c r="M3761" t="b">
        <v>0</v>
      </c>
      <c r="N3761">
        <v>88</v>
      </c>
      <c r="O3761" s="22">
        <f>E3761/D3761*100</f>
        <v>110.24425000000002</v>
      </c>
      <c r="P3761" s="4">
        <f>E3761/N3761</f>
        <v>50.111022727272733</v>
      </c>
      <c r="Q3761" t="b">
        <v>1</v>
      </c>
      <c r="R3761" t="s">
        <v>8305</v>
      </c>
      <c r="S3761" t="str">
        <f t="shared" si="234"/>
        <v>theater</v>
      </c>
      <c r="T3761" t="str">
        <f t="shared" si="235"/>
        <v>musical</v>
      </c>
    </row>
    <row r="3762" spans="1:20" ht="42.75" x14ac:dyDescent="0.45">
      <c r="A3762">
        <v>3760</v>
      </c>
      <c r="B3762" s="1" t="s">
        <v>3757</v>
      </c>
      <c r="C3762" s="1" t="s">
        <v>7870</v>
      </c>
      <c r="D3762" s="3">
        <v>5000</v>
      </c>
      <c r="E3762" s="3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s="7">
        <f t="shared" si="232"/>
        <v>41739.525300925925</v>
      </c>
      <c r="L3762" s="7">
        <f t="shared" si="233"/>
        <v>41764.525300925925</v>
      </c>
      <c r="M3762" t="b">
        <v>0</v>
      </c>
      <c r="N3762">
        <v>91</v>
      </c>
      <c r="O3762" s="22">
        <f>E3762/D3762*100</f>
        <v>101.0154</v>
      </c>
      <c r="P3762" s="4">
        <f>E3762/N3762</f>
        <v>55.502967032967035</v>
      </c>
      <c r="Q3762" t="b">
        <v>1</v>
      </c>
      <c r="R3762" t="s">
        <v>8305</v>
      </c>
      <c r="S3762" t="str">
        <f t="shared" si="234"/>
        <v>theater</v>
      </c>
      <c r="T3762" t="str">
        <f t="shared" si="235"/>
        <v>musical</v>
      </c>
    </row>
    <row r="3763" spans="1:20" ht="42.75" x14ac:dyDescent="0.45">
      <c r="A3763">
        <v>3761</v>
      </c>
      <c r="B3763" s="1" t="s">
        <v>3758</v>
      </c>
      <c r="C3763" s="1" t="s">
        <v>7871</v>
      </c>
      <c r="D3763" s="3">
        <v>500</v>
      </c>
      <c r="E3763" s="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s="7">
        <f t="shared" si="232"/>
        <v>42173.466863425929</v>
      </c>
      <c r="L3763" s="7">
        <f t="shared" si="233"/>
        <v>42226.958333333328</v>
      </c>
      <c r="M3763" t="b">
        <v>0</v>
      </c>
      <c r="N3763">
        <v>3</v>
      </c>
      <c r="O3763" s="22">
        <f>E3763/D3763*100</f>
        <v>100</v>
      </c>
      <c r="P3763" s="4">
        <f>E3763/N3763</f>
        <v>166.66666666666666</v>
      </c>
      <c r="Q3763" t="b">
        <v>1</v>
      </c>
      <c r="R3763" t="s">
        <v>8305</v>
      </c>
      <c r="S3763" t="str">
        <f t="shared" si="234"/>
        <v>theater</v>
      </c>
      <c r="T3763" t="str">
        <f t="shared" si="235"/>
        <v>musical</v>
      </c>
    </row>
    <row r="3764" spans="1:20" ht="42.75" x14ac:dyDescent="0.45">
      <c r="A3764">
        <v>3762</v>
      </c>
      <c r="B3764" s="1" t="s">
        <v>3759</v>
      </c>
      <c r="C3764" s="1" t="s">
        <v>7872</v>
      </c>
      <c r="D3764" s="3">
        <v>1250</v>
      </c>
      <c r="E3764" s="3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s="7">
        <f t="shared" si="232"/>
        <v>42193.813530092593</v>
      </c>
      <c r="L3764" s="7">
        <f t="shared" si="233"/>
        <v>42218.813530092593</v>
      </c>
      <c r="M3764" t="b">
        <v>0</v>
      </c>
      <c r="N3764">
        <v>28</v>
      </c>
      <c r="O3764" s="22">
        <f>E3764/D3764*100</f>
        <v>106.24</v>
      </c>
      <c r="P3764" s="4">
        <f>E3764/N3764</f>
        <v>47.428571428571431</v>
      </c>
      <c r="Q3764" t="b">
        <v>1</v>
      </c>
      <c r="R3764" t="s">
        <v>8305</v>
      </c>
      <c r="S3764" t="str">
        <f t="shared" si="234"/>
        <v>theater</v>
      </c>
      <c r="T3764" t="str">
        <f t="shared" si="235"/>
        <v>musical</v>
      </c>
    </row>
    <row r="3765" spans="1:20" ht="28.5" x14ac:dyDescent="0.45">
      <c r="A3765">
        <v>3763</v>
      </c>
      <c r="B3765" s="1" t="s">
        <v>3760</v>
      </c>
      <c r="C3765" s="1" t="s">
        <v>7873</v>
      </c>
      <c r="D3765" s="3">
        <v>5000</v>
      </c>
      <c r="E3765" s="3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s="7">
        <f t="shared" si="232"/>
        <v>42065.750300925924</v>
      </c>
      <c r="L3765" s="7">
        <f t="shared" si="233"/>
        <v>42095.708634259259</v>
      </c>
      <c r="M3765" t="b">
        <v>0</v>
      </c>
      <c r="N3765">
        <v>77</v>
      </c>
      <c r="O3765" s="22">
        <f>E3765/D3765*100</f>
        <v>100</v>
      </c>
      <c r="P3765" s="4">
        <f>E3765/N3765</f>
        <v>64.935064935064929</v>
      </c>
      <c r="Q3765" t="b">
        <v>1</v>
      </c>
      <c r="R3765" t="s">
        <v>8305</v>
      </c>
      <c r="S3765" t="str">
        <f t="shared" si="234"/>
        <v>theater</v>
      </c>
      <c r="T3765" t="str">
        <f t="shared" si="235"/>
        <v>musical</v>
      </c>
    </row>
    <row r="3766" spans="1:20" ht="42.75" x14ac:dyDescent="0.45">
      <c r="A3766">
        <v>3764</v>
      </c>
      <c r="B3766" s="1" t="s">
        <v>3761</v>
      </c>
      <c r="C3766" s="1" t="s">
        <v>7874</v>
      </c>
      <c r="D3766" s="3">
        <v>1500</v>
      </c>
      <c r="E3766" s="3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s="7">
        <f t="shared" si="232"/>
        <v>42499.842962962968</v>
      </c>
      <c r="L3766" s="7">
        <f t="shared" si="233"/>
        <v>42519.024999999994</v>
      </c>
      <c r="M3766" t="b">
        <v>0</v>
      </c>
      <c r="N3766">
        <v>27</v>
      </c>
      <c r="O3766" s="22">
        <f>E3766/D3766*100</f>
        <v>100</v>
      </c>
      <c r="P3766" s="4">
        <f>E3766/N3766</f>
        <v>55.555555555555557</v>
      </c>
      <c r="Q3766" t="b">
        <v>1</v>
      </c>
      <c r="R3766" t="s">
        <v>8305</v>
      </c>
      <c r="S3766" t="str">
        <f t="shared" si="234"/>
        <v>theater</v>
      </c>
      <c r="T3766" t="str">
        <f t="shared" si="235"/>
        <v>musical</v>
      </c>
    </row>
    <row r="3767" spans="1:20" ht="42.75" x14ac:dyDescent="0.45">
      <c r="A3767">
        <v>3765</v>
      </c>
      <c r="B3767" s="1" t="s">
        <v>3762</v>
      </c>
      <c r="C3767" s="1" t="s">
        <v>7875</v>
      </c>
      <c r="D3767" s="3">
        <v>7000</v>
      </c>
      <c r="E3767" s="3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s="7">
        <f t="shared" si="232"/>
        <v>41820.776412037041</v>
      </c>
      <c r="L3767" s="7">
        <f t="shared" si="233"/>
        <v>41850.776412037041</v>
      </c>
      <c r="M3767" t="b">
        <v>0</v>
      </c>
      <c r="N3767">
        <v>107</v>
      </c>
      <c r="O3767" s="22">
        <f>E3767/D3767*100</f>
        <v>113.45714285714286</v>
      </c>
      <c r="P3767" s="4">
        <f>E3767/N3767</f>
        <v>74.224299065420567</v>
      </c>
      <c r="Q3767" t="b">
        <v>1</v>
      </c>
      <c r="R3767" t="s">
        <v>8305</v>
      </c>
      <c r="S3767" t="str">
        <f t="shared" si="234"/>
        <v>theater</v>
      </c>
      <c r="T3767" t="str">
        <f t="shared" si="235"/>
        <v>musical</v>
      </c>
    </row>
    <row r="3768" spans="1:20" ht="42.75" x14ac:dyDescent="0.45">
      <c r="A3768">
        <v>3766</v>
      </c>
      <c r="B3768" s="1" t="s">
        <v>3763</v>
      </c>
      <c r="C3768" s="1" t="s">
        <v>7876</v>
      </c>
      <c r="D3768" s="3">
        <v>10000</v>
      </c>
      <c r="E3768" s="3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s="7">
        <f t="shared" si="232"/>
        <v>41788.167187500003</v>
      </c>
      <c r="L3768" s="7">
        <f t="shared" si="233"/>
        <v>41823.167187500003</v>
      </c>
      <c r="M3768" t="b">
        <v>0</v>
      </c>
      <c r="N3768">
        <v>96</v>
      </c>
      <c r="O3768" s="22">
        <f>E3768/D3768*100</f>
        <v>102.65010000000001</v>
      </c>
      <c r="P3768" s="4">
        <f>E3768/N3768</f>
        <v>106.9271875</v>
      </c>
      <c r="Q3768" t="b">
        <v>1</v>
      </c>
      <c r="R3768" t="s">
        <v>8305</v>
      </c>
      <c r="S3768" t="str">
        <f t="shared" si="234"/>
        <v>theater</v>
      </c>
      <c r="T3768" t="str">
        <f t="shared" si="235"/>
        <v>musical</v>
      </c>
    </row>
    <row r="3769" spans="1:20" ht="42.75" x14ac:dyDescent="0.45">
      <c r="A3769">
        <v>3767</v>
      </c>
      <c r="B3769" s="1" t="s">
        <v>3764</v>
      </c>
      <c r="C3769" s="1" t="s">
        <v>7877</v>
      </c>
      <c r="D3769" s="3">
        <v>2000</v>
      </c>
      <c r="E3769" s="3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s="7">
        <f t="shared" si="232"/>
        <v>42050.019641203704</v>
      </c>
      <c r="L3769" s="7">
        <f t="shared" si="233"/>
        <v>42064.207638888889</v>
      </c>
      <c r="M3769" t="b">
        <v>0</v>
      </c>
      <c r="N3769">
        <v>56</v>
      </c>
      <c r="O3769" s="22">
        <f>E3769/D3769*100</f>
        <v>116.75</v>
      </c>
      <c r="P3769" s="4">
        <f>E3769/N3769</f>
        <v>41.696428571428569</v>
      </c>
      <c r="Q3769" t="b">
        <v>1</v>
      </c>
      <c r="R3769" t="s">
        <v>8305</v>
      </c>
      <c r="S3769" t="str">
        <f t="shared" si="234"/>
        <v>theater</v>
      </c>
      <c r="T3769" t="str">
        <f t="shared" si="235"/>
        <v>musical</v>
      </c>
    </row>
    <row r="3770" spans="1:20" ht="42.75" x14ac:dyDescent="0.45">
      <c r="A3770">
        <v>3768</v>
      </c>
      <c r="B3770" s="1" t="s">
        <v>3765</v>
      </c>
      <c r="C3770" s="1" t="s">
        <v>7878</v>
      </c>
      <c r="D3770" s="3">
        <v>4000</v>
      </c>
      <c r="E3770" s="3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s="7">
        <f t="shared" si="232"/>
        <v>41772.727893518517</v>
      </c>
      <c r="L3770" s="7">
        <f t="shared" si="233"/>
        <v>41802.727893518517</v>
      </c>
      <c r="M3770" t="b">
        <v>0</v>
      </c>
      <c r="N3770">
        <v>58</v>
      </c>
      <c r="O3770" s="22">
        <f>E3770/D3770*100</f>
        <v>107.65274999999998</v>
      </c>
      <c r="P3770" s="4">
        <f>E3770/N3770</f>
        <v>74.243275862068955</v>
      </c>
      <c r="Q3770" t="b">
        <v>1</v>
      </c>
      <c r="R3770" t="s">
        <v>8305</v>
      </c>
      <c r="S3770" t="str">
        <f t="shared" si="234"/>
        <v>theater</v>
      </c>
      <c r="T3770" t="str">
        <f t="shared" si="235"/>
        <v>musical</v>
      </c>
    </row>
    <row r="3771" spans="1:20" ht="42.75" x14ac:dyDescent="0.45">
      <c r="A3771">
        <v>3769</v>
      </c>
      <c r="B3771" s="1" t="s">
        <v>3766</v>
      </c>
      <c r="C3771" s="1" t="s">
        <v>7879</v>
      </c>
      <c r="D3771" s="3">
        <v>1100</v>
      </c>
      <c r="E3771" s="3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s="7">
        <f t="shared" si="232"/>
        <v>42445.598136574074</v>
      </c>
      <c r="L3771" s="7">
        <f t="shared" si="233"/>
        <v>42475.598136574074</v>
      </c>
      <c r="M3771" t="b">
        <v>0</v>
      </c>
      <c r="N3771">
        <v>15</v>
      </c>
      <c r="O3771" s="22">
        <f>E3771/D3771*100</f>
        <v>100</v>
      </c>
      <c r="P3771" s="4">
        <f>E3771/N3771</f>
        <v>73.333333333333329</v>
      </c>
      <c r="Q3771" t="b">
        <v>1</v>
      </c>
      <c r="R3771" t="s">
        <v>8305</v>
      </c>
      <c r="S3771" t="str">
        <f t="shared" si="234"/>
        <v>theater</v>
      </c>
      <c r="T3771" t="str">
        <f t="shared" si="235"/>
        <v>musical</v>
      </c>
    </row>
    <row r="3772" spans="1:20" ht="42.75" x14ac:dyDescent="0.45">
      <c r="A3772">
        <v>3770</v>
      </c>
      <c r="B3772" s="1" t="s">
        <v>3767</v>
      </c>
      <c r="C3772" s="1" t="s">
        <v>7880</v>
      </c>
      <c r="D3772" s="3">
        <v>2000</v>
      </c>
      <c r="E3772" s="3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s="7">
        <f t="shared" si="232"/>
        <v>42138.930671296301</v>
      </c>
      <c r="L3772" s="7">
        <f t="shared" si="233"/>
        <v>42168.930671296301</v>
      </c>
      <c r="M3772" t="b">
        <v>0</v>
      </c>
      <c r="N3772">
        <v>20</v>
      </c>
      <c r="O3772" s="22">
        <f>E3772/D3772*100</f>
        <v>100</v>
      </c>
      <c r="P3772" s="4">
        <f>E3772/N3772</f>
        <v>100</v>
      </c>
      <c r="Q3772" t="b">
        <v>1</v>
      </c>
      <c r="R3772" t="s">
        <v>8305</v>
      </c>
      <c r="S3772" t="str">
        <f t="shared" si="234"/>
        <v>theater</v>
      </c>
      <c r="T3772" t="str">
        <f t="shared" si="235"/>
        <v>musical</v>
      </c>
    </row>
    <row r="3773" spans="1:20" ht="28.5" x14ac:dyDescent="0.45">
      <c r="A3773">
        <v>3771</v>
      </c>
      <c r="B3773" s="1" t="s">
        <v>3768</v>
      </c>
      <c r="C3773" s="1" t="s">
        <v>7881</v>
      </c>
      <c r="D3773" s="3">
        <v>1000</v>
      </c>
      <c r="E3773" s="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s="7">
        <f t="shared" si="232"/>
        <v>42493.857083333336</v>
      </c>
      <c r="L3773" s="7">
        <f t="shared" si="233"/>
        <v>42508</v>
      </c>
      <c r="M3773" t="b">
        <v>0</v>
      </c>
      <c r="N3773">
        <v>38</v>
      </c>
      <c r="O3773" s="22">
        <f>E3773/D3773*100</f>
        <v>146</v>
      </c>
      <c r="P3773" s="4">
        <f>E3773/N3773</f>
        <v>38.421052631578945</v>
      </c>
      <c r="Q3773" t="b">
        <v>1</v>
      </c>
      <c r="R3773" t="s">
        <v>8305</v>
      </c>
      <c r="S3773" t="str">
        <f t="shared" si="234"/>
        <v>theater</v>
      </c>
      <c r="T3773" t="str">
        <f t="shared" si="235"/>
        <v>musical</v>
      </c>
    </row>
    <row r="3774" spans="1:20" ht="42.75" x14ac:dyDescent="0.45">
      <c r="A3774">
        <v>3772</v>
      </c>
      <c r="B3774" s="1" t="s">
        <v>3769</v>
      </c>
      <c r="C3774" s="1" t="s">
        <v>7882</v>
      </c>
      <c r="D3774" s="3">
        <v>5000</v>
      </c>
      <c r="E3774" s="3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s="7">
        <f t="shared" si="232"/>
        <v>42682.616967592592</v>
      </c>
      <c r="L3774" s="7">
        <f t="shared" si="233"/>
        <v>42703.25</v>
      </c>
      <c r="M3774" t="b">
        <v>0</v>
      </c>
      <c r="N3774">
        <v>33</v>
      </c>
      <c r="O3774" s="22">
        <f>E3774/D3774*100</f>
        <v>110.2</v>
      </c>
      <c r="P3774" s="4">
        <f>E3774/N3774</f>
        <v>166.96969696969697</v>
      </c>
      <c r="Q3774" t="b">
        <v>1</v>
      </c>
      <c r="R3774" t="s">
        <v>8305</v>
      </c>
      <c r="S3774" t="str">
        <f t="shared" si="234"/>
        <v>theater</v>
      </c>
      <c r="T3774" t="str">
        <f t="shared" si="235"/>
        <v>musical</v>
      </c>
    </row>
    <row r="3775" spans="1:20" ht="28.5" x14ac:dyDescent="0.45">
      <c r="A3775">
        <v>3773</v>
      </c>
      <c r="B3775" s="1" t="s">
        <v>3770</v>
      </c>
      <c r="C3775" s="1" t="s">
        <v>7883</v>
      </c>
      <c r="D3775" s="3">
        <v>5000</v>
      </c>
      <c r="E3775" s="3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s="7">
        <f t="shared" si="232"/>
        <v>42656.005173611105</v>
      </c>
      <c r="L3775" s="7">
        <f t="shared" si="233"/>
        <v>42689.088888888888</v>
      </c>
      <c r="M3775" t="b">
        <v>0</v>
      </c>
      <c r="N3775">
        <v>57</v>
      </c>
      <c r="O3775" s="22">
        <f>E3775/D3775*100</f>
        <v>108.2</v>
      </c>
      <c r="P3775" s="4">
        <f>E3775/N3775</f>
        <v>94.912280701754383</v>
      </c>
      <c r="Q3775" t="b">
        <v>1</v>
      </c>
      <c r="R3775" t="s">
        <v>8305</v>
      </c>
      <c r="S3775" t="str">
        <f t="shared" si="234"/>
        <v>theater</v>
      </c>
      <c r="T3775" t="str">
        <f t="shared" si="235"/>
        <v>musical</v>
      </c>
    </row>
    <row r="3776" spans="1:20" ht="42.75" x14ac:dyDescent="0.45">
      <c r="A3776">
        <v>3774</v>
      </c>
      <c r="B3776" s="1" t="s">
        <v>3771</v>
      </c>
      <c r="C3776" s="1" t="s">
        <v>7884</v>
      </c>
      <c r="D3776" s="3">
        <v>2500</v>
      </c>
      <c r="E3776" s="3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s="7">
        <f t="shared" si="232"/>
        <v>42087.792303240742</v>
      </c>
      <c r="L3776" s="7">
        <f t="shared" si="233"/>
        <v>42103.792303240742</v>
      </c>
      <c r="M3776" t="b">
        <v>0</v>
      </c>
      <c r="N3776">
        <v>25</v>
      </c>
      <c r="O3776" s="22">
        <f>E3776/D3776*100</f>
        <v>100</v>
      </c>
      <c r="P3776" s="4">
        <f>E3776/N3776</f>
        <v>100</v>
      </c>
      <c r="Q3776" t="b">
        <v>1</v>
      </c>
      <c r="R3776" t="s">
        <v>8305</v>
      </c>
      <c r="S3776" t="str">
        <f t="shared" si="234"/>
        <v>theater</v>
      </c>
      <c r="T3776" t="str">
        <f t="shared" si="235"/>
        <v>musical</v>
      </c>
    </row>
    <row r="3777" spans="1:20" ht="42.75" x14ac:dyDescent="0.45">
      <c r="A3777">
        <v>3775</v>
      </c>
      <c r="B3777" s="1" t="s">
        <v>3772</v>
      </c>
      <c r="C3777" s="1" t="s">
        <v>7885</v>
      </c>
      <c r="D3777" s="3">
        <v>2000</v>
      </c>
      <c r="E3777" s="3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s="7">
        <f t="shared" si="232"/>
        <v>42075.942627314813</v>
      </c>
      <c r="L3777" s="7">
        <f t="shared" si="233"/>
        <v>42103.166666666672</v>
      </c>
      <c r="M3777" t="b">
        <v>0</v>
      </c>
      <c r="N3777">
        <v>14</v>
      </c>
      <c r="O3777" s="22">
        <f>E3777/D3777*100</f>
        <v>100.25</v>
      </c>
      <c r="P3777" s="4">
        <f>E3777/N3777</f>
        <v>143.21428571428572</v>
      </c>
      <c r="Q3777" t="b">
        <v>1</v>
      </c>
      <c r="R3777" t="s">
        <v>8305</v>
      </c>
      <c r="S3777" t="str">
        <f t="shared" si="234"/>
        <v>theater</v>
      </c>
      <c r="T3777" t="str">
        <f t="shared" si="235"/>
        <v>musical</v>
      </c>
    </row>
    <row r="3778" spans="1:20" ht="57" x14ac:dyDescent="0.45">
      <c r="A3778">
        <v>3776</v>
      </c>
      <c r="B3778" s="1" t="s">
        <v>3773</v>
      </c>
      <c r="C3778" s="1" t="s">
        <v>7886</v>
      </c>
      <c r="D3778" s="3">
        <v>8000</v>
      </c>
      <c r="E3778" s="3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s="7">
        <f t="shared" si="232"/>
        <v>41814.367800925924</v>
      </c>
      <c r="L3778" s="7">
        <f t="shared" si="233"/>
        <v>41852.041666666664</v>
      </c>
      <c r="M3778" t="b">
        <v>0</v>
      </c>
      <c r="N3778">
        <v>94</v>
      </c>
      <c r="O3778" s="22">
        <f>E3778/D3778*100</f>
        <v>106.71250000000001</v>
      </c>
      <c r="P3778" s="4">
        <f>E3778/N3778</f>
        <v>90.819148936170208</v>
      </c>
      <c r="Q3778" t="b">
        <v>1</v>
      </c>
      <c r="R3778" t="s">
        <v>8305</v>
      </c>
      <c r="S3778" t="str">
        <f t="shared" si="234"/>
        <v>theater</v>
      </c>
      <c r="T3778" t="str">
        <f t="shared" si="235"/>
        <v>musical</v>
      </c>
    </row>
    <row r="3779" spans="1:20" ht="42.75" x14ac:dyDescent="0.45">
      <c r="A3779">
        <v>3777</v>
      </c>
      <c r="B3779" s="1" t="s">
        <v>3774</v>
      </c>
      <c r="C3779" s="1" t="s">
        <v>7887</v>
      </c>
      <c r="D3779" s="3">
        <v>2000</v>
      </c>
      <c r="E3779" s="3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s="7">
        <f t="shared" ref="K3779:K3842" si="236">(((J3779/60)/60)/24)+DATE(1970,1,1)</f>
        <v>41887.111354166671</v>
      </c>
      <c r="L3779" s="7">
        <f t="shared" ref="L3779:L3842" si="237">(((I3779/60)/60)/24)+DATE(1970,1,1)</f>
        <v>41909.166666666664</v>
      </c>
      <c r="M3779" t="b">
        <v>0</v>
      </c>
      <c r="N3779">
        <v>59</v>
      </c>
      <c r="O3779" s="22">
        <f>E3779/D3779*100</f>
        <v>143.19999999999999</v>
      </c>
      <c r="P3779" s="4">
        <f>E3779/N3779</f>
        <v>48.542372881355931</v>
      </c>
      <c r="Q3779" t="b">
        <v>1</v>
      </c>
      <c r="R3779" t="s">
        <v>8305</v>
      </c>
      <c r="S3779" t="str">
        <f t="shared" ref="S3779:S3842" si="238">LEFT(R3779,SEARCH("/",R3779,1)-1)</f>
        <v>theater</v>
      </c>
      <c r="T3779" t="str">
        <f t="shared" ref="T3779:T3842" si="239">RIGHT(R3779,LEN(R3779) - FIND("/",R3779))</f>
        <v>musical</v>
      </c>
    </row>
    <row r="3780" spans="1:20" ht="28.5" x14ac:dyDescent="0.45">
      <c r="A3780">
        <v>3778</v>
      </c>
      <c r="B3780" s="1" t="s">
        <v>3775</v>
      </c>
      <c r="C3780" s="1" t="s">
        <v>7888</v>
      </c>
      <c r="D3780" s="3">
        <v>2400</v>
      </c>
      <c r="E3780" s="3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s="7">
        <f t="shared" si="236"/>
        <v>41989.819212962961</v>
      </c>
      <c r="L3780" s="7">
        <f t="shared" si="237"/>
        <v>42049.819212962961</v>
      </c>
      <c r="M3780" t="b">
        <v>0</v>
      </c>
      <c r="N3780">
        <v>36</v>
      </c>
      <c r="O3780" s="22">
        <f>E3780/D3780*100</f>
        <v>105.04166666666667</v>
      </c>
      <c r="P3780" s="4">
        <f>E3780/N3780</f>
        <v>70.027777777777771</v>
      </c>
      <c r="Q3780" t="b">
        <v>1</v>
      </c>
      <c r="R3780" t="s">
        <v>8305</v>
      </c>
      <c r="S3780" t="str">
        <f t="shared" si="238"/>
        <v>theater</v>
      </c>
      <c r="T3780" t="str">
        <f t="shared" si="239"/>
        <v>musical</v>
      </c>
    </row>
    <row r="3781" spans="1:20" ht="28.5" x14ac:dyDescent="0.45">
      <c r="A3781">
        <v>3779</v>
      </c>
      <c r="B3781" s="1" t="s">
        <v>3776</v>
      </c>
      <c r="C3781" s="1" t="s">
        <v>7889</v>
      </c>
      <c r="D3781" s="3">
        <v>15000</v>
      </c>
      <c r="E3781" s="3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s="7">
        <f t="shared" si="236"/>
        <v>42425.735416666663</v>
      </c>
      <c r="L3781" s="7">
        <f t="shared" si="237"/>
        <v>42455.693750000006</v>
      </c>
      <c r="M3781" t="b">
        <v>0</v>
      </c>
      <c r="N3781">
        <v>115</v>
      </c>
      <c r="O3781" s="22">
        <f>E3781/D3781*100</f>
        <v>103.98</v>
      </c>
      <c r="P3781" s="4">
        <f>E3781/N3781</f>
        <v>135.62608695652173</v>
      </c>
      <c r="Q3781" t="b">
        <v>1</v>
      </c>
      <c r="R3781" t="s">
        <v>8305</v>
      </c>
      <c r="S3781" t="str">
        <f t="shared" si="238"/>
        <v>theater</v>
      </c>
      <c r="T3781" t="str">
        <f t="shared" si="239"/>
        <v>musical</v>
      </c>
    </row>
    <row r="3782" spans="1:20" ht="42.75" x14ac:dyDescent="0.45">
      <c r="A3782">
        <v>3780</v>
      </c>
      <c r="B3782" s="1" t="s">
        <v>3777</v>
      </c>
      <c r="C3782" s="1" t="s">
        <v>7890</v>
      </c>
      <c r="D3782" s="3">
        <v>2500</v>
      </c>
      <c r="E3782" s="3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s="7">
        <f t="shared" si="236"/>
        <v>42166.219733796301</v>
      </c>
      <c r="L3782" s="7">
        <f t="shared" si="237"/>
        <v>42198.837499999994</v>
      </c>
      <c r="M3782" t="b">
        <v>0</v>
      </c>
      <c r="N3782">
        <v>30</v>
      </c>
      <c r="O3782" s="22">
        <f>E3782/D3782*100</f>
        <v>120</v>
      </c>
      <c r="P3782" s="4">
        <f>E3782/N3782</f>
        <v>100</v>
      </c>
      <c r="Q3782" t="b">
        <v>1</v>
      </c>
      <c r="R3782" t="s">
        <v>8305</v>
      </c>
      <c r="S3782" t="str">
        <f t="shared" si="238"/>
        <v>theater</v>
      </c>
      <c r="T3782" t="str">
        <f t="shared" si="239"/>
        <v>musical</v>
      </c>
    </row>
    <row r="3783" spans="1:20" ht="42.75" x14ac:dyDescent="0.45">
      <c r="A3783">
        <v>3781</v>
      </c>
      <c r="B3783" s="1" t="s">
        <v>3778</v>
      </c>
      <c r="C3783" s="1" t="s">
        <v>7891</v>
      </c>
      <c r="D3783" s="3">
        <v>4500</v>
      </c>
      <c r="E3783" s="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s="7">
        <f t="shared" si="236"/>
        <v>41865.882928240739</v>
      </c>
      <c r="L3783" s="7">
        <f t="shared" si="237"/>
        <v>41890.882928240739</v>
      </c>
      <c r="M3783" t="b">
        <v>0</v>
      </c>
      <c r="N3783">
        <v>52</v>
      </c>
      <c r="O3783" s="22">
        <f>E3783/D3783*100</f>
        <v>109.66666666666667</v>
      </c>
      <c r="P3783" s="4">
        <f>E3783/N3783</f>
        <v>94.90384615384616</v>
      </c>
      <c r="Q3783" t="b">
        <v>1</v>
      </c>
      <c r="R3783" t="s">
        <v>8305</v>
      </c>
      <c r="S3783" t="str">
        <f t="shared" si="238"/>
        <v>theater</v>
      </c>
      <c r="T3783" t="str">
        <f t="shared" si="239"/>
        <v>musical</v>
      </c>
    </row>
    <row r="3784" spans="1:20" ht="42.75" x14ac:dyDescent="0.45">
      <c r="A3784">
        <v>3782</v>
      </c>
      <c r="B3784" s="1" t="s">
        <v>3779</v>
      </c>
      <c r="C3784" s="1" t="s">
        <v>7892</v>
      </c>
      <c r="D3784" s="3">
        <v>2000</v>
      </c>
      <c r="E3784" s="3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s="7">
        <f t="shared" si="236"/>
        <v>42546.862233796302</v>
      </c>
      <c r="L3784" s="7">
        <f t="shared" si="237"/>
        <v>42575.958333333328</v>
      </c>
      <c r="M3784" t="b">
        <v>0</v>
      </c>
      <c r="N3784">
        <v>27</v>
      </c>
      <c r="O3784" s="22">
        <f>E3784/D3784*100</f>
        <v>101.75</v>
      </c>
      <c r="P3784" s="4">
        <f>E3784/N3784</f>
        <v>75.370370370370367</v>
      </c>
      <c r="Q3784" t="b">
        <v>1</v>
      </c>
      <c r="R3784" t="s">
        <v>8305</v>
      </c>
      <c r="S3784" t="str">
        <f t="shared" si="238"/>
        <v>theater</v>
      </c>
      <c r="T3784" t="str">
        <f t="shared" si="239"/>
        <v>musical</v>
      </c>
    </row>
    <row r="3785" spans="1:20" ht="42.75" x14ac:dyDescent="0.45">
      <c r="A3785">
        <v>3783</v>
      </c>
      <c r="B3785" s="1" t="s">
        <v>3780</v>
      </c>
      <c r="C3785" s="1" t="s">
        <v>7893</v>
      </c>
      <c r="D3785" s="3">
        <v>1200</v>
      </c>
      <c r="E3785" s="3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s="7">
        <f t="shared" si="236"/>
        <v>42420.140277777777</v>
      </c>
      <c r="L3785" s="7">
        <f t="shared" si="237"/>
        <v>42444.666666666672</v>
      </c>
      <c r="M3785" t="b">
        <v>0</v>
      </c>
      <c r="N3785">
        <v>24</v>
      </c>
      <c r="O3785" s="22">
        <f>E3785/D3785*100</f>
        <v>128.91666666666666</v>
      </c>
      <c r="P3785" s="4">
        <f>E3785/N3785</f>
        <v>64.458333333333329</v>
      </c>
      <c r="Q3785" t="b">
        <v>1</v>
      </c>
      <c r="R3785" t="s">
        <v>8305</v>
      </c>
      <c r="S3785" t="str">
        <f t="shared" si="238"/>
        <v>theater</v>
      </c>
      <c r="T3785" t="str">
        <f t="shared" si="239"/>
        <v>musical</v>
      </c>
    </row>
    <row r="3786" spans="1:20" ht="42.75" x14ac:dyDescent="0.45">
      <c r="A3786">
        <v>3784</v>
      </c>
      <c r="B3786" s="1" t="s">
        <v>3781</v>
      </c>
      <c r="C3786" s="1" t="s">
        <v>7894</v>
      </c>
      <c r="D3786" s="3">
        <v>1000</v>
      </c>
      <c r="E3786" s="3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s="7">
        <f t="shared" si="236"/>
        <v>42531.980694444443</v>
      </c>
      <c r="L3786" s="7">
        <f t="shared" si="237"/>
        <v>42561.980694444443</v>
      </c>
      <c r="M3786" t="b">
        <v>0</v>
      </c>
      <c r="N3786">
        <v>10</v>
      </c>
      <c r="O3786" s="22">
        <f>E3786/D3786*100</f>
        <v>114.99999999999999</v>
      </c>
      <c r="P3786" s="4">
        <f>E3786/N3786</f>
        <v>115</v>
      </c>
      <c r="Q3786" t="b">
        <v>1</v>
      </c>
      <c r="R3786" t="s">
        <v>8305</v>
      </c>
      <c r="S3786" t="str">
        <f t="shared" si="238"/>
        <v>theater</v>
      </c>
      <c r="T3786" t="str">
        <f t="shared" si="239"/>
        <v>musical</v>
      </c>
    </row>
    <row r="3787" spans="1:20" ht="42.75" x14ac:dyDescent="0.45">
      <c r="A3787">
        <v>3785</v>
      </c>
      <c r="B3787" s="1" t="s">
        <v>3782</v>
      </c>
      <c r="C3787" s="1" t="s">
        <v>7895</v>
      </c>
      <c r="D3787" s="3">
        <v>2000</v>
      </c>
      <c r="E3787" s="3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s="7">
        <f t="shared" si="236"/>
        <v>42548.63853009259</v>
      </c>
      <c r="L3787" s="7">
        <f t="shared" si="237"/>
        <v>42584.418749999997</v>
      </c>
      <c r="M3787" t="b">
        <v>0</v>
      </c>
      <c r="N3787">
        <v>30</v>
      </c>
      <c r="O3787" s="22">
        <f>E3787/D3787*100</f>
        <v>150.75</v>
      </c>
      <c r="P3787" s="4">
        <f>E3787/N3787</f>
        <v>100.5</v>
      </c>
      <c r="Q3787" t="b">
        <v>1</v>
      </c>
      <c r="R3787" t="s">
        <v>8305</v>
      </c>
      <c r="S3787" t="str">
        <f t="shared" si="238"/>
        <v>theater</v>
      </c>
      <c r="T3787" t="str">
        <f t="shared" si="239"/>
        <v>musical</v>
      </c>
    </row>
    <row r="3788" spans="1:20" ht="42.75" x14ac:dyDescent="0.45">
      <c r="A3788">
        <v>3786</v>
      </c>
      <c r="B3788" s="1" t="s">
        <v>3783</v>
      </c>
      <c r="C3788" s="1" t="s">
        <v>7896</v>
      </c>
      <c r="D3788" s="3">
        <v>6000</v>
      </c>
      <c r="E3788" s="3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s="7">
        <f t="shared" si="236"/>
        <v>42487.037905092591</v>
      </c>
      <c r="L3788" s="7">
        <f t="shared" si="237"/>
        <v>42517.037905092591</v>
      </c>
      <c r="M3788" t="b">
        <v>0</v>
      </c>
      <c r="N3788">
        <v>71</v>
      </c>
      <c r="O3788" s="22">
        <f>E3788/D3788*100</f>
        <v>110.96666666666665</v>
      </c>
      <c r="P3788" s="4">
        <f>E3788/N3788</f>
        <v>93.774647887323937</v>
      </c>
      <c r="Q3788" t="b">
        <v>1</v>
      </c>
      <c r="R3788" t="s">
        <v>8305</v>
      </c>
      <c r="S3788" t="str">
        <f t="shared" si="238"/>
        <v>theater</v>
      </c>
      <c r="T3788" t="str">
        <f t="shared" si="239"/>
        <v>musical</v>
      </c>
    </row>
    <row r="3789" spans="1:20" ht="42.75" x14ac:dyDescent="0.45">
      <c r="A3789">
        <v>3787</v>
      </c>
      <c r="B3789" s="1" t="s">
        <v>3784</v>
      </c>
      <c r="C3789" s="1" t="s">
        <v>7897</v>
      </c>
      <c r="D3789" s="3">
        <v>350</v>
      </c>
      <c r="E3789" s="3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s="7">
        <f t="shared" si="236"/>
        <v>42167.534791666665</v>
      </c>
      <c r="L3789" s="7">
        <f t="shared" si="237"/>
        <v>42196.165972222225</v>
      </c>
      <c r="M3789" t="b">
        <v>0</v>
      </c>
      <c r="N3789">
        <v>10</v>
      </c>
      <c r="O3789" s="22">
        <f>E3789/D3789*100</f>
        <v>100.28571428571429</v>
      </c>
      <c r="P3789" s="4">
        <f>E3789/N3789</f>
        <v>35.1</v>
      </c>
      <c r="Q3789" t="b">
        <v>1</v>
      </c>
      <c r="R3789" t="s">
        <v>8305</v>
      </c>
      <c r="S3789" t="str">
        <f t="shared" si="238"/>
        <v>theater</v>
      </c>
      <c r="T3789" t="str">
        <f t="shared" si="239"/>
        <v>musical</v>
      </c>
    </row>
    <row r="3790" spans="1:20" ht="71.25" x14ac:dyDescent="0.45">
      <c r="A3790">
        <v>3788</v>
      </c>
      <c r="B3790" s="1" t="s">
        <v>3785</v>
      </c>
      <c r="C3790" s="1" t="s">
        <v>7898</v>
      </c>
      <c r="D3790" s="3">
        <v>75000</v>
      </c>
      <c r="E3790" s="3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s="7">
        <f t="shared" si="236"/>
        <v>42333.695821759262</v>
      </c>
      <c r="L3790" s="7">
        <f t="shared" si="237"/>
        <v>42361.679166666669</v>
      </c>
      <c r="M3790" t="b">
        <v>0</v>
      </c>
      <c r="N3790">
        <v>1</v>
      </c>
      <c r="O3790" s="22">
        <f>E3790/D3790*100</f>
        <v>0.66666666666666674</v>
      </c>
      <c r="P3790" s="4">
        <f>E3790/N3790</f>
        <v>500</v>
      </c>
      <c r="Q3790" t="b">
        <v>0</v>
      </c>
      <c r="R3790" t="s">
        <v>8305</v>
      </c>
      <c r="S3790" t="str">
        <f t="shared" si="238"/>
        <v>theater</v>
      </c>
      <c r="T3790" t="str">
        <f t="shared" si="239"/>
        <v>musical</v>
      </c>
    </row>
    <row r="3791" spans="1:20" ht="42.75" x14ac:dyDescent="0.45">
      <c r="A3791">
        <v>3789</v>
      </c>
      <c r="B3791" s="1" t="s">
        <v>3786</v>
      </c>
      <c r="C3791" s="1" t="s">
        <v>7899</v>
      </c>
      <c r="D3791" s="3">
        <v>3550</v>
      </c>
      <c r="E3791" s="3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s="7">
        <f t="shared" si="236"/>
        <v>42138.798819444448</v>
      </c>
      <c r="L3791" s="7">
        <f t="shared" si="237"/>
        <v>42170.798819444448</v>
      </c>
      <c r="M3791" t="b">
        <v>0</v>
      </c>
      <c r="N3791">
        <v>4</v>
      </c>
      <c r="O3791" s="22">
        <f>E3791/D3791*100</f>
        <v>3.267605633802817</v>
      </c>
      <c r="P3791" s="4">
        <f>E3791/N3791</f>
        <v>29</v>
      </c>
      <c r="Q3791" t="b">
        <v>0</v>
      </c>
      <c r="R3791" t="s">
        <v>8305</v>
      </c>
      <c r="S3791" t="str">
        <f t="shared" si="238"/>
        <v>theater</v>
      </c>
      <c r="T3791" t="str">
        <f t="shared" si="239"/>
        <v>musical</v>
      </c>
    </row>
    <row r="3792" spans="1:20" ht="42.75" x14ac:dyDescent="0.45">
      <c r="A3792">
        <v>3790</v>
      </c>
      <c r="B3792" s="1" t="s">
        <v>3787</v>
      </c>
      <c r="C3792" s="1" t="s">
        <v>7900</v>
      </c>
      <c r="D3792" s="3">
        <v>15000</v>
      </c>
      <c r="E3792" s="3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s="7">
        <f t="shared" si="236"/>
        <v>42666.666932870372</v>
      </c>
      <c r="L3792" s="7">
        <f t="shared" si="237"/>
        <v>42696.708599537036</v>
      </c>
      <c r="M3792" t="b">
        <v>0</v>
      </c>
      <c r="N3792">
        <v>0</v>
      </c>
      <c r="O3792" s="22">
        <f>E3792/D3792*100</f>
        <v>0</v>
      </c>
      <c r="P3792" s="4" t="e">
        <f>E3792/N3792</f>
        <v>#DIV/0!</v>
      </c>
      <c r="Q3792" t="b">
        <v>0</v>
      </c>
      <c r="R3792" t="s">
        <v>8305</v>
      </c>
      <c r="S3792" t="str">
        <f t="shared" si="238"/>
        <v>theater</v>
      </c>
      <c r="T3792" t="str">
        <f t="shared" si="239"/>
        <v>musical</v>
      </c>
    </row>
    <row r="3793" spans="1:20" ht="28.5" x14ac:dyDescent="0.45">
      <c r="A3793">
        <v>3791</v>
      </c>
      <c r="B3793" s="1" t="s">
        <v>3788</v>
      </c>
      <c r="C3793" s="1" t="s">
        <v>7901</v>
      </c>
      <c r="D3793" s="3">
        <v>1500</v>
      </c>
      <c r="E3793" s="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s="7">
        <f t="shared" si="236"/>
        <v>41766.692037037035</v>
      </c>
      <c r="L3793" s="7">
        <f t="shared" si="237"/>
        <v>41826.692037037035</v>
      </c>
      <c r="M3793" t="b">
        <v>0</v>
      </c>
      <c r="N3793">
        <v>0</v>
      </c>
      <c r="O3793" s="22">
        <f>E3793/D3793*100</f>
        <v>0</v>
      </c>
      <c r="P3793" s="4" t="e">
        <f>E3793/N3793</f>
        <v>#DIV/0!</v>
      </c>
      <c r="Q3793" t="b">
        <v>0</v>
      </c>
      <c r="R3793" t="s">
        <v>8305</v>
      </c>
      <c r="S3793" t="str">
        <f t="shared" si="238"/>
        <v>theater</v>
      </c>
      <c r="T3793" t="str">
        <f t="shared" si="239"/>
        <v>musical</v>
      </c>
    </row>
    <row r="3794" spans="1:20" ht="28.5" x14ac:dyDescent="0.45">
      <c r="A3794">
        <v>3792</v>
      </c>
      <c r="B3794" s="1" t="s">
        <v>3789</v>
      </c>
      <c r="C3794" s="1" t="s">
        <v>7902</v>
      </c>
      <c r="D3794" s="3">
        <v>12500</v>
      </c>
      <c r="E3794" s="3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s="7">
        <f t="shared" si="236"/>
        <v>42170.447013888886</v>
      </c>
      <c r="L3794" s="7">
        <f t="shared" si="237"/>
        <v>42200.447013888886</v>
      </c>
      <c r="M3794" t="b">
        <v>0</v>
      </c>
      <c r="N3794">
        <v>2</v>
      </c>
      <c r="O3794" s="22">
        <f>E3794/D3794*100</f>
        <v>0.27999999999999997</v>
      </c>
      <c r="P3794" s="4">
        <f>E3794/N3794</f>
        <v>17.5</v>
      </c>
      <c r="Q3794" t="b">
        <v>0</v>
      </c>
      <c r="R3794" t="s">
        <v>8305</v>
      </c>
      <c r="S3794" t="str">
        <f t="shared" si="238"/>
        <v>theater</v>
      </c>
      <c r="T3794" t="str">
        <f t="shared" si="239"/>
        <v>musical</v>
      </c>
    </row>
    <row r="3795" spans="1:20" ht="42.75" x14ac:dyDescent="0.45">
      <c r="A3795">
        <v>3793</v>
      </c>
      <c r="B3795" s="1" t="s">
        <v>3790</v>
      </c>
      <c r="C3795" s="1" t="s">
        <v>7903</v>
      </c>
      <c r="D3795" s="3">
        <v>7000</v>
      </c>
      <c r="E3795" s="3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s="7">
        <f t="shared" si="236"/>
        <v>41968.938993055555</v>
      </c>
      <c r="L3795" s="7">
        <f t="shared" si="237"/>
        <v>41989.938993055555</v>
      </c>
      <c r="M3795" t="b">
        <v>0</v>
      </c>
      <c r="N3795">
        <v>24</v>
      </c>
      <c r="O3795" s="22">
        <f>E3795/D3795*100</f>
        <v>59.657142857142851</v>
      </c>
      <c r="P3795" s="4">
        <f>E3795/N3795</f>
        <v>174</v>
      </c>
      <c r="Q3795" t="b">
        <v>0</v>
      </c>
      <c r="R3795" t="s">
        <v>8305</v>
      </c>
      <c r="S3795" t="str">
        <f t="shared" si="238"/>
        <v>theater</v>
      </c>
      <c r="T3795" t="str">
        <f t="shared" si="239"/>
        <v>musical</v>
      </c>
    </row>
    <row r="3796" spans="1:20" ht="42.75" x14ac:dyDescent="0.45">
      <c r="A3796">
        <v>3794</v>
      </c>
      <c r="B3796" s="1" t="s">
        <v>3791</v>
      </c>
      <c r="C3796" s="1" t="s">
        <v>7904</v>
      </c>
      <c r="D3796" s="3">
        <v>5000</v>
      </c>
      <c r="E3796" s="3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s="7">
        <f t="shared" si="236"/>
        <v>42132.58048611111</v>
      </c>
      <c r="L3796" s="7">
        <f t="shared" si="237"/>
        <v>42162.58048611111</v>
      </c>
      <c r="M3796" t="b">
        <v>0</v>
      </c>
      <c r="N3796">
        <v>1</v>
      </c>
      <c r="O3796" s="22">
        <f>E3796/D3796*100</f>
        <v>1</v>
      </c>
      <c r="P3796" s="4">
        <f>E3796/N3796</f>
        <v>50</v>
      </c>
      <c r="Q3796" t="b">
        <v>0</v>
      </c>
      <c r="R3796" t="s">
        <v>8305</v>
      </c>
      <c r="S3796" t="str">
        <f t="shared" si="238"/>
        <v>theater</v>
      </c>
      <c r="T3796" t="str">
        <f t="shared" si="239"/>
        <v>musical</v>
      </c>
    </row>
    <row r="3797" spans="1:20" ht="42.75" x14ac:dyDescent="0.45">
      <c r="A3797">
        <v>3795</v>
      </c>
      <c r="B3797" s="1" t="s">
        <v>3792</v>
      </c>
      <c r="C3797" s="1" t="s">
        <v>7905</v>
      </c>
      <c r="D3797" s="3">
        <v>600</v>
      </c>
      <c r="E3797" s="3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s="7">
        <f t="shared" si="236"/>
        <v>42201.436226851853</v>
      </c>
      <c r="L3797" s="7">
        <f t="shared" si="237"/>
        <v>42244.9375</v>
      </c>
      <c r="M3797" t="b">
        <v>0</v>
      </c>
      <c r="N3797">
        <v>2</v>
      </c>
      <c r="O3797" s="22">
        <f>E3797/D3797*100</f>
        <v>1.6666666666666667</v>
      </c>
      <c r="P3797" s="4">
        <f>E3797/N3797</f>
        <v>5</v>
      </c>
      <c r="Q3797" t="b">
        <v>0</v>
      </c>
      <c r="R3797" t="s">
        <v>8305</v>
      </c>
      <c r="S3797" t="str">
        <f t="shared" si="238"/>
        <v>theater</v>
      </c>
      <c r="T3797" t="str">
        <f t="shared" si="239"/>
        <v>musical</v>
      </c>
    </row>
    <row r="3798" spans="1:20" ht="42.75" x14ac:dyDescent="0.45">
      <c r="A3798">
        <v>3796</v>
      </c>
      <c r="B3798" s="1" t="s">
        <v>3793</v>
      </c>
      <c r="C3798" s="1" t="s">
        <v>7906</v>
      </c>
      <c r="D3798" s="3">
        <v>22500</v>
      </c>
      <c r="E3798" s="3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s="7">
        <f t="shared" si="236"/>
        <v>42689.029583333337</v>
      </c>
      <c r="L3798" s="7">
        <f t="shared" si="237"/>
        <v>42749.029583333337</v>
      </c>
      <c r="M3798" t="b">
        <v>0</v>
      </c>
      <c r="N3798">
        <v>1</v>
      </c>
      <c r="O3798" s="22">
        <f>E3798/D3798*100</f>
        <v>4.4444444444444444E-3</v>
      </c>
      <c r="P3798" s="4">
        <f>E3798/N3798</f>
        <v>1</v>
      </c>
      <c r="Q3798" t="b">
        <v>0</v>
      </c>
      <c r="R3798" t="s">
        <v>8305</v>
      </c>
      <c r="S3798" t="str">
        <f t="shared" si="238"/>
        <v>theater</v>
      </c>
      <c r="T3798" t="str">
        <f t="shared" si="239"/>
        <v>musical</v>
      </c>
    </row>
    <row r="3799" spans="1:20" ht="42.75" x14ac:dyDescent="0.45">
      <c r="A3799">
        <v>3797</v>
      </c>
      <c r="B3799" s="1" t="s">
        <v>3794</v>
      </c>
      <c r="C3799" s="1" t="s">
        <v>7907</v>
      </c>
      <c r="D3799" s="3">
        <v>6000</v>
      </c>
      <c r="E3799" s="3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s="7">
        <f t="shared" si="236"/>
        <v>42084.881539351853</v>
      </c>
      <c r="L3799" s="7">
        <f t="shared" si="237"/>
        <v>42114.881539351853</v>
      </c>
      <c r="M3799" t="b">
        <v>0</v>
      </c>
      <c r="N3799">
        <v>37</v>
      </c>
      <c r="O3799" s="22">
        <f>E3799/D3799*100</f>
        <v>89.666666666666657</v>
      </c>
      <c r="P3799" s="4">
        <f>E3799/N3799</f>
        <v>145.40540540540542</v>
      </c>
      <c r="Q3799" t="b">
        <v>0</v>
      </c>
      <c r="R3799" t="s">
        <v>8305</v>
      </c>
      <c r="S3799" t="str">
        <f t="shared" si="238"/>
        <v>theater</v>
      </c>
      <c r="T3799" t="str">
        <f t="shared" si="239"/>
        <v>musical</v>
      </c>
    </row>
    <row r="3800" spans="1:20" ht="42.75" x14ac:dyDescent="0.45">
      <c r="A3800">
        <v>3798</v>
      </c>
      <c r="B3800" s="1" t="s">
        <v>3795</v>
      </c>
      <c r="C3800" s="1" t="s">
        <v>7908</v>
      </c>
      <c r="D3800" s="3">
        <v>70000</v>
      </c>
      <c r="E3800" s="3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s="7">
        <f t="shared" si="236"/>
        <v>41831.722777777781</v>
      </c>
      <c r="L3800" s="7">
        <f t="shared" si="237"/>
        <v>41861.722777777781</v>
      </c>
      <c r="M3800" t="b">
        <v>0</v>
      </c>
      <c r="N3800">
        <v>5</v>
      </c>
      <c r="O3800" s="22">
        <f>E3800/D3800*100</f>
        <v>1.4642857142857144</v>
      </c>
      <c r="P3800" s="4">
        <f>E3800/N3800</f>
        <v>205</v>
      </c>
      <c r="Q3800" t="b">
        <v>0</v>
      </c>
      <c r="R3800" t="s">
        <v>8305</v>
      </c>
      <c r="S3800" t="str">
        <f t="shared" si="238"/>
        <v>theater</v>
      </c>
      <c r="T3800" t="str">
        <f t="shared" si="239"/>
        <v>musical</v>
      </c>
    </row>
    <row r="3801" spans="1:20" ht="28.5" x14ac:dyDescent="0.45">
      <c r="A3801">
        <v>3799</v>
      </c>
      <c r="B3801" s="1" t="s">
        <v>3796</v>
      </c>
      <c r="C3801" s="1" t="s">
        <v>7909</v>
      </c>
      <c r="D3801" s="3">
        <v>10000</v>
      </c>
      <c r="E3801" s="3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s="7">
        <f t="shared" si="236"/>
        <v>42410.93105324074</v>
      </c>
      <c r="L3801" s="7">
        <f t="shared" si="237"/>
        <v>42440.93105324074</v>
      </c>
      <c r="M3801" t="b">
        <v>0</v>
      </c>
      <c r="N3801">
        <v>4</v>
      </c>
      <c r="O3801" s="22">
        <f>E3801/D3801*100</f>
        <v>4.0199999999999996</v>
      </c>
      <c r="P3801" s="4">
        <f>E3801/N3801</f>
        <v>100.5</v>
      </c>
      <c r="Q3801" t="b">
        <v>0</v>
      </c>
      <c r="R3801" t="s">
        <v>8305</v>
      </c>
      <c r="S3801" t="str">
        <f t="shared" si="238"/>
        <v>theater</v>
      </c>
      <c r="T3801" t="str">
        <f t="shared" si="239"/>
        <v>musical</v>
      </c>
    </row>
    <row r="3802" spans="1:20" ht="42.75" x14ac:dyDescent="0.45">
      <c r="A3802">
        <v>3800</v>
      </c>
      <c r="B3802" s="1" t="s">
        <v>3797</v>
      </c>
      <c r="C3802" s="1" t="s">
        <v>7910</v>
      </c>
      <c r="D3802" s="3">
        <v>22000</v>
      </c>
      <c r="E3802" s="3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s="7">
        <f t="shared" si="236"/>
        <v>41982.737071759257</v>
      </c>
      <c r="L3802" s="7">
        <f t="shared" si="237"/>
        <v>42015.207638888889</v>
      </c>
      <c r="M3802" t="b">
        <v>0</v>
      </c>
      <c r="N3802">
        <v>16</v>
      </c>
      <c r="O3802" s="22">
        <f>E3802/D3802*100</f>
        <v>4.004545454545454</v>
      </c>
      <c r="P3802" s="4">
        <f>E3802/N3802</f>
        <v>55.0625</v>
      </c>
      <c r="Q3802" t="b">
        <v>0</v>
      </c>
      <c r="R3802" t="s">
        <v>8305</v>
      </c>
      <c r="S3802" t="str">
        <f t="shared" si="238"/>
        <v>theater</v>
      </c>
      <c r="T3802" t="str">
        <f t="shared" si="239"/>
        <v>musical</v>
      </c>
    </row>
    <row r="3803" spans="1:20" ht="42.75" x14ac:dyDescent="0.45">
      <c r="A3803">
        <v>3801</v>
      </c>
      <c r="B3803" s="1" t="s">
        <v>3798</v>
      </c>
      <c r="C3803" s="1" t="s">
        <v>7911</v>
      </c>
      <c r="D3803" s="3">
        <v>5000</v>
      </c>
      <c r="E3803" s="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s="7">
        <f t="shared" si="236"/>
        <v>41975.676111111112</v>
      </c>
      <c r="L3803" s="7">
        <f t="shared" si="237"/>
        <v>42006.676111111112</v>
      </c>
      <c r="M3803" t="b">
        <v>0</v>
      </c>
      <c r="N3803">
        <v>9</v>
      </c>
      <c r="O3803" s="22">
        <f>E3803/D3803*100</f>
        <v>8.52</v>
      </c>
      <c r="P3803" s="4">
        <f>E3803/N3803</f>
        <v>47.333333333333336</v>
      </c>
      <c r="Q3803" t="b">
        <v>0</v>
      </c>
      <c r="R3803" t="s">
        <v>8305</v>
      </c>
      <c r="S3803" t="str">
        <f t="shared" si="238"/>
        <v>theater</v>
      </c>
      <c r="T3803" t="str">
        <f t="shared" si="239"/>
        <v>musical</v>
      </c>
    </row>
    <row r="3804" spans="1:20" ht="42.75" x14ac:dyDescent="0.45">
      <c r="A3804">
        <v>3802</v>
      </c>
      <c r="B3804" s="1" t="s">
        <v>3799</v>
      </c>
      <c r="C3804" s="1" t="s">
        <v>7912</v>
      </c>
      <c r="D3804" s="3">
        <v>3000</v>
      </c>
      <c r="E3804" s="3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s="7">
        <f t="shared" si="236"/>
        <v>42269.126226851848</v>
      </c>
      <c r="L3804" s="7">
        <f t="shared" si="237"/>
        <v>42299.126226851848</v>
      </c>
      <c r="M3804" t="b">
        <v>0</v>
      </c>
      <c r="N3804">
        <v>0</v>
      </c>
      <c r="O3804" s="22">
        <f>E3804/D3804*100</f>
        <v>0</v>
      </c>
      <c r="P3804" s="4" t="e">
        <f>E3804/N3804</f>
        <v>#DIV/0!</v>
      </c>
      <c r="Q3804" t="b">
        <v>0</v>
      </c>
      <c r="R3804" t="s">
        <v>8305</v>
      </c>
      <c r="S3804" t="str">
        <f t="shared" si="238"/>
        <v>theater</v>
      </c>
      <c r="T3804" t="str">
        <f t="shared" si="239"/>
        <v>musical</v>
      </c>
    </row>
    <row r="3805" spans="1:20" ht="28.5" x14ac:dyDescent="0.45">
      <c r="A3805">
        <v>3803</v>
      </c>
      <c r="B3805" s="1" t="s">
        <v>3800</v>
      </c>
      <c r="C3805" s="1" t="s">
        <v>7913</v>
      </c>
      <c r="D3805" s="3">
        <v>12000</v>
      </c>
      <c r="E3805" s="3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s="7">
        <f t="shared" si="236"/>
        <v>42403.971851851849</v>
      </c>
      <c r="L3805" s="7">
        <f t="shared" si="237"/>
        <v>42433.971851851849</v>
      </c>
      <c r="M3805" t="b">
        <v>0</v>
      </c>
      <c r="N3805">
        <v>40</v>
      </c>
      <c r="O3805" s="22">
        <f>E3805/D3805*100</f>
        <v>19.650000000000002</v>
      </c>
      <c r="P3805" s="4">
        <f>E3805/N3805</f>
        <v>58.95</v>
      </c>
      <c r="Q3805" t="b">
        <v>0</v>
      </c>
      <c r="R3805" t="s">
        <v>8305</v>
      </c>
      <c r="S3805" t="str">
        <f t="shared" si="238"/>
        <v>theater</v>
      </c>
      <c r="T3805" t="str">
        <f t="shared" si="239"/>
        <v>musical</v>
      </c>
    </row>
    <row r="3806" spans="1:20" ht="42.75" x14ac:dyDescent="0.45">
      <c r="A3806">
        <v>3804</v>
      </c>
      <c r="B3806" s="1" t="s">
        <v>3801</v>
      </c>
      <c r="C3806" s="1" t="s">
        <v>7914</v>
      </c>
      <c r="D3806" s="3">
        <v>8000</v>
      </c>
      <c r="E3806" s="3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s="7">
        <f t="shared" si="236"/>
        <v>42527.00953703704</v>
      </c>
      <c r="L3806" s="7">
        <f t="shared" si="237"/>
        <v>42582.291666666672</v>
      </c>
      <c r="M3806" t="b">
        <v>0</v>
      </c>
      <c r="N3806">
        <v>0</v>
      </c>
      <c r="O3806" s="22">
        <f>E3806/D3806*100</f>
        <v>0</v>
      </c>
      <c r="P3806" s="4" t="e">
        <f>E3806/N3806</f>
        <v>#DIV/0!</v>
      </c>
      <c r="Q3806" t="b">
        <v>0</v>
      </c>
      <c r="R3806" t="s">
        <v>8305</v>
      </c>
      <c r="S3806" t="str">
        <f t="shared" si="238"/>
        <v>theater</v>
      </c>
      <c r="T3806" t="str">
        <f t="shared" si="239"/>
        <v>musical</v>
      </c>
    </row>
    <row r="3807" spans="1:20" ht="42.75" x14ac:dyDescent="0.45">
      <c r="A3807">
        <v>3805</v>
      </c>
      <c r="B3807" s="1" t="s">
        <v>3802</v>
      </c>
      <c r="C3807" s="1" t="s">
        <v>7915</v>
      </c>
      <c r="D3807" s="3">
        <v>150000</v>
      </c>
      <c r="E3807" s="3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s="7">
        <f t="shared" si="236"/>
        <v>41849.887037037035</v>
      </c>
      <c r="L3807" s="7">
        <f t="shared" si="237"/>
        <v>41909.887037037035</v>
      </c>
      <c r="M3807" t="b">
        <v>0</v>
      </c>
      <c r="N3807">
        <v>2</v>
      </c>
      <c r="O3807" s="22">
        <f>E3807/D3807*100</f>
        <v>2E-3</v>
      </c>
      <c r="P3807" s="4">
        <f>E3807/N3807</f>
        <v>1.5</v>
      </c>
      <c r="Q3807" t="b">
        <v>0</v>
      </c>
      <c r="R3807" t="s">
        <v>8305</v>
      </c>
      <c r="S3807" t="str">
        <f t="shared" si="238"/>
        <v>theater</v>
      </c>
      <c r="T3807" t="str">
        <f t="shared" si="239"/>
        <v>musical</v>
      </c>
    </row>
    <row r="3808" spans="1:20" ht="42.75" x14ac:dyDescent="0.45">
      <c r="A3808">
        <v>3806</v>
      </c>
      <c r="B3808" s="1" t="s">
        <v>3803</v>
      </c>
      <c r="C3808" s="1" t="s">
        <v>7916</v>
      </c>
      <c r="D3808" s="3">
        <v>7500</v>
      </c>
      <c r="E3808" s="3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s="7">
        <f t="shared" si="236"/>
        <v>41799.259039351848</v>
      </c>
      <c r="L3808" s="7">
        <f t="shared" si="237"/>
        <v>41819.259039351848</v>
      </c>
      <c r="M3808" t="b">
        <v>0</v>
      </c>
      <c r="N3808">
        <v>1</v>
      </c>
      <c r="O3808" s="22">
        <f>E3808/D3808*100</f>
        <v>6.6666666666666666E-2</v>
      </c>
      <c r="P3808" s="4">
        <f>E3808/N3808</f>
        <v>5</v>
      </c>
      <c r="Q3808" t="b">
        <v>0</v>
      </c>
      <c r="R3808" t="s">
        <v>8305</v>
      </c>
      <c r="S3808" t="str">
        <f t="shared" si="238"/>
        <v>theater</v>
      </c>
      <c r="T3808" t="str">
        <f t="shared" si="239"/>
        <v>musical</v>
      </c>
    </row>
    <row r="3809" spans="1:20" ht="42.75" x14ac:dyDescent="0.45">
      <c r="A3809">
        <v>3807</v>
      </c>
      <c r="B3809" s="1" t="s">
        <v>3804</v>
      </c>
      <c r="C3809" s="1" t="s">
        <v>7917</v>
      </c>
      <c r="D3809" s="3">
        <v>1500</v>
      </c>
      <c r="E3809" s="3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s="7">
        <f t="shared" si="236"/>
        <v>42090.909016203703</v>
      </c>
      <c r="L3809" s="7">
        <f t="shared" si="237"/>
        <v>42097.909016203703</v>
      </c>
      <c r="M3809" t="b">
        <v>0</v>
      </c>
      <c r="N3809">
        <v>9</v>
      </c>
      <c r="O3809" s="22">
        <f>E3809/D3809*100</f>
        <v>30.333333333333336</v>
      </c>
      <c r="P3809" s="4">
        <f>E3809/N3809</f>
        <v>50.555555555555557</v>
      </c>
      <c r="Q3809" t="b">
        <v>0</v>
      </c>
      <c r="R3809" t="s">
        <v>8305</v>
      </c>
      <c r="S3809" t="str">
        <f t="shared" si="238"/>
        <v>theater</v>
      </c>
      <c r="T3809" t="str">
        <f t="shared" si="239"/>
        <v>musical</v>
      </c>
    </row>
    <row r="3810" spans="1:20" ht="42.75" x14ac:dyDescent="0.45">
      <c r="A3810">
        <v>3808</v>
      </c>
      <c r="B3810" s="1" t="s">
        <v>3805</v>
      </c>
      <c r="C3810" s="1" t="s">
        <v>7918</v>
      </c>
      <c r="D3810" s="3">
        <v>1000</v>
      </c>
      <c r="E3810" s="3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s="7">
        <f t="shared" si="236"/>
        <v>42059.453923611116</v>
      </c>
      <c r="L3810" s="7">
        <f t="shared" si="237"/>
        <v>42119.412256944444</v>
      </c>
      <c r="M3810" t="b">
        <v>0</v>
      </c>
      <c r="N3810">
        <v>24</v>
      </c>
      <c r="O3810" s="22">
        <f>E3810/D3810*100</f>
        <v>100</v>
      </c>
      <c r="P3810" s="4">
        <f>E3810/N3810</f>
        <v>41.666666666666664</v>
      </c>
      <c r="Q3810" t="b">
        <v>1</v>
      </c>
      <c r="R3810" t="s">
        <v>8271</v>
      </c>
      <c r="S3810" t="str">
        <f t="shared" si="238"/>
        <v>theater</v>
      </c>
      <c r="T3810" t="str">
        <f t="shared" si="239"/>
        <v>plays</v>
      </c>
    </row>
    <row r="3811" spans="1:20" ht="42.75" x14ac:dyDescent="0.45">
      <c r="A3811">
        <v>3809</v>
      </c>
      <c r="B3811" s="1" t="s">
        <v>3806</v>
      </c>
      <c r="C3811" s="1" t="s">
        <v>7919</v>
      </c>
      <c r="D3811" s="3">
        <v>2000</v>
      </c>
      <c r="E3811" s="3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s="7">
        <f t="shared" si="236"/>
        <v>41800.526701388888</v>
      </c>
      <c r="L3811" s="7">
        <f t="shared" si="237"/>
        <v>41850.958333333336</v>
      </c>
      <c r="M3811" t="b">
        <v>0</v>
      </c>
      <c r="N3811">
        <v>38</v>
      </c>
      <c r="O3811" s="22">
        <f>E3811/D3811*100</f>
        <v>101.25</v>
      </c>
      <c r="P3811" s="4">
        <f>E3811/N3811</f>
        <v>53.289473684210527</v>
      </c>
      <c r="Q3811" t="b">
        <v>1</v>
      </c>
      <c r="R3811" t="s">
        <v>8271</v>
      </c>
      <c r="S3811" t="str">
        <f t="shared" si="238"/>
        <v>theater</v>
      </c>
      <c r="T3811" t="str">
        <f t="shared" si="239"/>
        <v>plays</v>
      </c>
    </row>
    <row r="3812" spans="1:20" ht="42.75" x14ac:dyDescent="0.45">
      <c r="A3812">
        <v>3810</v>
      </c>
      <c r="B3812" s="1" t="s">
        <v>3807</v>
      </c>
      <c r="C3812" s="1" t="s">
        <v>7920</v>
      </c>
      <c r="D3812" s="3">
        <v>1500</v>
      </c>
      <c r="E3812" s="3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s="7">
        <f t="shared" si="236"/>
        <v>42054.849050925928</v>
      </c>
      <c r="L3812" s="7">
        <f t="shared" si="237"/>
        <v>42084.807384259257</v>
      </c>
      <c r="M3812" t="b">
        <v>0</v>
      </c>
      <c r="N3812">
        <v>26</v>
      </c>
      <c r="O3812" s="22">
        <f>E3812/D3812*100</f>
        <v>121.73333333333333</v>
      </c>
      <c r="P3812" s="4">
        <f>E3812/N3812</f>
        <v>70.230769230769226</v>
      </c>
      <c r="Q3812" t="b">
        <v>1</v>
      </c>
      <c r="R3812" t="s">
        <v>8271</v>
      </c>
      <c r="S3812" t="str">
        <f t="shared" si="238"/>
        <v>theater</v>
      </c>
      <c r="T3812" t="str">
        <f t="shared" si="239"/>
        <v>plays</v>
      </c>
    </row>
    <row r="3813" spans="1:20" ht="42.75" x14ac:dyDescent="0.45">
      <c r="A3813">
        <v>3811</v>
      </c>
      <c r="B3813" s="1" t="s">
        <v>3808</v>
      </c>
      <c r="C3813" s="1" t="s">
        <v>7921</v>
      </c>
      <c r="D3813" s="3">
        <v>250</v>
      </c>
      <c r="E3813" s="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s="7">
        <f t="shared" si="236"/>
        <v>42487.62700231481</v>
      </c>
      <c r="L3813" s="7">
        <f t="shared" si="237"/>
        <v>42521.458333333328</v>
      </c>
      <c r="M3813" t="b">
        <v>0</v>
      </c>
      <c r="N3813">
        <v>19</v>
      </c>
      <c r="O3813" s="22">
        <f>E3813/D3813*100</f>
        <v>330</v>
      </c>
      <c r="P3813" s="4">
        <f>E3813/N3813</f>
        <v>43.421052631578945</v>
      </c>
      <c r="Q3813" t="b">
        <v>1</v>
      </c>
      <c r="R3813" t="s">
        <v>8271</v>
      </c>
      <c r="S3813" t="str">
        <f t="shared" si="238"/>
        <v>theater</v>
      </c>
      <c r="T3813" t="str">
        <f t="shared" si="239"/>
        <v>plays</v>
      </c>
    </row>
    <row r="3814" spans="1:20" ht="42.75" x14ac:dyDescent="0.45">
      <c r="A3814">
        <v>3812</v>
      </c>
      <c r="B3814" s="1" t="s">
        <v>3809</v>
      </c>
      <c r="C3814" s="1" t="s">
        <v>7922</v>
      </c>
      <c r="D3814" s="3">
        <v>2000</v>
      </c>
      <c r="E3814" s="3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s="7">
        <f t="shared" si="236"/>
        <v>42109.751250000001</v>
      </c>
      <c r="L3814" s="7">
        <f t="shared" si="237"/>
        <v>42156.165972222225</v>
      </c>
      <c r="M3814" t="b">
        <v>0</v>
      </c>
      <c r="N3814">
        <v>11</v>
      </c>
      <c r="O3814" s="22">
        <f>E3814/D3814*100</f>
        <v>109.55</v>
      </c>
      <c r="P3814" s="4">
        <f>E3814/N3814</f>
        <v>199.18181818181819</v>
      </c>
      <c r="Q3814" t="b">
        <v>1</v>
      </c>
      <c r="R3814" t="s">
        <v>8271</v>
      </c>
      <c r="S3814" t="str">
        <f t="shared" si="238"/>
        <v>theater</v>
      </c>
      <c r="T3814" t="str">
        <f t="shared" si="239"/>
        <v>plays</v>
      </c>
    </row>
    <row r="3815" spans="1:20" ht="42.75" x14ac:dyDescent="0.45">
      <c r="A3815">
        <v>3813</v>
      </c>
      <c r="B3815" s="1" t="s">
        <v>3810</v>
      </c>
      <c r="C3815" s="1" t="s">
        <v>7923</v>
      </c>
      <c r="D3815" s="3">
        <v>2100</v>
      </c>
      <c r="E3815" s="3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s="7">
        <f t="shared" si="236"/>
        <v>42497.275706018518</v>
      </c>
      <c r="L3815" s="7">
        <f t="shared" si="237"/>
        <v>42535.904861111107</v>
      </c>
      <c r="M3815" t="b">
        <v>0</v>
      </c>
      <c r="N3815">
        <v>27</v>
      </c>
      <c r="O3815" s="22">
        <f>E3815/D3815*100</f>
        <v>100.95190476190474</v>
      </c>
      <c r="P3815" s="4">
        <f>E3815/N3815</f>
        <v>78.518148148148143</v>
      </c>
      <c r="Q3815" t="b">
        <v>1</v>
      </c>
      <c r="R3815" t="s">
        <v>8271</v>
      </c>
      <c r="S3815" t="str">
        <f t="shared" si="238"/>
        <v>theater</v>
      </c>
      <c r="T3815" t="str">
        <f t="shared" si="239"/>
        <v>plays</v>
      </c>
    </row>
    <row r="3816" spans="1:20" ht="42.75" x14ac:dyDescent="0.45">
      <c r="A3816">
        <v>3814</v>
      </c>
      <c r="B3816" s="1" t="s">
        <v>3811</v>
      </c>
      <c r="C3816" s="1" t="s">
        <v>7924</v>
      </c>
      <c r="D3816" s="3">
        <v>1500</v>
      </c>
      <c r="E3816" s="3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s="7">
        <f t="shared" si="236"/>
        <v>42058.904074074075</v>
      </c>
      <c r="L3816" s="7">
        <f t="shared" si="237"/>
        <v>42095.165972222225</v>
      </c>
      <c r="M3816" t="b">
        <v>0</v>
      </c>
      <c r="N3816">
        <v>34</v>
      </c>
      <c r="O3816" s="22">
        <f>E3816/D3816*100</f>
        <v>140.13333333333333</v>
      </c>
      <c r="P3816" s="4">
        <f>E3816/N3816</f>
        <v>61.823529411764703</v>
      </c>
      <c r="Q3816" t="b">
        <v>1</v>
      </c>
      <c r="R3816" t="s">
        <v>8271</v>
      </c>
      <c r="S3816" t="str">
        <f t="shared" si="238"/>
        <v>theater</v>
      </c>
      <c r="T3816" t="str">
        <f t="shared" si="239"/>
        <v>plays</v>
      </c>
    </row>
    <row r="3817" spans="1:20" ht="28.5" x14ac:dyDescent="0.45">
      <c r="A3817">
        <v>3815</v>
      </c>
      <c r="B3817" s="1" t="s">
        <v>3812</v>
      </c>
      <c r="C3817" s="1" t="s">
        <v>7925</v>
      </c>
      <c r="D3817" s="3">
        <v>1000</v>
      </c>
      <c r="E3817" s="3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s="7">
        <f t="shared" si="236"/>
        <v>42207.259918981479</v>
      </c>
      <c r="L3817" s="7">
        <f t="shared" si="237"/>
        <v>42236.958333333328</v>
      </c>
      <c r="M3817" t="b">
        <v>0</v>
      </c>
      <c r="N3817">
        <v>20</v>
      </c>
      <c r="O3817" s="22">
        <f>E3817/D3817*100</f>
        <v>100.001</v>
      </c>
      <c r="P3817" s="4">
        <f>E3817/N3817</f>
        <v>50.000500000000002</v>
      </c>
      <c r="Q3817" t="b">
        <v>1</v>
      </c>
      <c r="R3817" t="s">
        <v>8271</v>
      </c>
      <c r="S3817" t="str">
        <f t="shared" si="238"/>
        <v>theater</v>
      </c>
      <c r="T3817" t="str">
        <f t="shared" si="239"/>
        <v>plays</v>
      </c>
    </row>
    <row r="3818" spans="1:20" ht="57" x14ac:dyDescent="0.45">
      <c r="A3818">
        <v>3816</v>
      </c>
      <c r="B3818" s="1" t="s">
        <v>3813</v>
      </c>
      <c r="C3818" s="1" t="s">
        <v>7926</v>
      </c>
      <c r="D3818" s="3">
        <v>1500</v>
      </c>
      <c r="E3818" s="3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s="7">
        <f t="shared" si="236"/>
        <v>41807.690081018518</v>
      </c>
      <c r="L3818" s="7">
        <f t="shared" si="237"/>
        <v>41837.690081018518</v>
      </c>
      <c r="M3818" t="b">
        <v>0</v>
      </c>
      <c r="N3818">
        <v>37</v>
      </c>
      <c r="O3818" s="22">
        <f>E3818/D3818*100</f>
        <v>119.238</v>
      </c>
      <c r="P3818" s="4">
        <f>E3818/N3818</f>
        <v>48.339729729729726</v>
      </c>
      <c r="Q3818" t="b">
        <v>1</v>
      </c>
      <c r="R3818" t="s">
        <v>8271</v>
      </c>
      <c r="S3818" t="str">
        <f t="shared" si="238"/>
        <v>theater</v>
      </c>
      <c r="T3818" t="str">
        <f t="shared" si="239"/>
        <v>plays</v>
      </c>
    </row>
    <row r="3819" spans="1:20" ht="42.75" x14ac:dyDescent="0.45">
      <c r="A3819">
        <v>3817</v>
      </c>
      <c r="B3819" s="1" t="s">
        <v>3814</v>
      </c>
      <c r="C3819" s="1" t="s">
        <v>7927</v>
      </c>
      <c r="D3819" s="3">
        <v>2000</v>
      </c>
      <c r="E3819" s="3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s="7">
        <f t="shared" si="236"/>
        <v>42284.69694444444</v>
      </c>
      <c r="L3819" s="7">
        <f t="shared" si="237"/>
        <v>42301.165972222225</v>
      </c>
      <c r="M3819" t="b">
        <v>0</v>
      </c>
      <c r="N3819">
        <v>20</v>
      </c>
      <c r="O3819" s="22">
        <f>E3819/D3819*100</f>
        <v>107.25</v>
      </c>
      <c r="P3819" s="4">
        <f>E3819/N3819</f>
        <v>107.25</v>
      </c>
      <c r="Q3819" t="b">
        <v>1</v>
      </c>
      <c r="R3819" t="s">
        <v>8271</v>
      </c>
      <c r="S3819" t="str">
        <f t="shared" si="238"/>
        <v>theater</v>
      </c>
      <c r="T3819" t="str">
        <f t="shared" si="239"/>
        <v>plays</v>
      </c>
    </row>
    <row r="3820" spans="1:20" ht="42.75" x14ac:dyDescent="0.45">
      <c r="A3820">
        <v>3818</v>
      </c>
      <c r="B3820" s="1" t="s">
        <v>3815</v>
      </c>
      <c r="C3820" s="1" t="s">
        <v>7928</v>
      </c>
      <c r="D3820" s="3">
        <v>250</v>
      </c>
      <c r="E3820" s="3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s="7">
        <f t="shared" si="236"/>
        <v>42045.84238425926</v>
      </c>
      <c r="L3820" s="7">
        <f t="shared" si="237"/>
        <v>42075.800717592589</v>
      </c>
      <c r="M3820" t="b">
        <v>0</v>
      </c>
      <c r="N3820">
        <v>10</v>
      </c>
      <c r="O3820" s="22">
        <f>E3820/D3820*100</f>
        <v>227.99999999999997</v>
      </c>
      <c r="P3820" s="4">
        <f>E3820/N3820</f>
        <v>57</v>
      </c>
      <c r="Q3820" t="b">
        <v>1</v>
      </c>
      <c r="R3820" t="s">
        <v>8271</v>
      </c>
      <c r="S3820" t="str">
        <f t="shared" si="238"/>
        <v>theater</v>
      </c>
      <c r="T3820" t="str">
        <f t="shared" si="239"/>
        <v>plays</v>
      </c>
    </row>
    <row r="3821" spans="1:20" ht="42.75" x14ac:dyDescent="0.45">
      <c r="A3821">
        <v>3819</v>
      </c>
      <c r="B3821" s="1" t="s">
        <v>3816</v>
      </c>
      <c r="C3821" s="1" t="s">
        <v>7817</v>
      </c>
      <c r="D3821" s="3">
        <v>1000</v>
      </c>
      <c r="E3821" s="3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s="7">
        <f t="shared" si="236"/>
        <v>42184.209537037037</v>
      </c>
      <c r="L3821" s="7">
        <f t="shared" si="237"/>
        <v>42202.876388888893</v>
      </c>
      <c r="M3821" t="b">
        <v>0</v>
      </c>
      <c r="N3821">
        <v>26</v>
      </c>
      <c r="O3821" s="22">
        <f>E3821/D3821*100</f>
        <v>106.4</v>
      </c>
      <c r="P3821" s="4">
        <f>E3821/N3821</f>
        <v>40.92307692307692</v>
      </c>
      <c r="Q3821" t="b">
        <v>1</v>
      </c>
      <c r="R3821" t="s">
        <v>8271</v>
      </c>
      <c r="S3821" t="str">
        <f t="shared" si="238"/>
        <v>theater</v>
      </c>
      <c r="T3821" t="str">
        <f t="shared" si="239"/>
        <v>plays</v>
      </c>
    </row>
    <row r="3822" spans="1:20" ht="42.75" x14ac:dyDescent="0.45">
      <c r="A3822">
        <v>3820</v>
      </c>
      <c r="B3822" s="1" t="s">
        <v>3817</v>
      </c>
      <c r="C3822" s="1" t="s">
        <v>7929</v>
      </c>
      <c r="D3822" s="3">
        <v>300</v>
      </c>
      <c r="E3822" s="3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s="7">
        <f t="shared" si="236"/>
        <v>42160.651817129634</v>
      </c>
      <c r="L3822" s="7">
        <f t="shared" si="237"/>
        <v>42190.651817129634</v>
      </c>
      <c r="M3822" t="b">
        <v>0</v>
      </c>
      <c r="N3822">
        <v>20</v>
      </c>
      <c r="O3822" s="22">
        <f>E3822/D3822*100</f>
        <v>143.33333333333334</v>
      </c>
      <c r="P3822" s="4">
        <f>E3822/N3822</f>
        <v>21.5</v>
      </c>
      <c r="Q3822" t="b">
        <v>1</v>
      </c>
      <c r="R3822" t="s">
        <v>8271</v>
      </c>
      <c r="S3822" t="str">
        <f t="shared" si="238"/>
        <v>theater</v>
      </c>
      <c r="T3822" t="str">
        <f t="shared" si="239"/>
        <v>plays</v>
      </c>
    </row>
    <row r="3823" spans="1:20" ht="42.75" x14ac:dyDescent="0.45">
      <c r="A3823">
        <v>3821</v>
      </c>
      <c r="B3823" s="1" t="s">
        <v>3818</v>
      </c>
      <c r="C3823" s="1" t="s">
        <v>7930</v>
      </c>
      <c r="D3823" s="3">
        <v>3500</v>
      </c>
      <c r="E3823" s="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s="7">
        <f t="shared" si="236"/>
        <v>42341.180636574078</v>
      </c>
      <c r="L3823" s="7">
        <f t="shared" si="237"/>
        <v>42373.180636574078</v>
      </c>
      <c r="M3823" t="b">
        <v>0</v>
      </c>
      <c r="N3823">
        <v>46</v>
      </c>
      <c r="O3823" s="22">
        <f>E3823/D3823*100</f>
        <v>104.54285714285714</v>
      </c>
      <c r="P3823" s="4">
        <f>E3823/N3823</f>
        <v>79.543478260869563</v>
      </c>
      <c r="Q3823" t="b">
        <v>1</v>
      </c>
      <c r="R3823" t="s">
        <v>8271</v>
      </c>
      <c r="S3823" t="str">
        <f t="shared" si="238"/>
        <v>theater</v>
      </c>
      <c r="T3823" t="str">
        <f t="shared" si="239"/>
        <v>plays</v>
      </c>
    </row>
    <row r="3824" spans="1:20" ht="57" x14ac:dyDescent="0.45">
      <c r="A3824">
        <v>3822</v>
      </c>
      <c r="B3824" s="1" t="s">
        <v>3819</v>
      </c>
      <c r="C3824" s="1" t="s">
        <v>7931</v>
      </c>
      <c r="D3824" s="3">
        <v>5000</v>
      </c>
      <c r="E3824" s="3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s="7">
        <f t="shared" si="236"/>
        <v>42329.838159722218</v>
      </c>
      <c r="L3824" s="7">
        <f t="shared" si="237"/>
        <v>42388.957638888889</v>
      </c>
      <c r="M3824" t="b">
        <v>0</v>
      </c>
      <c r="N3824">
        <v>76</v>
      </c>
      <c r="O3824" s="22">
        <f>E3824/D3824*100</f>
        <v>110.02000000000001</v>
      </c>
      <c r="P3824" s="4">
        <f>E3824/N3824</f>
        <v>72.381578947368425</v>
      </c>
      <c r="Q3824" t="b">
        <v>1</v>
      </c>
      <c r="R3824" t="s">
        <v>8271</v>
      </c>
      <c r="S3824" t="str">
        <f t="shared" si="238"/>
        <v>theater</v>
      </c>
      <c r="T3824" t="str">
        <f t="shared" si="239"/>
        <v>plays</v>
      </c>
    </row>
    <row r="3825" spans="1:20" ht="42.75" x14ac:dyDescent="0.45">
      <c r="A3825">
        <v>3823</v>
      </c>
      <c r="B3825" s="1" t="s">
        <v>3820</v>
      </c>
      <c r="C3825" s="1" t="s">
        <v>7932</v>
      </c>
      <c r="D3825" s="3">
        <v>2500</v>
      </c>
      <c r="E3825" s="3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s="7">
        <f t="shared" si="236"/>
        <v>42170.910231481481</v>
      </c>
      <c r="L3825" s="7">
        <f t="shared" si="237"/>
        <v>42205.165972222225</v>
      </c>
      <c r="M3825" t="b">
        <v>0</v>
      </c>
      <c r="N3825">
        <v>41</v>
      </c>
      <c r="O3825" s="22">
        <f>E3825/D3825*100</f>
        <v>106</v>
      </c>
      <c r="P3825" s="4">
        <f>E3825/N3825</f>
        <v>64.634146341463421</v>
      </c>
      <c r="Q3825" t="b">
        <v>1</v>
      </c>
      <c r="R3825" t="s">
        <v>8271</v>
      </c>
      <c r="S3825" t="str">
        <f t="shared" si="238"/>
        <v>theater</v>
      </c>
      <c r="T3825" t="str">
        <f t="shared" si="239"/>
        <v>plays</v>
      </c>
    </row>
    <row r="3826" spans="1:20" ht="42.75" x14ac:dyDescent="0.45">
      <c r="A3826">
        <v>3824</v>
      </c>
      <c r="B3826" s="1" t="s">
        <v>3821</v>
      </c>
      <c r="C3826" s="1" t="s">
        <v>7933</v>
      </c>
      <c r="D3826" s="3">
        <v>250</v>
      </c>
      <c r="E3826" s="3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s="7">
        <f t="shared" si="236"/>
        <v>42571.626192129625</v>
      </c>
      <c r="L3826" s="7">
        <f t="shared" si="237"/>
        <v>42583.570138888885</v>
      </c>
      <c r="M3826" t="b">
        <v>0</v>
      </c>
      <c r="N3826">
        <v>7</v>
      </c>
      <c r="O3826" s="22">
        <f>E3826/D3826*100</f>
        <v>108</v>
      </c>
      <c r="P3826" s="4">
        <f>E3826/N3826</f>
        <v>38.571428571428569</v>
      </c>
      <c r="Q3826" t="b">
        <v>1</v>
      </c>
      <c r="R3826" t="s">
        <v>8271</v>
      </c>
      <c r="S3826" t="str">
        <f t="shared" si="238"/>
        <v>theater</v>
      </c>
      <c r="T3826" t="str">
        <f t="shared" si="239"/>
        <v>plays</v>
      </c>
    </row>
    <row r="3827" spans="1:20" ht="42.75" x14ac:dyDescent="0.45">
      <c r="A3827">
        <v>3825</v>
      </c>
      <c r="B3827" s="1" t="s">
        <v>3822</v>
      </c>
      <c r="C3827" s="1" t="s">
        <v>7934</v>
      </c>
      <c r="D3827" s="3">
        <v>5000</v>
      </c>
      <c r="E3827" s="3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s="7">
        <f t="shared" si="236"/>
        <v>42151.069606481484</v>
      </c>
      <c r="L3827" s="7">
        <f t="shared" si="237"/>
        <v>42172.069606481484</v>
      </c>
      <c r="M3827" t="b">
        <v>0</v>
      </c>
      <c r="N3827">
        <v>49</v>
      </c>
      <c r="O3827" s="22">
        <f>E3827/D3827*100</f>
        <v>105.42</v>
      </c>
      <c r="P3827" s="4">
        <f>E3827/N3827</f>
        <v>107.57142857142857</v>
      </c>
      <c r="Q3827" t="b">
        <v>1</v>
      </c>
      <c r="R3827" t="s">
        <v>8271</v>
      </c>
      <c r="S3827" t="str">
        <f t="shared" si="238"/>
        <v>theater</v>
      </c>
      <c r="T3827" t="str">
        <f t="shared" si="239"/>
        <v>plays</v>
      </c>
    </row>
    <row r="3828" spans="1:20" ht="28.5" x14ac:dyDescent="0.45">
      <c r="A3828">
        <v>3826</v>
      </c>
      <c r="B3828" s="1" t="s">
        <v>3823</v>
      </c>
      <c r="C3828" s="1" t="s">
        <v>7935</v>
      </c>
      <c r="D3828" s="3">
        <v>600</v>
      </c>
      <c r="E3828" s="3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s="7">
        <f t="shared" si="236"/>
        <v>42101.423541666663</v>
      </c>
      <c r="L3828" s="7">
        <f t="shared" si="237"/>
        <v>42131.423541666663</v>
      </c>
      <c r="M3828" t="b">
        <v>0</v>
      </c>
      <c r="N3828">
        <v>26</v>
      </c>
      <c r="O3828" s="22">
        <f>E3828/D3828*100</f>
        <v>119.16666666666667</v>
      </c>
      <c r="P3828" s="4">
        <f>E3828/N3828</f>
        <v>27.5</v>
      </c>
      <c r="Q3828" t="b">
        <v>1</v>
      </c>
      <c r="R3828" t="s">
        <v>8271</v>
      </c>
      <c r="S3828" t="str">
        <f t="shared" si="238"/>
        <v>theater</v>
      </c>
      <c r="T3828" t="str">
        <f t="shared" si="239"/>
        <v>plays</v>
      </c>
    </row>
    <row r="3829" spans="1:20" ht="57" x14ac:dyDescent="0.45">
      <c r="A3829">
        <v>3827</v>
      </c>
      <c r="B3829" s="1" t="s">
        <v>3824</v>
      </c>
      <c r="C3829" s="1" t="s">
        <v>7936</v>
      </c>
      <c r="D3829" s="3">
        <v>3000</v>
      </c>
      <c r="E3829" s="3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s="7">
        <f t="shared" si="236"/>
        <v>42034.928252314814</v>
      </c>
      <c r="L3829" s="7">
        <f t="shared" si="237"/>
        <v>42090</v>
      </c>
      <c r="M3829" t="b">
        <v>0</v>
      </c>
      <c r="N3829">
        <v>65</v>
      </c>
      <c r="O3829" s="22">
        <f>E3829/D3829*100</f>
        <v>152.66666666666666</v>
      </c>
      <c r="P3829" s="4">
        <f>E3829/N3829</f>
        <v>70.461538461538467</v>
      </c>
      <c r="Q3829" t="b">
        <v>1</v>
      </c>
      <c r="R3829" t="s">
        <v>8271</v>
      </c>
      <c r="S3829" t="str">
        <f t="shared" si="238"/>
        <v>theater</v>
      </c>
      <c r="T3829" t="str">
        <f t="shared" si="239"/>
        <v>plays</v>
      </c>
    </row>
    <row r="3830" spans="1:20" ht="42.75" x14ac:dyDescent="0.45">
      <c r="A3830">
        <v>3828</v>
      </c>
      <c r="B3830" s="1" t="s">
        <v>3825</v>
      </c>
      <c r="C3830" s="1" t="s">
        <v>7937</v>
      </c>
      <c r="D3830" s="3">
        <v>5000</v>
      </c>
      <c r="E3830" s="3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s="7">
        <f t="shared" si="236"/>
        <v>41944.527627314819</v>
      </c>
      <c r="L3830" s="7">
        <f t="shared" si="237"/>
        <v>42004.569293981483</v>
      </c>
      <c r="M3830" t="b">
        <v>0</v>
      </c>
      <c r="N3830">
        <v>28</v>
      </c>
      <c r="O3830" s="22">
        <f>E3830/D3830*100</f>
        <v>100</v>
      </c>
      <c r="P3830" s="4">
        <f>E3830/N3830</f>
        <v>178.57142857142858</v>
      </c>
      <c r="Q3830" t="b">
        <v>1</v>
      </c>
      <c r="R3830" t="s">
        <v>8271</v>
      </c>
      <c r="S3830" t="str">
        <f t="shared" si="238"/>
        <v>theater</v>
      </c>
      <c r="T3830" t="str">
        <f t="shared" si="239"/>
        <v>plays</v>
      </c>
    </row>
    <row r="3831" spans="1:20" ht="42.75" x14ac:dyDescent="0.45">
      <c r="A3831">
        <v>3829</v>
      </c>
      <c r="B3831" s="1" t="s">
        <v>3826</v>
      </c>
      <c r="C3831" s="1" t="s">
        <v>7938</v>
      </c>
      <c r="D3831" s="3">
        <v>500</v>
      </c>
      <c r="E3831" s="3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s="7">
        <f t="shared" si="236"/>
        <v>42593.865405092598</v>
      </c>
      <c r="L3831" s="7">
        <f t="shared" si="237"/>
        <v>42613.865405092598</v>
      </c>
      <c r="M3831" t="b">
        <v>0</v>
      </c>
      <c r="N3831">
        <v>8</v>
      </c>
      <c r="O3831" s="22">
        <f>E3831/D3831*100</f>
        <v>100.2</v>
      </c>
      <c r="P3831" s="4">
        <f>E3831/N3831</f>
        <v>62.625</v>
      </c>
      <c r="Q3831" t="b">
        <v>1</v>
      </c>
      <c r="R3831" t="s">
        <v>8271</v>
      </c>
      <c r="S3831" t="str">
        <f t="shared" si="238"/>
        <v>theater</v>
      </c>
      <c r="T3831" t="str">
        <f t="shared" si="239"/>
        <v>plays</v>
      </c>
    </row>
    <row r="3832" spans="1:20" ht="42.75" x14ac:dyDescent="0.45">
      <c r="A3832">
        <v>3830</v>
      </c>
      <c r="B3832" s="1" t="s">
        <v>3827</v>
      </c>
      <c r="C3832" s="1" t="s">
        <v>7939</v>
      </c>
      <c r="D3832" s="3">
        <v>100</v>
      </c>
      <c r="E3832" s="3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s="7">
        <f t="shared" si="236"/>
        <v>42503.740868055553</v>
      </c>
      <c r="L3832" s="7">
        <f t="shared" si="237"/>
        <v>42517.740868055553</v>
      </c>
      <c r="M3832" t="b">
        <v>0</v>
      </c>
      <c r="N3832">
        <v>3</v>
      </c>
      <c r="O3832" s="22">
        <f>E3832/D3832*100</f>
        <v>225</v>
      </c>
      <c r="P3832" s="4">
        <f>E3832/N3832</f>
        <v>75</v>
      </c>
      <c r="Q3832" t="b">
        <v>1</v>
      </c>
      <c r="R3832" t="s">
        <v>8271</v>
      </c>
      <c r="S3832" t="str">
        <f t="shared" si="238"/>
        <v>theater</v>
      </c>
      <c r="T3832" t="str">
        <f t="shared" si="239"/>
        <v>plays</v>
      </c>
    </row>
    <row r="3833" spans="1:20" ht="42.75" x14ac:dyDescent="0.45">
      <c r="A3833">
        <v>3831</v>
      </c>
      <c r="B3833" s="1" t="s">
        <v>3828</v>
      </c>
      <c r="C3833" s="1" t="s">
        <v>7940</v>
      </c>
      <c r="D3833" s="3">
        <v>500</v>
      </c>
      <c r="E3833" s="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s="7">
        <f t="shared" si="236"/>
        <v>41927.848900462966</v>
      </c>
      <c r="L3833" s="7">
        <f t="shared" si="237"/>
        <v>41948.890567129631</v>
      </c>
      <c r="M3833" t="b">
        <v>0</v>
      </c>
      <c r="N3833">
        <v>9</v>
      </c>
      <c r="O3833" s="22">
        <f>E3833/D3833*100</f>
        <v>106.02199999999999</v>
      </c>
      <c r="P3833" s="4">
        <f>E3833/N3833</f>
        <v>58.901111111111113</v>
      </c>
      <c r="Q3833" t="b">
        <v>1</v>
      </c>
      <c r="R3833" t="s">
        <v>8271</v>
      </c>
      <c r="S3833" t="str">
        <f t="shared" si="238"/>
        <v>theater</v>
      </c>
      <c r="T3833" t="str">
        <f t="shared" si="239"/>
        <v>plays</v>
      </c>
    </row>
    <row r="3834" spans="1:20" ht="42.75" x14ac:dyDescent="0.45">
      <c r="A3834">
        <v>3832</v>
      </c>
      <c r="B3834" s="1" t="s">
        <v>3829</v>
      </c>
      <c r="C3834" s="1" t="s">
        <v>7941</v>
      </c>
      <c r="D3834" s="3">
        <v>1200</v>
      </c>
      <c r="E3834" s="3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s="7">
        <f t="shared" si="236"/>
        <v>42375.114988425921</v>
      </c>
      <c r="L3834" s="7">
        <f t="shared" si="237"/>
        <v>42420.114988425921</v>
      </c>
      <c r="M3834" t="b">
        <v>0</v>
      </c>
      <c r="N3834">
        <v>9</v>
      </c>
      <c r="O3834" s="22">
        <f>E3834/D3834*100</f>
        <v>104.66666666666666</v>
      </c>
      <c r="P3834" s="4">
        <f>E3834/N3834</f>
        <v>139.55555555555554</v>
      </c>
      <c r="Q3834" t="b">
        <v>1</v>
      </c>
      <c r="R3834" t="s">
        <v>8271</v>
      </c>
      <c r="S3834" t="str">
        <f t="shared" si="238"/>
        <v>theater</v>
      </c>
      <c r="T3834" t="str">
        <f t="shared" si="239"/>
        <v>plays</v>
      </c>
    </row>
    <row r="3835" spans="1:20" ht="42.75" x14ac:dyDescent="0.45">
      <c r="A3835">
        <v>3833</v>
      </c>
      <c r="B3835" s="1" t="s">
        <v>3830</v>
      </c>
      <c r="C3835" s="1" t="s">
        <v>7942</v>
      </c>
      <c r="D3835" s="3">
        <v>1200</v>
      </c>
      <c r="E3835" s="3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s="7">
        <f t="shared" si="236"/>
        <v>41963.872361111105</v>
      </c>
      <c r="L3835" s="7">
        <f t="shared" si="237"/>
        <v>41974.797916666663</v>
      </c>
      <c r="M3835" t="b">
        <v>0</v>
      </c>
      <c r="N3835">
        <v>20</v>
      </c>
      <c r="O3835" s="22">
        <f>E3835/D3835*100</f>
        <v>116.66666666666667</v>
      </c>
      <c r="P3835" s="4">
        <f>E3835/N3835</f>
        <v>70</v>
      </c>
      <c r="Q3835" t="b">
        <v>1</v>
      </c>
      <c r="R3835" t="s">
        <v>8271</v>
      </c>
      <c r="S3835" t="str">
        <f t="shared" si="238"/>
        <v>theater</v>
      </c>
      <c r="T3835" t="str">
        <f t="shared" si="239"/>
        <v>plays</v>
      </c>
    </row>
    <row r="3836" spans="1:20" ht="42.75" x14ac:dyDescent="0.45">
      <c r="A3836">
        <v>3834</v>
      </c>
      <c r="B3836" s="1" t="s">
        <v>3831</v>
      </c>
      <c r="C3836" s="1" t="s">
        <v>7943</v>
      </c>
      <c r="D3836" s="3">
        <v>3000</v>
      </c>
      <c r="E3836" s="3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s="7">
        <f t="shared" si="236"/>
        <v>42143.445219907408</v>
      </c>
      <c r="L3836" s="7">
        <f t="shared" si="237"/>
        <v>42173.445219907408</v>
      </c>
      <c r="M3836" t="b">
        <v>0</v>
      </c>
      <c r="N3836">
        <v>57</v>
      </c>
      <c r="O3836" s="22">
        <f>E3836/D3836*100</f>
        <v>109.03333333333333</v>
      </c>
      <c r="P3836" s="4">
        <f>E3836/N3836</f>
        <v>57.385964912280699</v>
      </c>
      <c r="Q3836" t="b">
        <v>1</v>
      </c>
      <c r="R3836" t="s">
        <v>8271</v>
      </c>
      <c r="S3836" t="str">
        <f t="shared" si="238"/>
        <v>theater</v>
      </c>
      <c r="T3836" t="str">
        <f t="shared" si="239"/>
        <v>plays</v>
      </c>
    </row>
    <row r="3837" spans="1:20" ht="42.75" x14ac:dyDescent="0.45">
      <c r="A3837">
        <v>3835</v>
      </c>
      <c r="B3837" s="1" t="s">
        <v>3832</v>
      </c>
      <c r="C3837" s="1" t="s">
        <v>7944</v>
      </c>
      <c r="D3837" s="3">
        <v>200</v>
      </c>
      <c r="E3837" s="3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s="7">
        <f t="shared" si="236"/>
        <v>42460.94222222222</v>
      </c>
      <c r="L3837" s="7">
        <f t="shared" si="237"/>
        <v>42481.94222222222</v>
      </c>
      <c r="M3837" t="b">
        <v>0</v>
      </c>
      <c r="N3837">
        <v>8</v>
      </c>
      <c r="O3837" s="22">
        <f>E3837/D3837*100</f>
        <v>160</v>
      </c>
      <c r="P3837" s="4">
        <f>E3837/N3837</f>
        <v>40</v>
      </c>
      <c r="Q3837" t="b">
        <v>1</v>
      </c>
      <c r="R3837" t="s">
        <v>8271</v>
      </c>
      <c r="S3837" t="str">
        <f t="shared" si="238"/>
        <v>theater</v>
      </c>
      <c r="T3837" t="str">
        <f t="shared" si="239"/>
        <v>plays</v>
      </c>
    </row>
    <row r="3838" spans="1:20" ht="42.75" x14ac:dyDescent="0.45">
      <c r="A3838">
        <v>3836</v>
      </c>
      <c r="B3838" s="1" t="s">
        <v>3833</v>
      </c>
      <c r="C3838" s="1" t="s">
        <v>7945</v>
      </c>
      <c r="D3838" s="3">
        <v>800</v>
      </c>
      <c r="E3838" s="3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s="7">
        <f t="shared" si="236"/>
        <v>42553.926527777774</v>
      </c>
      <c r="L3838" s="7">
        <f t="shared" si="237"/>
        <v>42585.172916666663</v>
      </c>
      <c r="M3838" t="b">
        <v>0</v>
      </c>
      <c r="N3838">
        <v>14</v>
      </c>
      <c r="O3838" s="22">
        <f>E3838/D3838*100</f>
        <v>112.5</v>
      </c>
      <c r="P3838" s="4">
        <f>E3838/N3838</f>
        <v>64.285714285714292</v>
      </c>
      <c r="Q3838" t="b">
        <v>1</v>
      </c>
      <c r="R3838" t="s">
        <v>8271</v>
      </c>
      <c r="S3838" t="str">
        <f t="shared" si="238"/>
        <v>theater</v>
      </c>
      <c r="T3838" t="str">
        <f t="shared" si="239"/>
        <v>plays</v>
      </c>
    </row>
    <row r="3839" spans="1:20" ht="28.5" x14ac:dyDescent="0.45">
      <c r="A3839">
        <v>3837</v>
      </c>
      <c r="B3839" s="1" t="s">
        <v>3834</v>
      </c>
      <c r="C3839" s="1" t="s">
        <v>7946</v>
      </c>
      <c r="D3839" s="3">
        <v>2000</v>
      </c>
      <c r="E3839" s="3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s="7">
        <f t="shared" si="236"/>
        <v>42152.765717592592</v>
      </c>
      <c r="L3839" s="7">
        <f t="shared" si="237"/>
        <v>42188.765717592592</v>
      </c>
      <c r="M3839" t="b">
        <v>0</v>
      </c>
      <c r="N3839">
        <v>17</v>
      </c>
      <c r="O3839" s="22">
        <f>E3839/D3839*100</f>
        <v>102.1</v>
      </c>
      <c r="P3839" s="4">
        <f>E3839/N3839</f>
        <v>120.11764705882354</v>
      </c>
      <c r="Q3839" t="b">
        <v>1</v>
      </c>
      <c r="R3839" t="s">
        <v>8271</v>
      </c>
      <c r="S3839" t="str">
        <f t="shared" si="238"/>
        <v>theater</v>
      </c>
      <c r="T3839" t="str">
        <f t="shared" si="239"/>
        <v>plays</v>
      </c>
    </row>
    <row r="3840" spans="1:20" ht="57" x14ac:dyDescent="0.45">
      <c r="A3840">
        <v>3838</v>
      </c>
      <c r="B3840" s="1" t="s">
        <v>3835</v>
      </c>
      <c r="C3840" s="1" t="s">
        <v>7947</v>
      </c>
      <c r="D3840" s="3">
        <v>100000</v>
      </c>
      <c r="E3840" s="3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s="7">
        <f t="shared" si="236"/>
        <v>42116.710752314815</v>
      </c>
      <c r="L3840" s="7">
        <f t="shared" si="237"/>
        <v>42146.710752314815</v>
      </c>
      <c r="M3840" t="b">
        <v>0</v>
      </c>
      <c r="N3840">
        <v>100</v>
      </c>
      <c r="O3840" s="22">
        <f>E3840/D3840*100</f>
        <v>100.824</v>
      </c>
      <c r="P3840" s="4">
        <f>E3840/N3840</f>
        <v>1008.24</v>
      </c>
      <c r="Q3840" t="b">
        <v>1</v>
      </c>
      <c r="R3840" t="s">
        <v>8271</v>
      </c>
      <c r="S3840" t="str">
        <f t="shared" si="238"/>
        <v>theater</v>
      </c>
      <c r="T3840" t="str">
        <f t="shared" si="239"/>
        <v>plays</v>
      </c>
    </row>
    <row r="3841" spans="1:20" ht="42.75" x14ac:dyDescent="0.45">
      <c r="A3841">
        <v>3839</v>
      </c>
      <c r="B3841" s="1" t="s">
        <v>3836</v>
      </c>
      <c r="C3841" s="1" t="s">
        <v>7948</v>
      </c>
      <c r="D3841" s="3">
        <v>2000</v>
      </c>
      <c r="E3841" s="3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s="7">
        <f t="shared" si="236"/>
        <v>42155.142638888887</v>
      </c>
      <c r="L3841" s="7">
        <f t="shared" si="237"/>
        <v>42215.142638888887</v>
      </c>
      <c r="M3841" t="b">
        <v>0</v>
      </c>
      <c r="N3841">
        <v>32</v>
      </c>
      <c r="O3841" s="22">
        <f>E3841/D3841*100</f>
        <v>101.25</v>
      </c>
      <c r="P3841" s="4">
        <f>E3841/N3841</f>
        <v>63.28125</v>
      </c>
      <c r="Q3841" t="b">
        <v>1</v>
      </c>
      <c r="R3841" t="s">
        <v>8271</v>
      </c>
      <c r="S3841" t="str">
        <f t="shared" si="238"/>
        <v>theater</v>
      </c>
      <c r="T3841" t="str">
        <f t="shared" si="239"/>
        <v>plays</v>
      </c>
    </row>
    <row r="3842" spans="1:20" ht="42.75" x14ac:dyDescent="0.45">
      <c r="A3842">
        <v>3840</v>
      </c>
      <c r="B3842" s="1" t="s">
        <v>3837</v>
      </c>
      <c r="C3842" s="1" t="s">
        <v>7949</v>
      </c>
      <c r="D3842" s="3">
        <v>1</v>
      </c>
      <c r="E3842" s="3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s="7">
        <f t="shared" si="236"/>
        <v>42432.701724537037</v>
      </c>
      <c r="L3842" s="7">
        <f t="shared" si="237"/>
        <v>42457.660057870366</v>
      </c>
      <c r="M3842" t="b">
        <v>0</v>
      </c>
      <c r="N3842">
        <v>3</v>
      </c>
      <c r="O3842" s="22">
        <f>E3842/D3842*100</f>
        <v>6500</v>
      </c>
      <c r="P3842" s="4">
        <f>E3842/N3842</f>
        <v>21.666666666666668</v>
      </c>
      <c r="Q3842" t="b">
        <v>1</v>
      </c>
      <c r="R3842" t="s">
        <v>8271</v>
      </c>
      <c r="S3842" t="str">
        <f t="shared" si="238"/>
        <v>theater</v>
      </c>
      <c r="T3842" t="str">
        <f t="shared" si="239"/>
        <v>plays</v>
      </c>
    </row>
    <row r="3843" spans="1:20" ht="42.75" x14ac:dyDescent="0.45">
      <c r="A3843">
        <v>3841</v>
      </c>
      <c r="B3843" s="1" t="s">
        <v>3838</v>
      </c>
      <c r="C3843" s="1" t="s">
        <v>7950</v>
      </c>
      <c r="D3843" s="3">
        <v>10000</v>
      </c>
      <c r="E3843" s="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s="7">
        <f t="shared" ref="K3843:K3906" si="240">(((J3843/60)/60)/24)+DATE(1970,1,1)</f>
        <v>41780.785729166666</v>
      </c>
      <c r="L3843" s="7">
        <f t="shared" ref="L3843:L3906" si="241">(((I3843/60)/60)/24)+DATE(1970,1,1)</f>
        <v>41840.785729166666</v>
      </c>
      <c r="M3843" t="b">
        <v>1</v>
      </c>
      <c r="N3843">
        <v>34</v>
      </c>
      <c r="O3843" s="22">
        <f>E3843/D3843*100</f>
        <v>8.7200000000000006</v>
      </c>
      <c r="P3843" s="4">
        <f>E3843/N3843</f>
        <v>25.647058823529413</v>
      </c>
      <c r="Q3843" t="b">
        <v>0</v>
      </c>
      <c r="R3843" t="s">
        <v>8271</v>
      </c>
      <c r="S3843" t="str">
        <f t="shared" ref="S3843:S3906" si="242">LEFT(R3843,SEARCH("/",R3843,1)-1)</f>
        <v>theater</v>
      </c>
      <c r="T3843" t="str">
        <f t="shared" ref="T3843:T3906" si="243">RIGHT(R3843,LEN(R3843) - FIND("/",R3843))</f>
        <v>plays</v>
      </c>
    </row>
    <row r="3844" spans="1:20" ht="42.75" x14ac:dyDescent="0.45">
      <c r="A3844">
        <v>3842</v>
      </c>
      <c r="B3844" s="1" t="s">
        <v>3839</v>
      </c>
      <c r="C3844" s="1" t="s">
        <v>7951</v>
      </c>
      <c r="D3844" s="3">
        <v>5000</v>
      </c>
      <c r="E3844" s="3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s="7">
        <f t="shared" si="240"/>
        <v>41740.493657407409</v>
      </c>
      <c r="L3844" s="7">
        <f t="shared" si="241"/>
        <v>41770.493657407409</v>
      </c>
      <c r="M3844" t="b">
        <v>1</v>
      </c>
      <c r="N3844">
        <v>23</v>
      </c>
      <c r="O3844" s="22">
        <f>E3844/D3844*100</f>
        <v>21.94</v>
      </c>
      <c r="P3844" s="4">
        <f>E3844/N3844</f>
        <v>47.695652173913047</v>
      </c>
      <c r="Q3844" t="b">
        <v>0</v>
      </c>
      <c r="R3844" t="s">
        <v>8271</v>
      </c>
      <c r="S3844" t="str">
        <f t="shared" si="242"/>
        <v>theater</v>
      </c>
      <c r="T3844" t="str">
        <f t="shared" si="243"/>
        <v>plays</v>
      </c>
    </row>
    <row r="3845" spans="1:20" ht="42.75" x14ac:dyDescent="0.45">
      <c r="A3845">
        <v>3843</v>
      </c>
      <c r="B3845" s="1" t="s">
        <v>3840</v>
      </c>
      <c r="C3845" s="1" t="s">
        <v>7952</v>
      </c>
      <c r="D3845" s="3">
        <v>5000</v>
      </c>
      <c r="E3845" s="3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s="7">
        <f t="shared" si="240"/>
        <v>41766.072500000002</v>
      </c>
      <c r="L3845" s="7">
        <f t="shared" si="241"/>
        <v>41791.072500000002</v>
      </c>
      <c r="M3845" t="b">
        <v>1</v>
      </c>
      <c r="N3845">
        <v>19</v>
      </c>
      <c r="O3845" s="22">
        <f>E3845/D3845*100</f>
        <v>21.3</v>
      </c>
      <c r="P3845" s="4">
        <f>E3845/N3845</f>
        <v>56.05263157894737</v>
      </c>
      <c r="Q3845" t="b">
        <v>0</v>
      </c>
      <c r="R3845" t="s">
        <v>8271</v>
      </c>
      <c r="S3845" t="str">
        <f t="shared" si="242"/>
        <v>theater</v>
      </c>
      <c r="T3845" t="str">
        <f t="shared" si="243"/>
        <v>plays</v>
      </c>
    </row>
    <row r="3846" spans="1:20" ht="42.75" x14ac:dyDescent="0.45">
      <c r="A3846">
        <v>3844</v>
      </c>
      <c r="B3846" s="1" t="s">
        <v>3841</v>
      </c>
      <c r="C3846" s="1" t="s">
        <v>7953</v>
      </c>
      <c r="D3846" s="3">
        <v>9800</v>
      </c>
      <c r="E3846" s="3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s="7">
        <f t="shared" si="240"/>
        <v>41766.617291666669</v>
      </c>
      <c r="L3846" s="7">
        <f t="shared" si="241"/>
        <v>41793.290972222225</v>
      </c>
      <c r="M3846" t="b">
        <v>1</v>
      </c>
      <c r="N3846">
        <v>50</v>
      </c>
      <c r="O3846" s="22">
        <f>E3846/D3846*100</f>
        <v>41.489795918367342</v>
      </c>
      <c r="P3846" s="4">
        <f>E3846/N3846</f>
        <v>81.319999999999993</v>
      </c>
      <c r="Q3846" t="b">
        <v>0</v>
      </c>
      <c r="R3846" t="s">
        <v>8271</v>
      </c>
      <c r="S3846" t="str">
        <f t="shared" si="242"/>
        <v>theater</v>
      </c>
      <c r="T3846" t="str">
        <f t="shared" si="243"/>
        <v>plays</v>
      </c>
    </row>
    <row r="3847" spans="1:20" ht="57" x14ac:dyDescent="0.45">
      <c r="A3847">
        <v>3845</v>
      </c>
      <c r="B3847" s="1" t="s">
        <v>3842</v>
      </c>
      <c r="C3847" s="1" t="s">
        <v>7954</v>
      </c>
      <c r="D3847" s="3">
        <v>40000</v>
      </c>
      <c r="E3847" s="3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s="7">
        <f t="shared" si="240"/>
        <v>42248.627013888887</v>
      </c>
      <c r="L3847" s="7">
        <f t="shared" si="241"/>
        <v>42278.627013888887</v>
      </c>
      <c r="M3847" t="b">
        <v>1</v>
      </c>
      <c r="N3847">
        <v>12</v>
      </c>
      <c r="O3847" s="22">
        <f>E3847/D3847*100</f>
        <v>2.105</v>
      </c>
      <c r="P3847" s="4">
        <f>E3847/N3847</f>
        <v>70.166666666666671</v>
      </c>
      <c r="Q3847" t="b">
        <v>0</v>
      </c>
      <c r="R3847" t="s">
        <v>8271</v>
      </c>
      <c r="S3847" t="str">
        <f t="shared" si="242"/>
        <v>theater</v>
      </c>
      <c r="T3847" t="str">
        <f t="shared" si="243"/>
        <v>plays</v>
      </c>
    </row>
    <row r="3848" spans="1:20" ht="42.75" x14ac:dyDescent="0.45">
      <c r="A3848">
        <v>3846</v>
      </c>
      <c r="B3848" s="1" t="s">
        <v>3843</v>
      </c>
      <c r="C3848" s="1" t="s">
        <v>7955</v>
      </c>
      <c r="D3848" s="3">
        <v>7000</v>
      </c>
      <c r="E3848" s="3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s="7">
        <f t="shared" si="240"/>
        <v>41885.221550925926</v>
      </c>
      <c r="L3848" s="7">
        <f t="shared" si="241"/>
        <v>41916.290972222225</v>
      </c>
      <c r="M3848" t="b">
        <v>1</v>
      </c>
      <c r="N3848">
        <v>8</v>
      </c>
      <c r="O3848" s="22">
        <f>E3848/D3848*100</f>
        <v>2.7</v>
      </c>
      <c r="P3848" s="4">
        <f>E3848/N3848</f>
        <v>23.625</v>
      </c>
      <c r="Q3848" t="b">
        <v>0</v>
      </c>
      <c r="R3848" t="s">
        <v>8271</v>
      </c>
      <c r="S3848" t="str">
        <f t="shared" si="242"/>
        <v>theater</v>
      </c>
      <c r="T3848" t="str">
        <f t="shared" si="243"/>
        <v>plays</v>
      </c>
    </row>
    <row r="3849" spans="1:20" ht="42.75" x14ac:dyDescent="0.45">
      <c r="A3849">
        <v>3847</v>
      </c>
      <c r="B3849" s="1" t="s">
        <v>3844</v>
      </c>
      <c r="C3849" s="1" t="s">
        <v>7956</v>
      </c>
      <c r="D3849" s="3">
        <v>10500</v>
      </c>
      <c r="E3849" s="3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s="7">
        <f t="shared" si="240"/>
        <v>42159.224432870367</v>
      </c>
      <c r="L3849" s="7">
        <f t="shared" si="241"/>
        <v>42204.224432870367</v>
      </c>
      <c r="M3849" t="b">
        <v>1</v>
      </c>
      <c r="N3849">
        <v>9</v>
      </c>
      <c r="O3849" s="22">
        <f>E3849/D3849*100</f>
        <v>16.161904761904761</v>
      </c>
      <c r="P3849" s="4">
        <f>E3849/N3849</f>
        <v>188.55555555555554</v>
      </c>
      <c r="Q3849" t="b">
        <v>0</v>
      </c>
      <c r="R3849" t="s">
        <v>8271</v>
      </c>
      <c r="S3849" t="str">
        <f t="shared" si="242"/>
        <v>theater</v>
      </c>
      <c r="T3849" t="str">
        <f t="shared" si="243"/>
        <v>plays</v>
      </c>
    </row>
    <row r="3850" spans="1:20" ht="42.75" x14ac:dyDescent="0.45">
      <c r="A3850">
        <v>3848</v>
      </c>
      <c r="B3850" s="1" t="s">
        <v>3845</v>
      </c>
      <c r="C3850" s="1" t="s">
        <v>7957</v>
      </c>
      <c r="D3850" s="3">
        <v>13000</v>
      </c>
      <c r="E3850" s="3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s="7">
        <f t="shared" si="240"/>
        <v>42265.817002314812</v>
      </c>
      <c r="L3850" s="7">
        <f t="shared" si="241"/>
        <v>42295.817002314812</v>
      </c>
      <c r="M3850" t="b">
        <v>1</v>
      </c>
      <c r="N3850">
        <v>43</v>
      </c>
      <c r="O3850" s="22">
        <f>E3850/D3850*100</f>
        <v>16.376923076923077</v>
      </c>
      <c r="P3850" s="4">
        <f>E3850/N3850</f>
        <v>49.511627906976742</v>
      </c>
      <c r="Q3850" t="b">
        <v>0</v>
      </c>
      <c r="R3850" t="s">
        <v>8271</v>
      </c>
      <c r="S3850" t="str">
        <f t="shared" si="242"/>
        <v>theater</v>
      </c>
      <c r="T3850" t="str">
        <f t="shared" si="243"/>
        <v>plays</v>
      </c>
    </row>
    <row r="3851" spans="1:20" ht="42.75" x14ac:dyDescent="0.45">
      <c r="A3851">
        <v>3849</v>
      </c>
      <c r="B3851" s="1" t="s">
        <v>3846</v>
      </c>
      <c r="C3851" s="1" t="s">
        <v>7958</v>
      </c>
      <c r="D3851" s="3">
        <v>30000</v>
      </c>
      <c r="E3851" s="3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s="7">
        <f t="shared" si="240"/>
        <v>42136.767175925925</v>
      </c>
      <c r="L3851" s="7">
        <f t="shared" si="241"/>
        <v>42166.767175925925</v>
      </c>
      <c r="M3851" t="b">
        <v>1</v>
      </c>
      <c r="N3851">
        <v>28</v>
      </c>
      <c r="O3851" s="22">
        <f>E3851/D3851*100</f>
        <v>7.043333333333333</v>
      </c>
      <c r="P3851" s="4">
        <f>E3851/N3851</f>
        <v>75.464285714285708</v>
      </c>
      <c r="Q3851" t="b">
        <v>0</v>
      </c>
      <c r="R3851" t="s">
        <v>8271</v>
      </c>
      <c r="S3851" t="str">
        <f t="shared" si="242"/>
        <v>theater</v>
      </c>
      <c r="T3851" t="str">
        <f t="shared" si="243"/>
        <v>plays</v>
      </c>
    </row>
    <row r="3852" spans="1:20" ht="28.5" x14ac:dyDescent="0.45">
      <c r="A3852">
        <v>3850</v>
      </c>
      <c r="B3852" s="1" t="s">
        <v>3847</v>
      </c>
      <c r="C3852" s="1" t="s">
        <v>7959</v>
      </c>
      <c r="D3852" s="3">
        <v>1000</v>
      </c>
      <c r="E3852" s="3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s="7">
        <f t="shared" si="240"/>
        <v>41975.124340277776</v>
      </c>
      <c r="L3852" s="7">
        <f t="shared" si="241"/>
        <v>42005.124340277776</v>
      </c>
      <c r="M3852" t="b">
        <v>1</v>
      </c>
      <c r="N3852">
        <v>4</v>
      </c>
      <c r="O3852" s="22">
        <f>E3852/D3852*100</f>
        <v>3.8</v>
      </c>
      <c r="P3852" s="4">
        <f>E3852/N3852</f>
        <v>9.5</v>
      </c>
      <c r="Q3852" t="b">
        <v>0</v>
      </c>
      <c r="R3852" t="s">
        <v>8271</v>
      </c>
      <c r="S3852" t="str">
        <f t="shared" si="242"/>
        <v>theater</v>
      </c>
      <c r="T3852" t="str">
        <f t="shared" si="243"/>
        <v>plays</v>
      </c>
    </row>
    <row r="3853" spans="1:20" ht="42.75" x14ac:dyDescent="0.45">
      <c r="A3853">
        <v>3851</v>
      </c>
      <c r="B3853" s="1" t="s">
        <v>3848</v>
      </c>
      <c r="C3853" s="1" t="s">
        <v>7960</v>
      </c>
      <c r="D3853" s="3">
        <v>2500</v>
      </c>
      <c r="E3853" s="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s="7">
        <f t="shared" si="240"/>
        <v>42172.439571759256</v>
      </c>
      <c r="L3853" s="7">
        <f t="shared" si="241"/>
        <v>42202.439571759256</v>
      </c>
      <c r="M3853" t="b">
        <v>1</v>
      </c>
      <c r="N3853">
        <v>24</v>
      </c>
      <c r="O3853" s="22">
        <f>E3853/D3853*100</f>
        <v>34.08</v>
      </c>
      <c r="P3853" s="4">
        <f>E3853/N3853</f>
        <v>35.5</v>
      </c>
      <c r="Q3853" t="b">
        <v>0</v>
      </c>
      <c r="R3853" t="s">
        <v>8271</v>
      </c>
      <c r="S3853" t="str">
        <f t="shared" si="242"/>
        <v>theater</v>
      </c>
      <c r="T3853" t="str">
        <f t="shared" si="243"/>
        <v>plays</v>
      </c>
    </row>
    <row r="3854" spans="1:20" ht="42.75" x14ac:dyDescent="0.45">
      <c r="A3854">
        <v>3852</v>
      </c>
      <c r="B3854" s="1" t="s">
        <v>3849</v>
      </c>
      <c r="C3854" s="1" t="s">
        <v>7961</v>
      </c>
      <c r="D3854" s="3">
        <v>10000</v>
      </c>
      <c r="E3854" s="3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s="7">
        <f t="shared" si="240"/>
        <v>42065.190694444449</v>
      </c>
      <c r="L3854" s="7">
        <f t="shared" si="241"/>
        <v>42090.149027777778</v>
      </c>
      <c r="M3854" t="b">
        <v>0</v>
      </c>
      <c r="N3854">
        <v>2</v>
      </c>
      <c r="O3854" s="22">
        <f>E3854/D3854*100</f>
        <v>0.2</v>
      </c>
      <c r="P3854" s="4">
        <f>E3854/N3854</f>
        <v>10</v>
      </c>
      <c r="Q3854" t="b">
        <v>0</v>
      </c>
      <c r="R3854" t="s">
        <v>8271</v>
      </c>
      <c r="S3854" t="str">
        <f t="shared" si="242"/>
        <v>theater</v>
      </c>
      <c r="T3854" t="str">
        <f t="shared" si="243"/>
        <v>plays</v>
      </c>
    </row>
    <row r="3855" spans="1:20" ht="28.5" x14ac:dyDescent="0.45">
      <c r="A3855">
        <v>3853</v>
      </c>
      <c r="B3855" s="1" t="s">
        <v>3850</v>
      </c>
      <c r="C3855" s="1" t="s">
        <v>7962</v>
      </c>
      <c r="D3855" s="3">
        <v>100000</v>
      </c>
      <c r="E3855" s="3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s="7">
        <f t="shared" si="240"/>
        <v>41848.84002314815</v>
      </c>
      <c r="L3855" s="7">
        <f t="shared" si="241"/>
        <v>41883.84002314815</v>
      </c>
      <c r="M3855" t="b">
        <v>0</v>
      </c>
      <c r="N3855">
        <v>2</v>
      </c>
      <c r="O3855" s="22">
        <f>E3855/D3855*100</f>
        <v>2.5999999999999999E-2</v>
      </c>
      <c r="P3855" s="4">
        <f>E3855/N3855</f>
        <v>13</v>
      </c>
      <c r="Q3855" t="b">
        <v>0</v>
      </c>
      <c r="R3855" t="s">
        <v>8271</v>
      </c>
      <c r="S3855" t="str">
        <f t="shared" si="242"/>
        <v>theater</v>
      </c>
      <c r="T3855" t="str">
        <f t="shared" si="243"/>
        <v>plays</v>
      </c>
    </row>
    <row r="3856" spans="1:20" ht="28.5" x14ac:dyDescent="0.45">
      <c r="A3856">
        <v>3854</v>
      </c>
      <c r="B3856" s="1" t="s">
        <v>3851</v>
      </c>
      <c r="C3856" s="1" t="s">
        <v>7963</v>
      </c>
      <c r="D3856" s="3">
        <v>11000</v>
      </c>
      <c r="E3856" s="3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s="7">
        <f t="shared" si="240"/>
        <v>42103.884930555556</v>
      </c>
      <c r="L3856" s="7">
        <f t="shared" si="241"/>
        <v>42133.884930555556</v>
      </c>
      <c r="M3856" t="b">
        <v>0</v>
      </c>
      <c r="N3856">
        <v>20</v>
      </c>
      <c r="O3856" s="22">
        <f>E3856/D3856*100</f>
        <v>16.254545454545454</v>
      </c>
      <c r="P3856" s="4">
        <f>E3856/N3856</f>
        <v>89.4</v>
      </c>
      <c r="Q3856" t="b">
        <v>0</v>
      </c>
      <c r="R3856" t="s">
        <v>8271</v>
      </c>
      <c r="S3856" t="str">
        <f t="shared" si="242"/>
        <v>theater</v>
      </c>
      <c r="T3856" t="str">
        <f t="shared" si="243"/>
        <v>plays</v>
      </c>
    </row>
    <row r="3857" spans="1:20" ht="42.75" x14ac:dyDescent="0.45">
      <c r="A3857">
        <v>3855</v>
      </c>
      <c r="B3857" s="1" t="s">
        <v>3852</v>
      </c>
      <c r="C3857" s="1" t="s">
        <v>7964</v>
      </c>
      <c r="D3857" s="3">
        <v>1000</v>
      </c>
      <c r="E3857" s="3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s="7">
        <f t="shared" si="240"/>
        <v>42059.970729166671</v>
      </c>
      <c r="L3857" s="7">
        <f t="shared" si="241"/>
        <v>42089.929062499999</v>
      </c>
      <c r="M3857" t="b">
        <v>0</v>
      </c>
      <c r="N3857">
        <v>1</v>
      </c>
      <c r="O3857" s="22">
        <f>E3857/D3857*100</f>
        <v>2.5</v>
      </c>
      <c r="P3857" s="4">
        <f>E3857/N3857</f>
        <v>25</v>
      </c>
      <c r="Q3857" t="b">
        <v>0</v>
      </c>
      <c r="R3857" t="s">
        <v>8271</v>
      </c>
      <c r="S3857" t="str">
        <f t="shared" si="242"/>
        <v>theater</v>
      </c>
      <c r="T3857" t="str">
        <f t="shared" si="243"/>
        <v>plays</v>
      </c>
    </row>
    <row r="3858" spans="1:20" ht="42.75" x14ac:dyDescent="0.45">
      <c r="A3858">
        <v>3856</v>
      </c>
      <c r="B3858" s="1" t="s">
        <v>3853</v>
      </c>
      <c r="C3858" s="1" t="s">
        <v>7965</v>
      </c>
      <c r="D3858" s="3">
        <v>5000</v>
      </c>
      <c r="E3858" s="3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s="7">
        <f t="shared" si="240"/>
        <v>42041.743090277778</v>
      </c>
      <c r="L3858" s="7">
        <f t="shared" si="241"/>
        <v>42071.701423611114</v>
      </c>
      <c r="M3858" t="b">
        <v>0</v>
      </c>
      <c r="N3858">
        <v>1</v>
      </c>
      <c r="O3858" s="22">
        <f>E3858/D3858*100</f>
        <v>0.02</v>
      </c>
      <c r="P3858" s="4">
        <f>E3858/N3858</f>
        <v>1</v>
      </c>
      <c r="Q3858" t="b">
        <v>0</v>
      </c>
      <c r="R3858" t="s">
        <v>8271</v>
      </c>
      <c r="S3858" t="str">
        <f t="shared" si="242"/>
        <v>theater</v>
      </c>
      <c r="T3858" t="str">
        <f t="shared" si="243"/>
        <v>plays</v>
      </c>
    </row>
    <row r="3859" spans="1:20" ht="42.75" x14ac:dyDescent="0.45">
      <c r="A3859">
        <v>3857</v>
      </c>
      <c r="B3859" s="1" t="s">
        <v>3854</v>
      </c>
      <c r="C3859" s="1" t="s">
        <v>7966</v>
      </c>
      <c r="D3859" s="3">
        <v>5000</v>
      </c>
      <c r="E3859" s="3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s="7">
        <f t="shared" si="240"/>
        <v>41829.73715277778</v>
      </c>
      <c r="L3859" s="7">
        <f t="shared" si="241"/>
        <v>41852.716666666667</v>
      </c>
      <c r="M3859" t="b">
        <v>0</v>
      </c>
      <c r="N3859">
        <v>4</v>
      </c>
      <c r="O3859" s="22">
        <f>E3859/D3859*100</f>
        <v>5.2</v>
      </c>
      <c r="P3859" s="4">
        <f>E3859/N3859</f>
        <v>65</v>
      </c>
      <c r="Q3859" t="b">
        <v>0</v>
      </c>
      <c r="R3859" t="s">
        <v>8271</v>
      </c>
      <c r="S3859" t="str">
        <f t="shared" si="242"/>
        <v>theater</v>
      </c>
      <c r="T3859" t="str">
        <f t="shared" si="243"/>
        <v>plays</v>
      </c>
    </row>
    <row r="3860" spans="1:20" ht="57" x14ac:dyDescent="0.45">
      <c r="A3860">
        <v>3858</v>
      </c>
      <c r="B3860" s="1" t="s">
        <v>3855</v>
      </c>
      <c r="C3860" s="1" t="s">
        <v>7967</v>
      </c>
      <c r="D3860" s="3">
        <v>500</v>
      </c>
      <c r="E3860" s="3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s="7">
        <f t="shared" si="240"/>
        <v>42128.431064814817</v>
      </c>
      <c r="L3860" s="7">
        <f t="shared" si="241"/>
        <v>42146.875</v>
      </c>
      <c r="M3860" t="b">
        <v>0</v>
      </c>
      <c r="N3860">
        <v>1</v>
      </c>
      <c r="O3860" s="22">
        <f>E3860/D3860*100</f>
        <v>2</v>
      </c>
      <c r="P3860" s="4">
        <f>E3860/N3860</f>
        <v>10</v>
      </c>
      <c r="Q3860" t="b">
        <v>0</v>
      </c>
      <c r="R3860" t="s">
        <v>8271</v>
      </c>
      <c r="S3860" t="str">
        <f t="shared" si="242"/>
        <v>theater</v>
      </c>
      <c r="T3860" t="str">
        <f t="shared" si="243"/>
        <v>plays</v>
      </c>
    </row>
    <row r="3861" spans="1:20" ht="42.75" x14ac:dyDescent="0.45">
      <c r="A3861">
        <v>3859</v>
      </c>
      <c r="B3861" s="1" t="s">
        <v>3856</v>
      </c>
      <c r="C3861" s="1" t="s">
        <v>7968</v>
      </c>
      <c r="D3861" s="3">
        <v>2500</v>
      </c>
      <c r="E3861" s="3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s="7">
        <f t="shared" si="240"/>
        <v>41789.893599537041</v>
      </c>
      <c r="L3861" s="7">
        <f t="shared" si="241"/>
        <v>41815.875</v>
      </c>
      <c r="M3861" t="b">
        <v>0</v>
      </c>
      <c r="N3861">
        <v>1</v>
      </c>
      <c r="O3861" s="22">
        <f>E3861/D3861*100</f>
        <v>0.04</v>
      </c>
      <c r="P3861" s="4">
        <f>E3861/N3861</f>
        <v>1</v>
      </c>
      <c r="Q3861" t="b">
        <v>0</v>
      </c>
      <c r="R3861" t="s">
        <v>8271</v>
      </c>
      <c r="S3861" t="str">
        <f t="shared" si="242"/>
        <v>theater</v>
      </c>
      <c r="T3861" t="str">
        <f t="shared" si="243"/>
        <v>plays</v>
      </c>
    </row>
    <row r="3862" spans="1:20" ht="42.75" x14ac:dyDescent="0.45">
      <c r="A3862">
        <v>3860</v>
      </c>
      <c r="B3862" s="1" t="s">
        <v>3857</v>
      </c>
      <c r="C3862" s="1" t="s">
        <v>7969</v>
      </c>
      <c r="D3862" s="3">
        <v>6000</v>
      </c>
      <c r="E3862" s="3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s="7">
        <f t="shared" si="240"/>
        <v>41833.660995370366</v>
      </c>
      <c r="L3862" s="7">
        <f t="shared" si="241"/>
        <v>41863.660995370366</v>
      </c>
      <c r="M3862" t="b">
        <v>0</v>
      </c>
      <c r="N3862">
        <v>13</v>
      </c>
      <c r="O3862" s="22">
        <f>E3862/D3862*100</f>
        <v>17.666666666666668</v>
      </c>
      <c r="P3862" s="4">
        <f>E3862/N3862</f>
        <v>81.538461538461533</v>
      </c>
      <c r="Q3862" t="b">
        <v>0</v>
      </c>
      <c r="R3862" t="s">
        <v>8271</v>
      </c>
      <c r="S3862" t="str">
        <f t="shared" si="242"/>
        <v>theater</v>
      </c>
      <c r="T3862" t="str">
        <f t="shared" si="243"/>
        <v>plays</v>
      </c>
    </row>
    <row r="3863" spans="1:20" x14ac:dyDescent="0.45">
      <c r="A3863">
        <v>3861</v>
      </c>
      <c r="B3863" s="1" t="s">
        <v>3858</v>
      </c>
      <c r="C3863" s="1" t="s">
        <v>7970</v>
      </c>
      <c r="D3863" s="3">
        <v>2000</v>
      </c>
      <c r="E3863" s="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s="7">
        <f t="shared" si="240"/>
        <v>41914.590011574073</v>
      </c>
      <c r="L3863" s="7">
        <f t="shared" si="241"/>
        <v>41955.907638888893</v>
      </c>
      <c r="M3863" t="b">
        <v>0</v>
      </c>
      <c r="N3863">
        <v>1</v>
      </c>
      <c r="O3863" s="22">
        <f>E3863/D3863*100</f>
        <v>5</v>
      </c>
      <c r="P3863" s="4">
        <f>E3863/N3863</f>
        <v>100</v>
      </c>
      <c r="Q3863" t="b">
        <v>0</v>
      </c>
      <c r="R3863" t="s">
        <v>8271</v>
      </c>
      <c r="S3863" t="str">
        <f t="shared" si="242"/>
        <v>theater</v>
      </c>
      <c r="T3863" t="str">
        <f t="shared" si="243"/>
        <v>plays</v>
      </c>
    </row>
    <row r="3864" spans="1:20" ht="28.5" x14ac:dyDescent="0.45">
      <c r="A3864">
        <v>3862</v>
      </c>
      <c r="B3864" s="1" t="s">
        <v>3859</v>
      </c>
      <c r="C3864" s="1" t="s">
        <v>7971</v>
      </c>
      <c r="D3864" s="3">
        <v>7500</v>
      </c>
      <c r="E3864" s="3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s="7">
        <f t="shared" si="240"/>
        <v>42611.261064814811</v>
      </c>
      <c r="L3864" s="7">
        <f t="shared" si="241"/>
        <v>42625.707638888889</v>
      </c>
      <c r="M3864" t="b">
        <v>0</v>
      </c>
      <c r="N3864">
        <v>1</v>
      </c>
      <c r="O3864" s="22">
        <f>E3864/D3864*100</f>
        <v>1.3333333333333334E-2</v>
      </c>
      <c r="P3864" s="4">
        <f>E3864/N3864</f>
        <v>1</v>
      </c>
      <c r="Q3864" t="b">
        <v>0</v>
      </c>
      <c r="R3864" t="s">
        <v>8271</v>
      </c>
      <c r="S3864" t="str">
        <f t="shared" si="242"/>
        <v>theater</v>
      </c>
      <c r="T3864" t="str">
        <f t="shared" si="243"/>
        <v>plays</v>
      </c>
    </row>
    <row r="3865" spans="1:20" ht="42.75" x14ac:dyDescent="0.45">
      <c r="A3865">
        <v>3863</v>
      </c>
      <c r="B3865" s="1" t="s">
        <v>3860</v>
      </c>
      <c r="C3865" s="1" t="s">
        <v>7972</v>
      </c>
      <c r="D3865" s="3">
        <v>6000</v>
      </c>
      <c r="E3865" s="3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s="7">
        <f t="shared" si="240"/>
        <v>42253.633159722223</v>
      </c>
      <c r="L3865" s="7">
        <f t="shared" si="241"/>
        <v>42313.674826388888</v>
      </c>
      <c r="M3865" t="b">
        <v>0</v>
      </c>
      <c r="N3865">
        <v>0</v>
      </c>
      <c r="O3865" s="22">
        <f>E3865/D3865*100</f>
        <v>0</v>
      </c>
      <c r="P3865" s="4" t="e">
        <f>E3865/N3865</f>
        <v>#DIV/0!</v>
      </c>
      <c r="Q3865" t="b">
        <v>0</v>
      </c>
      <c r="R3865" t="s">
        <v>8271</v>
      </c>
      <c r="S3865" t="str">
        <f t="shared" si="242"/>
        <v>theater</v>
      </c>
      <c r="T3865" t="str">
        <f t="shared" si="243"/>
        <v>plays</v>
      </c>
    </row>
    <row r="3866" spans="1:20" ht="42.75" x14ac:dyDescent="0.45">
      <c r="A3866">
        <v>3864</v>
      </c>
      <c r="B3866" s="1" t="s">
        <v>3861</v>
      </c>
      <c r="C3866" s="1" t="s">
        <v>7973</v>
      </c>
      <c r="D3866" s="3">
        <v>5000</v>
      </c>
      <c r="E3866" s="3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s="7">
        <f t="shared" si="240"/>
        <v>42295.891828703709</v>
      </c>
      <c r="L3866" s="7">
        <f t="shared" si="241"/>
        <v>42325.933495370366</v>
      </c>
      <c r="M3866" t="b">
        <v>0</v>
      </c>
      <c r="N3866">
        <v>3</v>
      </c>
      <c r="O3866" s="22">
        <f>E3866/D3866*100</f>
        <v>1.2</v>
      </c>
      <c r="P3866" s="4">
        <f>E3866/N3866</f>
        <v>20</v>
      </c>
      <c r="Q3866" t="b">
        <v>0</v>
      </c>
      <c r="R3866" t="s">
        <v>8271</v>
      </c>
      <c r="S3866" t="str">
        <f t="shared" si="242"/>
        <v>theater</v>
      </c>
      <c r="T3866" t="str">
        <f t="shared" si="243"/>
        <v>plays</v>
      </c>
    </row>
    <row r="3867" spans="1:20" ht="42.75" x14ac:dyDescent="0.45">
      <c r="A3867">
        <v>3865</v>
      </c>
      <c r="B3867" s="1" t="s">
        <v>3862</v>
      </c>
      <c r="C3867" s="1" t="s">
        <v>7974</v>
      </c>
      <c r="D3867" s="3">
        <v>2413</v>
      </c>
      <c r="E3867" s="3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s="7">
        <f t="shared" si="240"/>
        <v>41841.651597222226</v>
      </c>
      <c r="L3867" s="7">
        <f t="shared" si="241"/>
        <v>41881.229166666664</v>
      </c>
      <c r="M3867" t="b">
        <v>0</v>
      </c>
      <c r="N3867">
        <v>14</v>
      </c>
      <c r="O3867" s="22">
        <f>E3867/D3867*100</f>
        <v>26.937422295897225</v>
      </c>
      <c r="P3867" s="4">
        <f>E3867/N3867</f>
        <v>46.428571428571431</v>
      </c>
      <c r="Q3867" t="b">
        <v>0</v>
      </c>
      <c r="R3867" t="s">
        <v>8271</v>
      </c>
      <c r="S3867" t="str">
        <f t="shared" si="242"/>
        <v>theater</v>
      </c>
      <c r="T3867" t="str">
        <f t="shared" si="243"/>
        <v>plays</v>
      </c>
    </row>
    <row r="3868" spans="1:20" ht="28.5" x14ac:dyDescent="0.45">
      <c r="A3868">
        <v>3866</v>
      </c>
      <c r="B3868" s="1" t="s">
        <v>3863</v>
      </c>
      <c r="C3868" s="1" t="s">
        <v>7975</v>
      </c>
      <c r="D3868" s="3">
        <v>2000</v>
      </c>
      <c r="E3868" s="3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s="7">
        <f t="shared" si="240"/>
        <v>42402.947002314817</v>
      </c>
      <c r="L3868" s="7">
        <f t="shared" si="241"/>
        <v>42452.145138888889</v>
      </c>
      <c r="M3868" t="b">
        <v>0</v>
      </c>
      <c r="N3868">
        <v>2</v>
      </c>
      <c r="O3868" s="22">
        <f>E3868/D3868*100</f>
        <v>0.54999999999999993</v>
      </c>
      <c r="P3868" s="4">
        <f>E3868/N3868</f>
        <v>5.5</v>
      </c>
      <c r="Q3868" t="b">
        <v>0</v>
      </c>
      <c r="R3868" t="s">
        <v>8271</v>
      </c>
      <c r="S3868" t="str">
        <f t="shared" si="242"/>
        <v>theater</v>
      </c>
      <c r="T3868" t="str">
        <f t="shared" si="243"/>
        <v>plays</v>
      </c>
    </row>
    <row r="3869" spans="1:20" ht="42.75" x14ac:dyDescent="0.45">
      <c r="A3869">
        <v>3867</v>
      </c>
      <c r="B3869" s="1" t="s">
        <v>3864</v>
      </c>
      <c r="C3869" s="1" t="s">
        <v>7976</v>
      </c>
      <c r="D3869" s="3">
        <v>2000</v>
      </c>
      <c r="E3869" s="3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s="7">
        <f t="shared" si="240"/>
        <v>42509.814108796301</v>
      </c>
      <c r="L3869" s="7">
        <f t="shared" si="241"/>
        <v>42539.814108796301</v>
      </c>
      <c r="M3869" t="b">
        <v>0</v>
      </c>
      <c r="N3869">
        <v>5</v>
      </c>
      <c r="O3869" s="22">
        <f>E3869/D3869*100</f>
        <v>12.55</v>
      </c>
      <c r="P3869" s="4">
        <f>E3869/N3869</f>
        <v>50.2</v>
      </c>
      <c r="Q3869" t="b">
        <v>0</v>
      </c>
      <c r="R3869" t="s">
        <v>8271</v>
      </c>
      <c r="S3869" t="str">
        <f t="shared" si="242"/>
        <v>theater</v>
      </c>
      <c r="T3869" t="str">
        <f t="shared" si="243"/>
        <v>plays</v>
      </c>
    </row>
    <row r="3870" spans="1:20" x14ac:dyDescent="0.45">
      <c r="A3870">
        <v>3868</v>
      </c>
      <c r="B3870" s="1" t="s">
        <v>3865</v>
      </c>
      <c r="C3870" s="1" t="s">
        <v>7977</v>
      </c>
      <c r="D3870" s="3">
        <v>5000</v>
      </c>
      <c r="E3870" s="3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s="7">
        <f t="shared" si="240"/>
        <v>41865.659780092588</v>
      </c>
      <c r="L3870" s="7">
        <f t="shared" si="241"/>
        <v>41890.659780092588</v>
      </c>
      <c r="M3870" t="b">
        <v>0</v>
      </c>
      <c r="N3870">
        <v>1</v>
      </c>
      <c r="O3870" s="22">
        <f>E3870/D3870*100</f>
        <v>0.2</v>
      </c>
      <c r="P3870" s="4">
        <f>E3870/N3870</f>
        <v>10</v>
      </c>
      <c r="Q3870" t="b">
        <v>0</v>
      </c>
      <c r="R3870" t="s">
        <v>8305</v>
      </c>
      <c r="S3870" t="str">
        <f t="shared" si="242"/>
        <v>theater</v>
      </c>
      <c r="T3870" t="str">
        <f t="shared" si="243"/>
        <v>musical</v>
      </c>
    </row>
    <row r="3871" spans="1:20" ht="28.5" x14ac:dyDescent="0.45">
      <c r="A3871">
        <v>3869</v>
      </c>
      <c r="B3871" s="1" t="s">
        <v>3866</v>
      </c>
      <c r="C3871" s="1" t="s">
        <v>7978</v>
      </c>
      <c r="D3871" s="3">
        <v>13111</v>
      </c>
      <c r="E3871" s="3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s="7">
        <f t="shared" si="240"/>
        <v>42047.724444444444</v>
      </c>
      <c r="L3871" s="7">
        <f t="shared" si="241"/>
        <v>42077.132638888885</v>
      </c>
      <c r="M3871" t="b">
        <v>0</v>
      </c>
      <c r="N3871">
        <v>15</v>
      </c>
      <c r="O3871" s="22">
        <f>E3871/D3871*100</f>
        <v>3.4474868431088401</v>
      </c>
      <c r="P3871" s="4">
        <f>E3871/N3871</f>
        <v>30.133333333333333</v>
      </c>
      <c r="Q3871" t="b">
        <v>0</v>
      </c>
      <c r="R3871" t="s">
        <v>8305</v>
      </c>
      <c r="S3871" t="str">
        <f t="shared" si="242"/>
        <v>theater</v>
      </c>
      <c r="T3871" t="str">
        <f t="shared" si="243"/>
        <v>musical</v>
      </c>
    </row>
    <row r="3872" spans="1:20" ht="42.75" x14ac:dyDescent="0.45">
      <c r="A3872">
        <v>3870</v>
      </c>
      <c r="B3872" s="1" t="s">
        <v>3867</v>
      </c>
      <c r="C3872" s="1" t="s">
        <v>7979</v>
      </c>
      <c r="D3872" s="3">
        <v>10000</v>
      </c>
      <c r="E3872" s="3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s="7">
        <f t="shared" si="240"/>
        <v>41793.17219907407</v>
      </c>
      <c r="L3872" s="7">
        <f t="shared" si="241"/>
        <v>41823.17219907407</v>
      </c>
      <c r="M3872" t="b">
        <v>0</v>
      </c>
      <c r="N3872">
        <v>10</v>
      </c>
      <c r="O3872" s="22">
        <f>E3872/D3872*100</f>
        <v>15</v>
      </c>
      <c r="P3872" s="4">
        <f>E3872/N3872</f>
        <v>150</v>
      </c>
      <c r="Q3872" t="b">
        <v>0</v>
      </c>
      <c r="R3872" t="s">
        <v>8305</v>
      </c>
      <c r="S3872" t="str">
        <f t="shared" si="242"/>
        <v>theater</v>
      </c>
      <c r="T3872" t="str">
        <f t="shared" si="243"/>
        <v>musical</v>
      </c>
    </row>
    <row r="3873" spans="1:20" ht="28.5" x14ac:dyDescent="0.45">
      <c r="A3873">
        <v>3871</v>
      </c>
      <c r="B3873" s="1" t="s">
        <v>3868</v>
      </c>
      <c r="C3873" s="1" t="s">
        <v>7980</v>
      </c>
      <c r="D3873" s="3">
        <v>1500</v>
      </c>
      <c r="E3873" s="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s="7">
        <f t="shared" si="240"/>
        <v>42763.780671296292</v>
      </c>
      <c r="L3873" s="7">
        <f t="shared" si="241"/>
        <v>42823.739004629635</v>
      </c>
      <c r="M3873" t="b">
        <v>0</v>
      </c>
      <c r="N3873">
        <v>3</v>
      </c>
      <c r="O3873" s="22">
        <f>E3873/D3873*100</f>
        <v>2.666666666666667</v>
      </c>
      <c r="P3873" s="4">
        <f>E3873/N3873</f>
        <v>13.333333333333334</v>
      </c>
      <c r="Q3873" t="b">
        <v>0</v>
      </c>
      <c r="R3873" t="s">
        <v>8305</v>
      </c>
      <c r="S3873" t="str">
        <f t="shared" si="242"/>
        <v>theater</v>
      </c>
      <c r="T3873" t="str">
        <f t="shared" si="243"/>
        <v>musical</v>
      </c>
    </row>
    <row r="3874" spans="1:20" ht="42.75" x14ac:dyDescent="0.45">
      <c r="A3874">
        <v>3872</v>
      </c>
      <c r="B3874" s="1" t="s">
        <v>3869</v>
      </c>
      <c r="C3874" s="1" t="s">
        <v>7981</v>
      </c>
      <c r="D3874" s="3">
        <v>15000</v>
      </c>
      <c r="E3874" s="3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s="7">
        <f t="shared" si="240"/>
        <v>42180.145787037036</v>
      </c>
      <c r="L3874" s="7">
        <f t="shared" si="241"/>
        <v>42230.145787037036</v>
      </c>
      <c r="M3874" t="b">
        <v>0</v>
      </c>
      <c r="N3874">
        <v>0</v>
      </c>
      <c r="O3874" s="22">
        <f>E3874/D3874*100</f>
        <v>0</v>
      </c>
      <c r="P3874" s="4" t="e">
        <f>E3874/N3874</f>
        <v>#DIV/0!</v>
      </c>
      <c r="Q3874" t="b">
        <v>0</v>
      </c>
      <c r="R3874" t="s">
        <v>8305</v>
      </c>
      <c r="S3874" t="str">
        <f t="shared" si="242"/>
        <v>theater</v>
      </c>
      <c r="T3874" t="str">
        <f t="shared" si="243"/>
        <v>musical</v>
      </c>
    </row>
    <row r="3875" spans="1:20" ht="42.75" x14ac:dyDescent="0.45">
      <c r="A3875">
        <v>3873</v>
      </c>
      <c r="B3875" s="1" t="s">
        <v>3870</v>
      </c>
      <c r="C3875" s="1" t="s">
        <v>7982</v>
      </c>
      <c r="D3875" s="3">
        <v>5500</v>
      </c>
      <c r="E3875" s="3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s="7">
        <f t="shared" si="240"/>
        <v>42255.696006944447</v>
      </c>
      <c r="L3875" s="7">
        <f t="shared" si="241"/>
        <v>42285.696006944447</v>
      </c>
      <c r="M3875" t="b">
        <v>0</v>
      </c>
      <c r="N3875">
        <v>0</v>
      </c>
      <c r="O3875" s="22">
        <f>E3875/D3875*100</f>
        <v>0</v>
      </c>
      <c r="P3875" s="4" t="e">
        <f>E3875/N3875</f>
        <v>#DIV/0!</v>
      </c>
      <c r="Q3875" t="b">
        <v>0</v>
      </c>
      <c r="R3875" t="s">
        <v>8305</v>
      </c>
      <c r="S3875" t="str">
        <f t="shared" si="242"/>
        <v>theater</v>
      </c>
      <c r="T3875" t="str">
        <f t="shared" si="243"/>
        <v>musical</v>
      </c>
    </row>
    <row r="3876" spans="1:20" ht="42.75" x14ac:dyDescent="0.45">
      <c r="A3876">
        <v>3874</v>
      </c>
      <c r="B3876" s="1" t="s">
        <v>3871</v>
      </c>
      <c r="C3876" s="1" t="s">
        <v>7983</v>
      </c>
      <c r="D3876" s="3">
        <v>620</v>
      </c>
      <c r="E3876" s="3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s="7">
        <f t="shared" si="240"/>
        <v>42007.016458333332</v>
      </c>
      <c r="L3876" s="7">
        <f t="shared" si="241"/>
        <v>42028.041666666672</v>
      </c>
      <c r="M3876" t="b">
        <v>0</v>
      </c>
      <c r="N3876">
        <v>0</v>
      </c>
      <c r="O3876" s="22">
        <f>E3876/D3876*100</f>
        <v>0</v>
      </c>
      <c r="P3876" s="4" t="e">
        <f>E3876/N3876</f>
        <v>#DIV/0!</v>
      </c>
      <c r="Q3876" t="b">
        <v>0</v>
      </c>
      <c r="R3876" t="s">
        <v>8305</v>
      </c>
      <c r="S3876" t="str">
        <f t="shared" si="242"/>
        <v>theater</v>
      </c>
      <c r="T3876" t="str">
        <f t="shared" si="243"/>
        <v>musical</v>
      </c>
    </row>
    <row r="3877" spans="1:20" ht="42.75" x14ac:dyDescent="0.45">
      <c r="A3877">
        <v>3875</v>
      </c>
      <c r="B3877" s="1" t="s">
        <v>3872</v>
      </c>
      <c r="C3877" s="1" t="s">
        <v>7984</v>
      </c>
      <c r="D3877" s="3">
        <v>30000</v>
      </c>
      <c r="E3877" s="3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s="7">
        <f t="shared" si="240"/>
        <v>42615.346817129626</v>
      </c>
      <c r="L3877" s="7">
        <f t="shared" si="241"/>
        <v>42616.416666666672</v>
      </c>
      <c r="M3877" t="b">
        <v>0</v>
      </c>
      <c r="N3877">
        <v>0</v>
      </c>
      <c r="O3877" s="22">
        <f>E3877/D3877*100</f>
        <v>0</v>
      </c>
      <c r="P3877" s="4" t="e">
        <f>E3877/N3877</f>
        <v>#DIV/0!</v>
      </c>
      <c r="Q3877" t="b">
        <v>0</v>
      </c>
      <c r="R3877" t="s">
        <v>8305</v>
      </c>
      <c r="S3877" t="str">
        <f t="shared" si="242"/>
        <v>theater</v>
      </c>
      <c r="T3877" t="str">
        <f t="shared" si="243"/>
        <v>musical</v>
      </c>
    </row>
    <row r="3878" spans="1:20" ht="42.75" x14ac:dyDescent="0.45">
      <c r="A3878">
        <v>3876</v>
      </c>
      <c r="B3878" s="1" t="s">
        <v>3873</v>
      </c>
      <c r="C3878" s="1" t="s">
        <v>7985</v>
      </c>
      <c r="D3878" s="3">
        <v>3900</v>
      </c>
      <c r="E3878" s="3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s="7">
        <f t="shared" si="240"/>
        <v>42372.624166666668</v>
      </c>
      <c r="L3878" s="7">
        <f t="shared" si="241"/>
        <v>42402.624166666668</v>
      </c>
      <c r="M3878" t="b">
        <v>0</v>
      </c>
      <c r="N3878">
        <v>46</v>
      </c>
      <c r="O3878" s="22">
        <f>E3878/D3878*100</f>
        <v>52.794871794871788</v>
      </c>
      <c r="P3878" s="4">
        <f>E3878/N3878</f>
        <v>44.760869565217391</v>
      </c>
      <c r="Q3878" t="b">
        <v>0</v>
      </c>
      <c r="R3878" t="s">
        <v>8305</v>
      </c>
      <c r="S3878" t="str">
        <f t="shared" si="242"/>
        <v>theater</v>
      </c>
      <c r="T3878" t="str">
        <f t="shared" si="243"/>
        <v>musical</v>
      </c>
    </row>
    <row r="3879" spans="1:20" ht="42.75" x14ac:dyDescent="0.45">
      <c r="A3879">
        <v>3877</v>
      </c>
      <c r="B3879" s="1" t="s">
        <v>3874</v>
      </c>
      <c r="C3879" s="1" t="s">
        <v>7986</v>
      </c>
      <c r="D3879" s="3">
        <v>25000</v>
      </c>
      <c r="E3879" s="3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s="7">
        <f t="shared" si="240"/>
        <v>42682.67768518519</v>
      </c>
      <c r="L3879" s="7">
        <f t="shared" si="241"/>
        <v>42712.67768518519</v>
      </c>
      <c r="M3879" t="b">
        <v>0</v>
      </c>
      <c r="N3879">
        <v>14</v>
      </c>
      <c r="O3879" s="22">
        <f>E3879/D3879*100</f>
        <v>4.9639999999999995</v>
      </c>
      <c r="P3879" s="4">
        <f>E3879/N3879</f>
        <v>88.642857142857139</v>
      </c>
      <c r="Q3879" t="b">
        <v>0</v>
      </c>
      <c r="R3879" t="s">
        <v>8305</v>
      </c>
      <c r="S3879" t="str">
        <f t="shared" si="242"/>
        <v>theater</v>
      </c>
      <c r="T3879" t="str">
        <f t="shared" si="243"/>
        <v>musical</v>
      </c>
    </row>
    <row r="3880" spans="1:20" ht="42.75" x14ac:dyDescent="0.45">
      <c r="A3880">
        <v>3878</v>
      </c>
      <c r="B3880" s="1" t="s">
        <v>3875</v>
      </c>
      <c r="C3880" s="1" t="s">
        <v>7987</v>
      </c>
      <c r="D3880" s="3">
        <v>18000</v>
      </c>
      <c r="E3880" s="3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s="7">
        <f t="shared" si="240"/>
        <v>42154.818819444445</v>
      </c>
      <c r="L3880" s="7">
        <f t="shared" si="241"/>
        <v>42185.165972222225</v>
      </c>
      <c r="M3880" t="b">
        <v>0</v>
      </c>
      <c r="N3880">
        <v>1</v>
      </c>
      <c r="O3880" s="22">
        <f>E3880/D3880*100</f>
        <v>5.5555555555555552E-2</v>
      </c>
      <c r="P3880" s="4">
        <f>E3880/N3880</f>
        <v>10</v>
      </c>
      <c r="Q3880" t="b">
        <v>0</v>
      </c>
      <c r="R3880" t="s">
        <v>8305</v>
      </c>
      <c r="S3880" t="str">
        <f t="shared" si="242"/>
        <v>theater</v>
      </c>
      <c r="T3880" t="str">
        <f t="shared" si="243"/>
        <v>musical</v>
      </c>
    </row>
    <row r="3881" spans="1:20" ht="42.75" x14ac:dyDescent="0.45">
      <c r="A3881">
        <v>3879</v>
      </c>
      <c r="B3881" s="1" t="s">
        <v>3876</v>
      </c>
      <c r="C3881" s="1" t="s">
        <v>7988</v>
      </c>
      <c r="D3881" s="3">
        <v>15000</v>
      </c>
      <c r="E3881" s="3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s="7">
        <f t="shared" si="240"/>
        <v>41999.861064814817</v>
      </c>
      <c r="L3881" s="7">
        <f t="shared" si="241"/>
        <v>42029.861064814817</v>
      </c>
      <c r="M3881" t="b">
        <v>0</v>
      </c>
      <c r="N3881">
        <v>0</v>
      </c>
      <c r="O3881" s="22">
        <f>E3881/D3881*100</f>
        <v>0</v>
      </c>
      <c r="P3881" s="4" t="e">
        <f>E3881/N3881</f>
        <v>#DIV/0!</v>
      </c>
      <c r="Q3881" t="b">
        <v>0</v>
      </c>
      <c r="R3881" t="s">
        <v>8305</v>
      </c>
      <c r="S3881" t="str">
        <f t="shared" si="242"/>
        <v>theater</v>
      </c>
      <c r="T3881" t="str">
        <f t="shared" si="243"/>
        <v>musical</v>
      </c>
    </row>
    <row r="3882" spans="1:20" ht="42.75" x14ac:dyDescent="0.45">
      <c r="A3882">
        <v>3880</v>
      </c>
      <c r="B3882" s="1" t="s">
        <v>3877</v>
      </c>
      <c r="C3882" s="1" t="s">
        <v>7989</v>
      </c>
      <c r="D3882" s="3">
        <v>7500</v>
      </c>
      <c r="E3882" s="3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s="7">
        <f t="shared" si="240"/>
        <v>41815.815046296295</v>
      </c>
      <c r="L3882" s="7">
        <f t="shared" si="241"/>
        <v>41850.958333333336</v>
      </c>
      <c r="M3882" t="b">
        <v>0</v>
      </c>
      <c r="N3882">
        <v>17</v>
      </c>
      <c r="O3882" s="22">
        <f>E3882/D3882*100</f>
        <v>13.066666666666665</v>
      </c>
      <c r="P3882" s="4">
        <f>E3882/N3882</f>
        <v>57.647058823529413</v>
      </c>
      <c r="Q3882" t="b">
        <v>0</v>
      </c>
      <c r="R3882" t="s">
        <v>8305</v>
      </c>
      <c r="S3882" t="str">
        <f t="shared" si="242"/>
        <v>theater</v>
      </c>
      <c r="T3882" t="str">
        <f t="shared" si="243"/>
        <v>musical</v>
      </c>
    </row>
    <row r="3883" spans="1:20" ht="28.5" x14ac:dyDescent="0.45">
      <c r="A3883">
        <v>3881</v>
      </c>
      <c r="B3883" s="1" t="s">
        <v>3878</v>
      </c>
      <c r="C3883" s="1" t="s">
        <v>7990</v>
      </c>
      <c r="D3883" s="3">
        <v>500</v>
      </c>
      <c r="E3883" s="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s="7">
        <f t="shared" si="240"/>
        <v>42756.018506944441</v>
      </c>
      <c r="L3883" s="7">
        <f t="shared" si="241"/>
        <v>42786.018506944441</v>
      </c>
      <c r="M3883" t="b">
        <v>0</v>
      </c>
      <c r="N3883">
        <v>1</v>
      </c>
      <c r="O3883" s="22">
        <f>E3883/D3883*100</f>
        <v>5</v>
      </c>
      <c r="P3883" s="4">
        <f>E3883/N3883</f>
        <v>25</v>
      </c>
      <c r="Q3883" t="b">
        <v>0</v>
      </c>
      <c r="R3883" t="s">
        <v>8305</v>
      </c>
      <c r="S3883" t="str">
        <f t="shared" si="242"/>
        <v>theater</v>
      </c>
      <c r="T3883" t="str">
        <f t="shared" si="243"/>
        <v>musical</v>
      </c>
    </row>
    <row r="3884" spans="1:20" ht="42.75" x14ac:dyDescent="0.45">
      <c r="A3884">
        <v>3882</v>
      </c>
      <c r="B3884" s="1" t="s">
        <v>3879</v>
      </c>
      <c r="C3884" s="1" t="s">
        <v>7991</v>
      </c>
      <c r="D3884" s="3">
        <v>30000</v>
      </c>
      <c r="E3884" s="3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s="7">
        <f t="shared" si="240"/>
        <v>42373.983449074076</v>
      </c>
      <c r="L3884" s="7">
        <f t="shared" si="241"/>
        <v>42400.960416666669</v>
      </c>
      <c r="M3884" t="b">
        <v>0</v>
      </c>
      <c r="N3884">
        <v>0</v>
      </c>
      <c r="O3884" s="22">
        <f>E3884/D3884*100</f>
        <v>0</v>
      </c>
      <c r="P3884" s="4" t="e">
        <f>E3884/N3884</f>
        <v>#DIV/0!</v>
      </c>
      <c r="Q3884" t="b">
        <v>0</v>
      </c>
      <c r="R3884" t="s">
        <v>8305</v>
      </c>
      <c r="S3884" t="str">
        <f t="shared" si="242"/>
        <v>theater</v>
      </c>
      <c r="T3884" t="str">
        <f t="shared" si="243"/>
        <v>musical</v>
      </c>
    </row>
    <row r="3885" spans="1:20" ht="57" x14ac:dyDescent="0.45">
      <c r="A3885">
        <v>3883</v>
      </c>
      <c r="B3885" s="1" t="s">
        <v>3880</v>
      </c>
      <c r="C3885" s="1" t="s">
        <v>7992</v>
      </c>
      <c r="D3885" s="3">
        <v>15000</v>
      </c>
      <c r="E3885" s="3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s="7">
        <f t="shared" si="240"/>
        <v>41854.602650462963</v>
      </c>
      <c r="L3885" s="7">
        <f t="shared" si="241"/>
        <v>41884.602650462963</v>
      </c>
      <c r="M3885" t="b">
        <v>0</v>
      </c>
      <c r="N3885">
        <v>0</v>
      </c>
      <c r="O3885" s="22">
        <f>E3885/D3885*100</f>
        <v>0</v>
      </c>
      <c r="P3885" s="4" t="e">
        <f>E3885/N3885</f>
        <v>#DIV/0!</v>
      </c>
      <c r="Q3885" t="b">
        <v>0</v>
      </c>
      <c r="R3885" t="s">
        <v>8305</v>
      </c>
      <c r="S3885" t="str">
        <f t="shared" si="242"/>
        <v>theater</v>
      </c>
      <c r="T3885" t="str">
        <f t="shared" si="243"/>
        <v>musical</v>
      </c>
    </row>
    <row r="3886" spans="1:20" ht="42.75" x14ac:dyDescent="0.45">
      <c r="A3886">
        <v>3884</v>
      </c>
      <c r="B3886" s="1" t="s">
        <v>3881</v>
      </c>
      <c r="C3886" s="1" t="s">
        <v>7993</v>
      </c>
      <c r="D3886" s="3">
        <v>10000</v>
      </c>
      <c r="E3886" s="3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s="7">
        <f t="shared" si="240"/>
        <v>42065.791574074072</v>
      </c>
      <c r="L3886" s="7">
        <f t="shared" si="241"/>
        <v>42090.749907407408</v>
      </c>
      <c r="M3886" t="b">
        <v>0</v>
      </c>
      <c r="N3886">
        <v>0</v>
      </c>
      <c r="O3886" s="22">
        <f>E3886/D3886*100</f>
        <v>0</v>
      </c>
      <c r="P3886" s="4" t="e">
        <f>E3886/N3886</f>
        <v>#DIV/0!</v>
      </c>
      <c r="Q3886" t="b">
        <v>0</v>
      </c>
      <c r="R3886" t="s">
        <v>8305</v>
      </c>
      <c r="S3886" t="str">
        <f t="shared" si="242"/>
        <v>theater</v>
      </c>
      <c r="T3886" t="str">
        <f t="shared" si="243"/>
        <v>musical</v>
      </c>
    </row>
    <row r="3887" spans="1:20" ht="42.75" x14ac:dyDescent="0.45">
      <c r="A3887">
        <v>3885</v>
      </c>
      <c r="B3887" s="1" t="s">
        <v>3882</v>
      </c>
      <c r="C3887" s="1" t="s">
        <v>7994</v>
      </c>
      <c r="D3887" s="3">
        <v>375000</v>
      </c>
      <c r="E3887" s="3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s="7">
        <f t="shared" si="240"/>
        <v>42469.951284722221</v>
      </c>
      <c r="L3887" s="7">
        <f t="shared" si="241"/>
        <v>42499.951284722221</v>
      </c>
      <c r="M3887" t="b">
        <v>0</v>
      </c>
      <c r="N3887">
        <v>0</v>
      </c>
      <c r="O3887" s="22">
        <f>E3887/D3887*100</f>
        <v>0</v>
      </c>
      <c r="P3887" s="4" t="e">
        <f>E3887/N3887</f>
        <v>#DIV/0!</v>
      </c>
      <c r="Q3887" t="b">
        <v>0</v>
      </c>
      <c r="R3887" t="s">
        <v>8305</v>
      </c>
      <c r="S3887" t="str">
        <f t="shared" si="242"/>
        <v>theater</v>
      </c>
      <c r="T3887" t="str">
        <f t="shared" si="243"/>
        <v>musical</v>
      </c>
    </row>
    <row r="3888" spans="1:20" x14ac:dyDescent="0.45">
      <c r="A3888">
        <v>3886</v>
      </c>
      <c r="B3888" s="1" t="s">
        <v>3883</v>
      </c>
      <c r="C3888" s="1">
        <v>1</v>
      </c>
      <c r="D3888" s="3">
        <v>10000</v>
      </c>
      <c r="E3888" s="3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s="7">
        <f t="shared" si="240"/>
        <v>41954.228032407409</v>
      </c>
      <c r="L3888" s="7">
        <f t="shared" si="241"/>
        <v>41984.228032407409</v>
      </c>
      <c r="M3888" t="b">
        <v>0</v>
      </c>
      <c r="N3888">
        <v>0</v>
      </c>
      <c r="O3888" s="22">
        <f>E3888/D3888*100</f>
        <v>0</v>
      </c>
      <c r="P3888" s="4" t="e">
        <f>E3888/N3888</f>
        <v>#DIV/0!</v>
      </c>
      <c r="Q3888" t="b">
        <v>0</v>
      </c>
      <c r="R3888" t="s">
        <v>8305</v>
      </c>
      <c r="S3888" t="str">
        <f t="shared" si="242"/>
        <v>theater</v>
      </c>
      <c r="T3888" t="str">
        <f t="shared" si="243"/>
        <v>musical</v>
      </c>
    </row>
    <row r="3889" spans="1:20" ht="42.75" x14ac:dyDescent="0.45">
      <c r="A3889">
        <v>3887</v>
      </c>
      <c r="B3889" s="1" t="s">
        <v>3884</v>
      </c>
      <c r="C3889" s="1" t="s">
        <v>7995</v>
      </c>
      <c r="D3889" s="3">
        <v>2000</v>
      </c>
      <c r="E3889" s="3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s="7">
        <f t="shared" si="240"/>
        <v>42079.857974537037</v>
      </c>
      <c r="L3889" s="7">
        <f t="shared" si="241"/>
        <v>42125.916666666672</v>
      </c>
      <c r="M3889" t="b">
        <v>0</v>
      </c>
      <c r="N3889">
        <v>2</v>
      </c>
      <c r="O3889" s="22">
        <f>E3889/D3889*100</f>
        <v>1.7500000000000002</v>
      </c>
      <c r="P3889" s="4">
        <f>E3889/N3889</f>
        <v>17.5</v>
      </c>
      <c r="Q3889" t="b">
        <v>0</v>
      </c>
      <c r="R3889" t="s">
        <v>8305</v>
      </c>
      <c r="S3889" t="str">
        <f t="shared" si="242"/>
        <v>theater</v>
      </c>
      <c r="T3889" t="str">
        <f t="shared" si="243"/>
        <v>musical</v>
      </c>
    </row>
    <row r="3890" spans="1:20" ht="42.75" x14ac:dyDescent="0.45">
      <c r="A3890">
        <v>3888</v>
      </c>
      <c r="B3890" s="1" t="s">
        <v>3885</v>
      </c>
      <c r="C3890" s="1" t="s">
        <v>7996</v>
      </c>
      <c r="D3890" s="3">
        <v>2000</v>
      </c>
      <c r="E3890" s="3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s="7">
        <f t="shared" si="240"/>
        <v>42762.545810185184</v>
      </c>
      <c r="L3890" s="7">
        <f t="shared" si="241"/>
        <v>42792.545810185184</v>
      </c>
      <c r="M3890" t="b">
        <v>0</v>
      </c>
      <c r="N3890">
        <v>14</v>
      </c>
      <c r="O3890" s="22">
        <f>E3890/D3890*100</f>
        <v>27.1</v>
      </c>
      <c r="P3890" s="4">
        <f>E3890/N3890</f>
        <v>38.714285714285715</v>
      </c>
      <c r="Q3890" t="b">
        <v>0</v>
      </c>
      <c r="R3890" t="s">
        <v>8271</v>
      </c>
      <c r="S3890" t="str">
        <f t="shared" si="242"/>
        <v>theater</v>
      </c>
      <c r="T3890" t="str">
        <f t="shared" si="243"/>
        <v>plays</v>
      </c>
    </row>
    <row r="3891" spans="1:20" ht="42.75" x14ac:dyDescent="0.45">
      <c r="A3891">
        <v>3889</v>
      </c>
      <c r="B3891" s="1" t="s">
        <v>3886</v>
      </c>
      <c r="C3891" s="1" t="s">
        <v>7997</v>
      </c>
      <c r="D3891" s="3">
        <v>8000</v>
      </c>
      <c r="E3891" s="3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s="7">
        <f t="shared" si="240"/>
        <v>41977.004976851851</v>
      </c>
      <c r="L3891" s="7">
        <f t="shared" si="241"/>
        <v>42008.976388888885</v>
      </c>
      <c r="M3891" t="b">
        <v>0</v>
      </c>
      <c r="N3891">
        <v>9</v>
      </c>
      <c r="O3891" s="22">
        <f>E3891/D3891*100</f>
        <v>1.4749999999999999</v>
      </c>
      <c r="P3891" s="4">
        <f>E3891/N3891</f>
        <v>13.111111111111111</v>
      </c>
      <c r="Q3891" t="b">
        <v>0</v>
      </c>
      <c r="R3891" t="s">
        <v>8271</v>
      </c>
      <c r="S3891" t="str">
        <f t="shared" si="242"/>
        <v>theater</v>
      </c>
      <c r="T3891" t="str">
        <f t="shared" si="243"/>
        <v>plays</v>
      </c>
    </row>
    <row r="3892" spans="1:20" ht="42.75" x14ac:dyDescent="0.45">
      <c r="A3892">
        <v>3890</v>
      </c>
      <c r="B3892" s="1" t="s">
        <v>3887</v>
      </c>
      <c r="C3892" s="1" t="s">
        <v>7998</v>
      </c>
      <c r="D3892" s="3">
        <v>15000</v>
      </c>
      <c r="E3892" s="3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s="7">
        <f t="shared" si="240"/>
        <v>42171.758611111116</v>
      </c>
      <c r="L3892" s="7">
        <f t="shared" si="241"/>
        <v>42231.758611111116</v>
      </c>
      <c r="M3892" t="b">
        <v>0</v>
      </c>
      <c r="N3892">
        <v>8</v>
      </c>
      <c r="O3892" s="22">
        <f>E3892/D3892*100</f>
        <v>16.826666666666668</v>
      </c>
      <c r="P3892" s="4">
        <f>E3892/N3892</f>
        <v>315.5</v>
      </c>
      <c r="Q3892" t="b">
        <v>0</v>
      </c>
      <c r="R3892" t="s">
        <v>8271</v>
      </c>
      <c r="S3892" t="str">
        <f t="shared" si="242"/>
        <v>theater</v>
      </c>
      <c r="T3892" t="str">
        <f t="shared" si="243"/>
        <v>plays</v>
      </c>
    </row>
    <row r="3893" spans="1:20" ht="28.5" x14ac:dyDescent="0.45">
      <c r="A3893">
        <v>3891</v>
      </c>
      <c r="B3893" s="1" t="s">
        <v>3888</v>
      </c>
      <c r="C3893" s="1" t="s">
        <v>7999</v>
      </c>
      <c r="D3893" s="3">
        <v>800</v>
      </c>
      <c r="E3893" s="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s="7">
        <f t="shared" si="240"/>
        <v>42056.1324537037</v>
      </c>
      <c r="L3893" s="7">
        <f t="shared" si="241"/>
        <v>42086.207638888889</v>
      </c>
      <c r="M3893" t="b">
        <v>0</v>
      </c>
      <c r="N3893">
        <v>7</v>
      </c>
      <c r="O3893" s="22">
        <f>E3893/D3893*100</f>
        <v>32.5</v>
      </c>
      <c r="P3893" s="4">
        <f>E3893/N3893</f>
        <v>37.142857142857146</v>
      </c>
      <c r="Q3893" t="b">
        <v>0</v>
      </c>
      <c r="R3893" t="s">
        <v>8271</v>
      </c>
      <c r="S3893" t="str">
        <f t="shared" si="242"/>
        <v>theater</v>
      </c>
      <c r="T3893" t="str">
        <f t="shared" si="243"/>
        <v>plays</v>
      </c>
    </row>
    <row r="3894" spans="1:20" ht="42.75" x14ac:dyDescent="0.45">
      <c r="A3894">
        <v>3892</v>
      </c>
      <c r="B3894" s="1" t="s">
        <v>3889</v>
      </c>
      <c r="C3894" s="1" t="s">
        <v>8000</v>
      </c>
      <c r="D3894" s="3">
        <v>1000</v>
      </c>
      <c r="E3894" s="3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s="7">
        <f t="shared" si="240"/>
        <v>41867.652280092596</v>
      </c>
      <c r="L3894" s="7">
        <f t="shared" si="241"/>
        <v>41875.291666666664</v>
      </c>
      <c r="M3894" t="b">
        <v>0</v>
      </c>
      <c r="N3894">
        <v>0</v>
      </c>
      <c r="O3894" s="22">
        <f>E3894/D3894*100</f>
        <v>0</v>
      </c>
      <c r="P3894" s="4" t="e">
        <f>E3894/N3894</f>
        <v>#DIV/0!</v>
      </c>
      <c r="Q3894" t="b">
        <v>0</v>
      </c>
      <c r="R3894" t="s">
        <v>8271</v>
      </c>
      <c r="S3894" t="str">
        <f t="shared" si="242"/>
        <v>theater</v>
      </c>
      <c r="T3894" t="str">
        <f t="shared" si="243"/>
        <v>plays</v>
      </c>
    </row>
    <row r="3895" spans="1:20" ht="42.75" x14ac:dyDescent="0.45">
      <c r="A3895">
        <v>3893</v>
      </c>
      <c r="B3895" s="1" t="s">
        <v>3890</v>
      </c>
      <c r="C3895" s="1" t="s">
        <v>8001</v>
      </c>
      <c r="D3895" s="3">
        <v>50000</v>
      </c>
      <c r="E3895" s="3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s="7">
        <f t="shared" si="240"/>
        <v>41779.657870370371</v>
      </c>
      <c r="L3895" s="7">
        <f t="shared" si="241"/>
        <v>41821.25</v>
      </c>
      <c r="M3895" t="b">
        <v>0</v>
      </c>
      <c r="N3895">
        <v>84</v>
      </c>
      <c r="O3895" s="22">
        <f>E3895/D3895*100</f>
        <v>21.55</v>
      </c>
      <c r="P3895" s="4">
        <f>E3895/N3895</f>
        <v>128.27380952380952</v>
      </c>
      <c r="Q3895" t="b">
        <v>0</v>
      </c>
      <c r="R3895" t="s">
        <v>8271</v>
      </c>
      <c r="S3895" t="str">
        <f t="shared" si="242"/>
        <v>theater</v>
      </c>
      <c r="T3895" t="str">
        <f t="shared" si="243"/>
        <v>plays</v>
      </c>
    </row>
    <row r="3896" spans="1:20" ht="42.75" x14ac:dyDescent="0.45">
      <c r="A3896">
        <v>3894</v>
      </c>
      <c r="B3896" s="1" t="s">
        <v>3891</v>
      </c>
      <c r="C3896" s="1" t="s">
        <v>8002</v>
      </c>
      <c r="D3896" s="3">
        <v>15000</v>
      </c>
      <c r="E3896" s="3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s="7">
        <f t="shared" si="240"/>
        <v>42679.958472222221</v>
      </c>
      <c r="L3896" s="7">
        <f t="shared" si="241"/>
        <v>42710.207638888889</v>
      </c>
      <c r="M3896" t="b">
        <v>0</v>
      </c>
      <c r="N3896">
        <v>11</v>
      </c>
      <c r="O3896" s="22">
        <f>E3896/D3896*100</f>
        <v>3.4666666666666663</v>
      </c>
      <c r="P3896" s="4">
        <f>E3896/N3896</f>
        <v>47.272727272727273</v>
      </c>
      <c r="Q3896" t="b">
        <v>0</v>
      </c>
      <c r="R3896" t="s">
        <v>8271</v>
      </c>
      <c r="S3896" t="str">
        <f t="shared" si="242"/>
        <v>theater</v>
      </c>
      <c r="T3896" t="str">
        <f t="shared" si="243"/>
        <v>plays</v>
      </c>
    </row>
    <row r="3897" spans="1:20" ht="42.75" x14ac:dyDescent="0.45">
      <c r="A3897">
        <v>3895</v>
      </c>
      <c r="B3897" s="1" t="s">
        <v>3892</v>
      </c>
      <c r="C3897" s="1" t="s">
        <v>8003</v>
      </c>
      <c r="D3897" s="3">
        <v>1000</v>
      </c>
      <c r="E3897" s="3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s="7">
        <f t="shared" si="240"/>
        <v>42032.250208333338</v>
      </c>
      <c r="L3897" s="7">
        <f t="shared" si="241"/>
        <v>42063.250208333338</v>
      </c>
      <c r="M3897" t="b">
        <v>0</v>
      </c>
      <c r="N3897">
        <v>1</v>
      </c>
      <c r="O3897" s="22">
        <f>E3897/D3897*100</f>
        <v>5</v>
      </c>
      <c r="P3897" s="4">
        <f>E3897/N3897</f>
        <v>50</v>
      </c>
      <c r="Q3897" t="b">
        <v>0</v>
      </c>
      <c r="R3897" t="s">
        <v>8271</v>
      </c>
      <c r="S3897" t="str">
        <f t="shared" si="242"/>
        <v>theater</v>
      </c>
      <c r="T3897" t="str">
        <f t="shared" si="243"/>
        <v>plays</v>
      </c>
    </row>
    <row r="3898" spans="1:20" ht="42.75" x14ac:dyDescent="0.45">
      <c r="A3898">
        <v>3896</v>
      </c>
      <c r="B3898" s="1" t="s">
        <v>3893</v>
      </c>
      <c r="C3898" s="1" t="s">
        <v>8004</v>
      </c>
      <c r="D3898" s="3">
        <v>1600</v>
      </c>
      <c r="E3898" s="3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s="7">
        <f t="shared" si="240"/>
        <v>41793.191875000004</v>
      </c>
      <c r="L3898" s="7">
        <f t="shared" si="241"/>
        <v>41807.191875000004</v>
      </c>
      <c r="M3898" t="b">
        <v>0</v>
      </c>
      <c r="N3898">
        <v>4</v>
      </c>
      <c r="O3898" s="22">
        <f>E3898/D3898*100</f>
        <v>10.625</v>
      </c>
      <c r="P3898" s="4">
        <f>E3898/N3898</f>
        <v>42.5</v>
      </c>
      <c r="Q3898" t="b">
        <v>0</v>
      </c>
      <c r="R3898" t="s">
        <v>8271</v>
      </c>
      <c r="S3898" t="str">
        <f t="shared" si="242"/>
        <v>theater</v>
      </c>
      <c r="T3898" t="str">
        <f t="shared" si="243"/>
        <v>plays</v>
      </c>
    </row>
    <row r="3899" spans="1:20" ht="42.75" x14ac:dyDescent="0.45">
      <c r="A3899">
        <v>3897</v>
      </c>
      <c r="B3899" s="1" t="s">
        <v>3894</v>
      </c>
      <c r="C3899" s="1" t="s">
        <v>8005</v>
      </c>
      <c r="D3899" s="3">
        <v>2500</v>
      </c>
      <c r="E3899" s="3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s="7">
        <f t="shared" si="240"/>
        <v>41982.87364583333</v>
      </c>
      <c r="L3899" s="7">
        <f t="shared" si="241"/>
        <v>42012.87364583333</v>
      </c>
      <c r="M3899" t="b">
        <v>0</v>
      </c>
      <c r="N3899">
        <v>10</v>
      </c>
      <c r="O3899" s="22">
        <f>E3899/D3899*100</f>
        <v>17.599999999999998</v>
      </c>
      <c r="P3899" s="4">
        <f>E3899/N3899</f>
        <v>44</v>
      </c>
      <c r="Q3899" t="b">
        <v>0</v>
      </c>
      <c r="R3899" t="s">
        <v>8271</v>
      </c>
      <c r="S3899" t="str">
        <f t="shared" si="242"/>
        <v>theater</v>
      </c>
      <c r="T3899" t="str">
        <f t="shared" si="243"/>
        <v>plays</v>
      </c>
    </row>
    <row r="3900" spans="1:20" ht="57" x14ac:dyDescent="0.45">
      <c r="A3900">
        <v>3898</v>
      </c>
      <c r="B3900" s="1" t="s">
        <v>3895</v>
      </c>
      <c r="C3900" s="1" t="s">
        <v>8006</v>
      </c>
      <c r="D3900" s="3">
        <v>2500</v>
      </c>
      <c r="E3900" s="3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s="7">
        <f t="shared" si="240"/>
        <v>42193.482291666667</v>
      </c>
      <c r="L3900" s="7">
        <f t="shared" si="241"/>
        <v>42233.666666666672</v>
      </c>
      <c r="M3900" t="b">
        <v>0</v>
      </c>
      <c r="N3900">
        <v>16</v>
      </c>
      <c r="O3900" s="22">
        <f>E3900/D3900*100</f>
        <v>32.56</v>
      </c>
      <c r="P3900" s="4">
        <f>E3900/N3900</f>
        <v>50.875</v>
      </c>
      <c r="Q3900" t="b">
        <v>0</v>
      </c>
      <c r="R3900" t="s">
        <v>8271</v>
      </c>
      <c r="S3900" t="str">
        <f t="shared" si="242"/>
        <v>theater</v>
      </c>
      <c r="T3900" t="str">
        <f t="shared" si="243"/>
        <v>plays</v>
      </c>
    </row>
    <row r="3901" spans="1:20" ht="42.75" x14ac:dyDescent="0.45">
      <c r="A3901">
        <v>3899</v>
      </c>
      <c r="B3901" s="1" t="s">
        <v>3896</v>
      </c>
      <c r="C3901" s="1" t="s">
        <v>8007</v>
      </c>
      <c r="D3901" s="3">
        <v>10000</v>
      </c>
      <c r="E3901" s="3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s="7">
        <f t="shared" si="240"/>
        <v>41843.775011574071</v>
      </c>
      <c r="L3901" s="7">
        <f t="shared" si="241"/>
        <v>41863.775011574071</v>
      </c>
      <c r="M3901" t="b">
        <v>0</v>
      </c>
      <c r="N3901">
        <v>2</v>
      </c>
      <c r="O3901" s="22">
        <f>E3901/D3901*100</f>
        <v>1.25</v>
      </c>
      <c r="P3901" s="4">
        <f>E3901/N3901</f>
        <v>62.5</v>
      </c>
      <c r="Q3901" t="b">
        <v>0</v>
      </c>
      <c r="R3901" t="s">
        <v>8271</v>
      </c>
      <c r="S3901" t="str">
        <f t="shared" si="242"/>
        <v>theater</v>
      </c>
      <c r="T3901" t="str">
        <f t="shared" si="243"/>
        <v>plays</v>
      </c>
    </row>
    <row r="3902" spans="1:20" ht="28.5" x14ac:dyDescent="0.45">
      <c r="A3902">
        <v>3900</v>
      </c>
      <c r="B3902" s="1" t="s">
        <v>3897</v>
      </c>
      <c r="C3902" s="1" t="s">
        <v>8008</v>
      </c>
      <c r="D3902" s="3">
        <v>2500</v>
      </c>
      <c r="E3902" s="3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s="7">
        <f t="shared" si="240"/>
        <v>42136.092488425929</v>
      </c>
      <c r="L3902" s="7">
        <f t="shared" si="241"/>
        <v>42166.092488425929</v>
      </c>
      <c r="M3902" t="b">
        <v>0</v>
      </c>
      <c r="N3902">
        <v>5</v>
      </c>
      <c r="O3902" s="22">
        <f>E3902/D3902*100</f>
        <v>5.4</v>
      </c>
      <c r="P3902" s="4">
        <f>E3902/N3902</f>
        <v>27</v>
      </c>
      <c r="Q3902" t="b">
        <v>0</v>
      </c>
      <c r="R3902" t="s">
        <v>8271</v>
      </c>
      <c r="S3902" t="str">
        <f t="shared" si="242"/>
        <v>theater</v>
      </c>
      <c r="T3902" t="str">
        <f t="shared" si="243"/>
        <v>plays</v>
      </c>
    </row>
    <row r="3903" spans="1:20" ht="42.75" x14ac:dyDescent="0.45">
      <c r="A3903">
        <v>3901</v>
      </c>
      <c r="B3903" s="1" t="s">
        <v>3898</v>
      </c>
      <c r="C3903" s="1" t="s">
        <v>8009</v>
      </c>
      <c r="D3903" s="3">
        <v>3000</v>
      </c>
      <c r="E3903" s="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s="7">
        <f t="shared" si="240"/>
        <v>42317.826377314821</v>
      </c>
      <c r="L3903" s="7">
        <f t="shared" si="241"/>
        <v>42357.826377314821</v>
      </c>
      <c r="M3903" t="b">
        <v>0</v>
      </c>
      <c r="N3903">
        <v>1</v>
      </c>
      <c r="O3903" s="22">
        <f>E3903/D3903*100</f>
        <v>0.83333333333333337</v>
      </c>
      <c r="P3903" s="4">
        <f>E3903/N3903</f>
        <v>25</v>
      </c>
      <c r="Q3903" t="b">
        <v>0</v>
      </c>
      <c r="R3903" t="s">
        <v>8271</v>
      </c>
      <c r="S3903" t="str">
        <f t="shared" si="242"/>
        <v>theater</v>
      </c>
      <c r="T3903" t="str">
        <f t="shared" si="243"/>
        <v>plays</v>
      </c>
    </row>
    <row r="3904" spans="1:20" ht="42.75" x14ac:dyDescent="0.45">
      <c r="A3904">
        <v>3902</v>
      </c>
      <c r="B3904" s="1" t="s">
        <v>3899</v>
      </c>
      <c r="C3904" s="1" t="s">
        <v>8010</v>
      </c>
      <c r="D3904" s="3">
        <v>3000</v>
      </c>
      <c r="E3904" s="3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s="7">
        <f t="shared" si="240"/>
        <v>42663.468078703707</v>
      </c>
      <c r="L3904" s="7">
        <f t="shared" si="241"/>
        <v>42688.509745370371</v>
      </c>
      <c r="M3904" t="b">
        <v>0</v>
      </c>
      <c r="N3904">
        <v>31</v>
      </c>
      <c r="O3904" s="22">
        <f>E3904/D3904*100</f>
        <v>48.833333333333336</v>
      </c>
      <c r="P3904" s="4">
        <f>E3904/N3904</f>
        <v>47.258064516129032</v>
      </c>
      <c r="Q3904" t="b">
        <v>0</v>
      </c>
      <c r="R3904" t="s">
        <v>8271</v>
      </c>
      <c r="S3904" t="str">
        <f t="shared" si="242"/>
        <v>theater</v>
      </c>
      <c r="T3904" t="str">
        <f t="shared" si="243"/>
        <v>plays</v>
      </c>
    </row>
    <row r="3905" spans="1:20" ht="57" x14ac:dyDescent="0.45">
      <c r="A3905">
        <v>3903</v>
      </c>
      <c r="B3905" s="1" t="s">
        <v>3900</v>
      </c>
      <c r="C3905" s="1" t="s">
        <v>8011</v>
      </c>
      <c r="D3905" s="3">
        <v>1500</v>
      </c>
      <c r="E3905" s="3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s="7">
        <f t="shared" si="240"/>
        <v>42186.01116898148</v>
      </c>
      <c r="L3905" s="7">
        <f t="shared" si="241"/>
        <v>42230.818055555559</v>
      </c>
      <c r="M3905" t="b">
        <v>0</v>
      </c>
      <c r="N3905">
        <v>0</v>
      </c>
      <c r="O3905" s="22">
        <f>E3905/D3905*100</f>
        <v>0</v>
      </c>
      <c r="P3905" s="4" t="e">
        <f>E3905/N3905</f>
        <v>#DIV/0!</v>
      </c>
      <c r="Q3905" t="b">
        <v>0</v>
      </c>
      <c r="R3905" t="s">
        <v>8271</v>
      </c>
      <c r="S3905" t="str">
        <f t="shared" si="242"/>
        <v>theater</v>
      </c>
      <c r="T3905" t="str">
        <f t="shared" si="243"/>
        <v>plays</v>
      </c>
    </row>
    <row r="3906" spans="1:20" x14ac:dyDescent="0.45">
      <c r="A3906">
        <v>3904</v>
      </c>
      <c r="B3906" s="1" t="s">
        <v>3901</v>
      </c>
      <c r="C3906" s="1" t="s">
        <v>8012</v>
      </c>
      <c r="D3906" s="3">
        <v>10000</v>
      </c>
      <c r="E3906" s="3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s="7">
        <f t="shared" si="240"/>
        <v>42095.229166666672</v>
      </c>
      <c r="L3906" s="7">
        <f t="shared" si="241"/>
        <v>42109.211111111115</v>
      </c>
      <c r="M3906" t="b">
        <v>0</v>
      </c>
      <c r="N3906">
        <v>2</v>
      </c>
      <c r="O3906" s="22">
        <f>E3906/D3906*100</f>
        <v>0.03</v>
      </c>
      <c r="P3906" s="4">
        <f>E3906/N3906</f>
        <v>1.5</v>
      </c>
      <c r="Q3906" t="b">
        <v>0</v>
      </c>
      <c r="R3906" t="s">
        <v>8271</v>
      </c>
      <c r="S3906" t="str">
        <f t="shared" si="242"/>
        <v>theater</v>
      </c>
      <c r="T3906" t="str">
        <f t="shared" si="243"/>
        <v>plays</v>
      </c>
    </row>
    <row r="3907" spans="1:20" ht="42.75" x14ac:dyDescent="0.45">
      <c r="A3907">
        <v>3905</v>
      </c>
      <c r="B3907" s="1" t="s">
        <v>3902</v>
      </c>
      <c r="C3907" s="1" t="s">
        <v>8013</v>
      </c>
      <c r="D3907" s="3">
        <v>1500</v>
      </c>
      <c r="E3907" s="3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s="7">
        <f t="shared" ref="K3907:K3970" si="244">(((J3907/60)/60)/24)+DATE(1970,1,1)</f>
        <v>42124.623877314814</v>
      </c>
      <c r="L3907" s="7">
        <f t="shared" ref="L3907:L3970" si="245">(((I3907/60)/60)/24)+DATE(1970,1,1)</f>
        <v>42166.958333333328</v>
      </c>
      <c r="M3907" t="b">
        <v>0</v>
      </c>
      <c r="N3907">
        <v>7</v>
      </c>
      <c r="O3907" s="22">
        <f>E3907/D3907*100</f>
        <v>11.533333333333333</v>
      </c>
      <c r="P3907" s="4">
        <f>E3907/N3907</f>
        <v>24.714285714285715</v>
      </c>
      <c r="Q3907" t="b">
        <v>0</v>
      </c>
      <c r="R3907" t="s">
        <v>8271</v>
      </c>
      <c r="S3907" t="str">
        <f t="shared" ref="S3907:S3970" si="246">LEFT(R3907,SEARCH("/",R3907,1)-1)</f>
        <v>theater</v>
      </c>
      <c r="T3907" t="str">
        <f t="shared" ref="T3907:T3970" si="247">RIGHT(R3907,LEN(R3907) - FIND("/",R3907))</f>
        <v>plays</v>
      </c>
    </row>
    <row r="3908" spans="1:20" ht="42.75" x14ac:dyDescent="0.45">
      <c r="A3908">
        <v>3906</v>
      </c>
      <c r="B3908" s="1" t="s">
        <v>3903</v>
      </c>
      <c r="C3908" s="1" t="s">
        <v>8014</v>
      </c>
      <c r="D3908" s="3">
        <v>1500</v>
      </c>
      <c r="E3908" s="3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s="7">
        <f t="shared" si="244"/>
        <v>42143.917743055557</v>
      </c>
      <c r="L3908" s="7">
        <f t="shared" si="245"/>
        <v>42181.559027777781</v>
      </c>
      <c r="M3908" t="b">
        <v>0</v>
      </c>
      <c r="N3908">
        <v>16</v>
      </c>
      <c r="O3908" s="22">
        <f>E3908/D3908*100</f>
        <v>67.333333333333329</v>
      </c>
      <c r="P3908" s="4">
        <f>E3908/N3908</f>
        <v>63.125</v>
      </c>
      <c r="Q3908" t="b">
        <v>0</v>
      </c>
      <c r="R3908" t="s">
        <v>8271</v>
      </c>
      <c r="S3908" t="str">
        <f t="shared" si="246"/>
        <v>theater</v>
      </c>
      <c r="T3908" t="str">
        <f t="shared" si="247"/>
        <v>plays</v>
      </c>
    </row>
    <row r="3909" spans="1:20" ht="28.5" x14ac:dyDescent="0.45">
      <c r="A3909">
        <v>3907</v>
      </c>
      <c r="B3909" s="1" t="s">
        <v>3904</v>
      </c>
      <c r="C3909" s="1" t="s">
        <v>8015</v>
      </c>
      <c r="D3909" s="3">
        <v>1000</v>
      </c>
      <c r="E3909" s="3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s="7">
        <f t="shared" si="244"/>
        <v>41906.819513888891</v>
      </c>
      <c r="L3909" s="7">
        <f t="shared" si="245"/>
        <v>41938.838888888888</v>
      </c>
      <c r="M3909" t="b">
        <v>0</v>
      </c>
      <c r="N3909">
        <v>4</v>
      </c>
      <c r="O3909" s="22">
        <f>E3909/D3909*100</f>
        <v>15.299999999999999</v>
      </c>
      <c r="P3909" s="4">
        <f>E3909/N3909</f>
        <v>38.25</v>
      </c>
      <c r="Q3909" t="b">
        <v>0</v>
      </c>
      <c r="R3909" t="s">
        <v>8271</v>
      </c>
      <c r="S3909" t="str">
        <f t="shared" si="246"/>
        <v>theater</v>
      </c>
      <c r="T3909" t="str">
        <f t="shared" si="247"/>
        <v>plays</v>
      </c>
    </row>
    <row r="3910" spans="1:20" ht="42.75" x14ac:dyDescent="0.45">
      <c r="A3910">
        <v>3908</v>
      </c>
      <c r="B3910" s="1" t="s">
        <v>3905</v>
      </c>
      <c r="C3910" s="1" t="s">
        <v>8016</v>
      </c>
      <c r="D3910" s="3">
        <v>750</v>
      </c>
      <c r="E3910" s="3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s="7">
        <f t="shared" si="244"/>
        <v>41834.135370370372</v>
      </c>
      <c r="L3910" s="7">
        <f t="shared" si="245"/>
        <v>41849.135370370372</v>
      </c>
      <c r="M3910" t="b">
        <v>0</v>
      </c>
      <c r="N3910">
        <v>4</v>
      </c>
      <c r="O3910" s="22">
        <f>E3910/D3910*100</f>
        <v>8.6666666666666679</v>
      </c>
      <c r="P3910" s="4">
        <f>E3910/N3910</f>
        <v>16.25</v>
      </c>
      <c r="Q3910" t="b">
        <v>0</v>
      </c>
      <c r="R3910" t="s">
        <v>8271</v>
      </c>
      <c r="S3910" t="str">
        <f t="shared" si="246"/>
        <v>theater</v>
      </c>
      <c r="T3910" t="str">
        <f t="shared" si="247"/>
        <v>plays</v>
      </c>
    </row>
    <row r="3911" spans="1:20" ht="42.75" x14ac:dyDescent="0.45">
      <c r="A3911">
        <v>3909</v>
      </c>
      <c r="B3911" s="1" t="s">
        <v>3906</v>
      </c>
      <c r="C3911" s="1" t="s">
        <v>8017</v>
      </c>
      <c r="D3911" s="3">
        <v>60000</v>
      </c>
      <c r="E3911" s="3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s="7">
        <f t="shared" si="244"/>
        <v>41863.359282407408</v>
      </c>
      <c r="L3911" s="7">
        <f t="shared" si="245"/>
        <v>41893.359282407408</v>
      </c>
      <c r="M3911" t="b">
        <v>0</v>
      </c>
      <c r="N3911">
        <v>4</v>
      </c>
      <c r="O3911" s="22">
        <f>E3911/D3911*100</f>
        <v>0.22499999999999998</v>
      </c>
      <c r="P3911" s="4">
        <f>E3911/N3911</f>
        <v>33.75</v>
      </c>
      <c r="Q3911" t="b">
        <v>0</v>
      </c>
      <c r="R3911" t="s">
        <v>8271</v>
      </c>
      <c r="S3911" t="str">
        <f t="shared" si="246"/>
        <v>theater</v>
      </c>
      <c r="T3911" t="str">
        <f t="shared" si="247"/>
        <v>plays</v>
      </c>
    </row>
    <row r="3912" spans="1:20" ht="42.75" x14ac:dyDescent="0.45">
      <c r="A3912">
        <v>3910</v>
      </c>
      <c r="B3912" s="1" t="s">
        <v>3907</v>
      </c>
      <c r="C3912" s="1" t="s">
        <v>8018</v>
      </c>
      <c r="D3912" s="3">
        <v>6000</v>
      </c>
      <c r="E3912" s="3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s="7">
        <f t="shared" si="244"/>
        <v>42224.756909722222</v>
      </c>
      <c r="L3912" s="7">
        <f t="shared" si="245"/>
        <v>42254.756909722222</v>
      </c>
      <c r="M3912" t="b">
        <v>0</v>
      </c>
      <c r="N3912">
        <v>3</v>
      </c>
      <c r="O3912" s="22">
        <f>E3912/D3912*100</f>
        <v>3.0833333333333335</v>
      </c>
      <c r="P3912" s="4">
        <f>E3912/N3912</f>
        <v>61.666666666666664</v>
      </c>
      <c r="Q3912" t="b">
        <v>0</v>
      </c>
      <c r="R3912" t="s">
        <v>8271</v>
      </c>
      <c r="S3912" t="str">
        <f t="shared" si="246"/>
        <v>theater</v>
      </c>
      <c r="T3912" t="str">
        <f t="shared" si="247"/>
        <v>plays</v>
      </c>
    </row>
    <row r="3913" spans="1:20" ht="42.75" x14ac:dyDescent="0.45">
      <c r="A3913">
        <v>3911</v>
      </c>
      <c r="B3913" s="1" t="s">
        <v>3908</v>
      </c>
      <c r="C3913" s="1" t="s">
        <v>8019</v>
      </c>
      <c r="D3913" s="3">
        <v>8000</v>
      </c>
      <c r="E3913" s="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s="7">
        <f t="shared" si="244"/>
        <v>41939.8122337963</v>
      </c>
      <c r="L3913" s="7">
        <f t="shared" si="245"/>
        <v>41969.853900462964</v>
      </c>
      <c r="M3913" t="b">
        <v>0</v>
      </c>
      <c r="N3913">
        <v>36</v>
      </c>
      <c r="O3913" s="22">
        <f>E3913/D3913*100</f>
        <v>37.412500000000001</v>
      </c>
      <c r="P3913" s="4">
        <f>E3913/N3913</f>
        <v>83.138888888888886</v>
      </c>
      <c r="Q3913" t="b">
        <v>0</v>
      </c>
      <c r="R3913" t="s">
        <v>8271</v>
      </c>
      <c r="S3913" t="str">
        <f t="shared" si="246"/>
        <v>theater</v>
      </c>
      <c r="T3913" t="str">
        <f t="shared" si="247"/>
        <v>plays</v>
      </c>
    </row>
    <row r="3914" spans="1:20" ht="42.75" x14ac:dyDescent="0.45">
      <c r="A3914">
        <v>3912</v>
      </c>
      <c r="B3914" s="1" t="s">
        <v>3909</v>
      </c>
      <c r="C3914" s="1" t="s">
        <v>8020</v>
      </c>
      <c r="D3914" s="3">
        <v>15000</v>
      </c>
      <c r="E3914" s="3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s="7">
        <f t="shared" si="244"/>
        <v>42059.270023148143</v>
      </c>
      <c r="L3914" s="7">
        <f t="shared" si="245"/>
        <v>42119.190972222219</v>
      </c>
      <c r="M3914" t="b">
        <v>0</v>
      </c>
      <c r="N3914">
        <v>1</v>
      </c>
      <c r="O3914" s="22">
        <f>E3914/D3914*100</f>
        <v>6.6666666666666671E-3</v>
      </c>
      <c r="P3914" s="4">
        <f>E3914/N3914</f>
        <v>1</v>
      </c>
      <c r="Q3914" t="b">
        <v>0</v>
      </c>
      <c r="R3914" t="s">
        <v>8271</v>
      </c>
      <c r="S3914" t="str">
        <f t="shared" si="246"/>
        <v>theater</v>
      </c>
      <c r="T3914" t="str">
        <f t="shared" si="247"/>
        <v>plays</v>
      </c>
    </row>
    <row r="3915" spans="1:20" ht="42.75" x14ac:dyDescent="0.45">
      <c r="A3915">
        <v>3913</v>
      </c>
      <c r="B3915" s="1" t="s">
        <v>3910</v>
      </c>
      <c r="C3915" s="1" t="s">
        <v>8021</v>
      </c>
      <c r="D3915" s="3">
        <v>10000</v>
      </c>
      <c r="E3915" s="3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s="7">
        <f t="shared" si="244"/>
        <v>42308.211215277777</v>
      </c>
      <c r="L3915" s="7">
        <f t="shared" si="245"/>
        <v>42338.252881944441</v>
      </c>
      <c r="M3915" t="b">
        <v>0</v>
      </c>
      <c r="N3915">
        <v>7</v>
      </c>
      <c r="O3915" s="22">
        <f>E3915/D3915*100</f>
        <v>10</v>
      </c>
      <c r="P3915" s="4">
        <f>E3915/N3915</f>
        <v>142.85714285714286</v>
      </c>
      <c r="Q3915" t="b">
        <v>0</v>
      </c>
      <c r="R3915" t="s">
        <v>8271</v>
      </c>
      <c r="S3915" t="str">
        <f t="shared" si="246"/>
        <v>theater</v>
      </c>
      <c r="T3915" t="str">
        <f t="shared" si="247"/>
        <v>plays</v>
      </c>
    </row>
    <row r="3916" spans="1:20" ht="42.75" x14ac:dyDescent="0.45">
      <c r="A3916">
        <v>3914</v>
      </c>
      <c r="B3916" s="1" t="s">
        <v>3911</v>
      </c>
      <c r="C3916" s="1" t="s">
        <v>8022</v>
      </c>
      <c r="D3916" s="3">
        <v>2500</v>
      </c>
      <c r="E3916" s="3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s="7">
        <f t="shared" si="244"/>
        <v>42114.818935185183</v>
      </c>
      <c r="L3916" s="7">
        <f t="shared" si="245"/>
        <v>42134.957638888889</v>
      </c>
      <c r="M3916" t="b">
        <v>0</v>
      </c>
      <c r="N3916">
        <v>27</v>
      </c>
      <c r="O3916" s="22">
        <f>E3916/D3916*100</f>
        <v>36.36</v>
      </c>
      <c r="P3916" s="4">
        <f>E3916/N3916</f>
        <v>33.666666666666664</v>
      </c>
      <c r="Q3916" t="b">
        <v>0</v>
      </c>
      <c r="R3916" t="s">
        <v>8271</v>
      </c>
      <c r="S3916" t="str">
        <f t="shared" si="246"/>
        <v>theater</v>
      </c>
      <c r="T3916" t="str">
        <f t="shared" si="247"/>
        <v>plays</v>
      </c>
    </row>
    <row r="3917" spans="1:20" ht="42.75" x14ac:dyDescent="0.45">
      <c r="A3917">
        <v>3915</v>
      </c>
      <c r="B3917" s="1" t="s">
        <v>3912</v>
      </c>
      <c r="C3917" s="1" t="s">
        <v>8023</v>
      </c>
      <c r="D3917" s="3">
        <v>1500</v>
      </c>
      <c r="E3917" s="3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s="7">
        <f t="shared" si="244"/>
        <v>42492.98505787037</v>
      </c>
      <c r="L3917" s="7">
        <f t="shared" si="245"/>
        <v>42522.98505787037</v>
      </c>
      <c r="M3917" t="b">
        <v>0</v>
      </c>
      <c r="N3917">
        <v>1</v>
      </c>
      <c r="O3917" s="22">
        <f>E3917/D3917*100</f>
        <v>0.33333333333333337</v>
      </c>
      <c r="P3917" s="4">
        <f>E3917/N3917</f>
        <v>5</v>
      </c>
      <c r="Q3917" t="b">
        <v>0</v>
      </c>
      <c r="R3917" t="s">
        <v>8271</v>
      </c>
      <c r="S3917" t="str">
        <f t="shared" si="246"/>
        <v>theater</v>
      </c>
      <c r="T3917" t="str">
        <f t="shared" si="247"/>
        <v>plays</v>
      </c>
    </row>
    <row r="3918" spans="1:20" ht="42.75" x14ac:dyDescent="0.45">
      <c r="A3918">
        <v>3916</v>
      </c>
      <c r="B3918" s="1" t="s">
        <v>3913</v>
      </c>
      <c r="C3918" s="1" t="s">
        <v>8024</v>
      </c>
      <c r="D3918" s="3">
        <v>2000</v>
      </c>
      <c r="E3918" s="3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s="7">
        <f t="shared" si="244"/>
        <v>42494.471666666665</v>
      </c>
      <c r="L3918" s="7">
        <f t="shared" si="245"/>
        <v>42524.471666666665</v>
      </c>
      <c r="M3918" t="b">
        <v>0</v>
      </c>
      <c r="N3918">
        <v>0</v>
      </c>
      <c r="O3918" s="22">
        <f>E3918/D3918*100</f>
        <v>0</v>
      </c>
      <c r="P3918" s="4" t="e">
        <f>E3918/N3918</f>
        <v>#DIV/0!</v>
      </c>
      <c r="Q3918" t="b">
        <v>0</v>
      </c>
      <c r="R3918" t="s">
        <v>8271</v>
      </c>
      <c r="S3918" t="str">
        <f t="shared" si="246"/>
        <v>theater</v>
      </c>
      <c r="T3918" t="str">
        <f t="shared" si="247"/>
        <v>plays</v>
      </c>
    </row>
    <row r="3919" spans="1:20" ht="42.75" x14ac:dyDescent="0.45">
      <c r="A3919">
        <v>3917</v>
      </c>
      <c r="B3919" s="1" t="s">
        <v>3914</v>
      </c>
      <c r="C3919" s="1" t="s">
        <v>8025</v>
      </c>
      <c r="D3919" s="3">
        <v>3500</v>
      </c>
      <c r="E3919" s="3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s="7">
        <f t="shared" si="244"/>
        <v>41863.527326388888</v>
      </c>
      <c r="L3919" s="7">
        <f t="shared" si="245"/>
        <v>41893.527326388888</v>
      </c>
      <c r="M3919" t="b">
        <v>0</v>
      </c>
      <c r="N3919">
        <v>1</v>
      </c>
      <c r="O3919" s="22">
        <f>E3919/D3919*100</f>
        <v>0.2857142857142857</v>
      </c>
      <c r="P3919" s="4">
        <f>E3919/N3919</f>
        <v>10</v>
      </c>
      <c r="Q3919" t="b">
        <v>0</v>
      </c>
      <c r="R3919" t="s">
        <v>8271</v>
      </c>
      <c r="S3919" t="str">
        <f t="shared" si="246"/>
        <v>theater</v>
      </c>
      <c r="T3919" t="str">
        <f t="shared" si="247"/>
        <v>plays</v>
      </c>
    </row>
    <row r="3920" spans="1:20" ht="42.75" x14ac:dyDescent="0.45">
      <c r="A3920">
        <v>3918</v>
      </c>
      <c r="B3920" s="1" t="s">
        <v>3915</v>
      </c>
      <c r="C3920" s="1" t="s">
        <v>8026</v>
      </c>
      <c r="D3920" s="3">
        <v>60000</v>
      </c>
      <c r="E3920" s="3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s="7">
        <f t="shared" si="244"/>
        <v>41843.664618055554</v>
      </c>
      <c r="L3920" s="7">
        <f t="shared" si="245"/>
        <v>41855.666666666664</v>
      </c>
      <c r="M3920" t="b">
        <v>0</v>
      </c>
      <c r="N3920">
        <v>3</v>
      </c>
      <c r="O3920" s="22">
        <f>E3920/D3920*100</f>
        <v>0.2</v>
      </c>
      <c r="P3920" s="4">
        <f>E3920/N3920</f>
        <v>40</v>
      </c>
      <c r="Q3920" t="b">
        <v>0</v>
      </c>
      <c r="R3920" t="s">
        <v>8271</v>
      </c>
      <c r="S3920" t="str">
        <f t="shared" si="246"/>
        <v>theater</v>
      </c>
      <c r="T3920" t="str">
        <f t="shared" si="247"/>
        <v>plays</v>
      </c>
    </row>
    <row r="3921" spans="1:20" ht="42.75" x14ac:dyDescent="0.45">
      <c r="A3921">
        <v>3919</v>
      </c>
      <c r="B3921" s="1" t="s">
        <v>3916</v>
      </c>
      <c r="C3921" s="1" t="s">
        <v>8027</v>
      </c>
      <c r="D3921" s="3">
        <v>5000</v>
      </c>
      <c r="E3921" s="3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s="7">
        <f t="shared" si="244"/>
        <v>42358.684872685189</v>
      </c>
      <c r="L3921" s="7">
        <f t="shared" si="245"/>
        <v>42387</v>
      </c>
      <c r="M3921" t="b">
        <v>0</v>
      </c>
      <c r="N3921">
        <v>3</v>
      </c>
      <c r="O3921" s="22">
        <f>E3921/D3921*100</f>
        <v>1.7999999999999998</v>
      </c>
      <c r="P3921" s="4">
        <f>E3921/N3921</f>
        <v>30</v>
      </c>
      <c r="Q3921" t="b">
        <v>0</v>
      </c>
      <c r="R3921" t="s">
        <v>8271</v>
      </c>
      <c r="S3921" t="str">
        <f t="shared" si="246"/>
        <v>theater</v>
      </c>
      <c r="T3921" t="str">
        <f t="shared" si="247"/>
        <v>plays</v>
      </c>
    </row>
    <row r="3922" spans="1:20" ht="42.75" x14ac:dyDescent="0.45">
      <c r="A3922">
        <v>3920</v>
      </c>
      <c r="B3922" s="1" t="s">
        <v>3917</v>
      </c>
      <c r="C3922" s="1" t="s">
        <v>8028</v>
      </c>
      <c r="D3922" s="3">
        <v>2500</v>
      </c>
      <c r="E3922" s="3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s="7">
        <f t="shared" si="244"/>
        <v>42657.38726851852</v>
      </c>
      <c r="L3922" s="7">
        <f t="shared" si="245"/>
        <v>42687.428935185191</v>
      </c>
      <c r="M3922" t="b">
        <v>0</v>
      </c>
      <c r="N3922">
        <v>3</v>
      </c>
      <c r="O3922" s="22">
        <f>E3922/D3922*100</f>
        <v>5.4</v>
      </c>
      <c r="P3922" s="4">
        <f>E3922/N3922</f>
        <v>45</v>
      </c>
      <c r="Q3922" t="b">
        <v>0</v>
      </c>
      <c r="R3922" t="s">
        <v>8271</v>
      </c>
      <c r="S3922" t="str">
        <f t="shared" si="246"/>
        <v>theater</v>
      </c>
      <c r="T3922" t="str">
        <f t="shared" si="247"/>
        <v>plays</v>
      </c>
    </row>
    <row r="3923" spans="1:20" ht="42.75" x14ac:dyDescent="0.45">
      <c r="A3923">
        <v>3921</v>
      </c>
      <c r="B3923" s="1" t="s">
        <v>3918</v>
      </c>
      <c r="C3923" s="1" t="s">
        <v>8029</v>
      </c>
      <c r="D3923" s="3">
        <v>3000</v>
      </c>
      <c r="E3923" s="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s="7">
        <f t="shared" si="244"/>
        <v>41926.542303240742</v>
      </c>
      <c r="L3923" s="7">
        <f t="shared" si="245"/>
        <v>41938.75</v>
      </c>
      <c r="M3923" t="b">
        <v>0</v>
      </c>
      <c r="N3923">
        <v>0</v>
      </c>
      <c r="O3923" s="22">
        <f>E3923/D3923*100</f>
        <v>0</v>
      </c>
      <c r="P3923" s="4" t="e">
        <f>E3923/N3923</f>
        <v>#DIV/0!</v>
      </c>
      <c r="Q3923" t="b">
        <v>0</v>
      </c>
      <c r="R3923" t="s">
        <v>8271</v>
      </c>
      <c r="S3923" t="str">
        <f t="shared" si="246"/>
        <v>theater</v>
      </c>
      <c r="T3923" t="str">
        <f t="shared" si="247"/>
        <v>plays</v>
      </c>
    </row>
    <row r="3924" spans="1:20" ht="42.75" x14ac:dyDescent="0.45">
      <c r="A3924">
        <v>3922</v>
      </c>
      <c r="B3924" s="1" t="s">
        <v>3919</v>
      </c>
      <c r="C3924" s="1" t="s">
        <v>8030</v>
      </c>
      <c r="D3924" s="3">
        <v>750</v>
      </c>
      <c r="E3924" s="3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s="7">
        <f t="shared" si="244"/>
        <v>42020.768634259264</v>
      </c>
      <c r="L3924" s="7">
        <f t="shared" si="245"/>
        <v>42065.958333333328</v>
      </c>
      <c r="M3924" t="b">
        <v>0</v>
      </c>
      <c r="N3924">
        <v>6</v>
      </c>
      <c r="O3924" s="22">
        <f>E3924/D3924*100</f>
        <v>8.1333333333333329</v>
      </c>
      <c r="P3924" s="4">
        <f>E3924/N3924</f>
        <v>10.166666666666666</v>
      </c>
      <c r="Q3924" t="b">
        <v>0</v>
      </c>
      <c r="R3924" t="s">
        <v>8271</v>
      </c>
      <c r="S3924" t="str">
        <f t="shared" si="246"/>
        <v>theater</v>
      </c>
      <c r="T3924" t="str">
        <f t="shared" si="247"/>
        <v>plays</v>
      </c>
    </row>
    <row r="3925" spans="1:20" ht="42.75" x14ac:dyDescent="0.45">
      <c r="A3925">
        <v>3923</v>
      </c>
      <c r="B3925" s="1" t="s">
        <v>3920</v>
      </c>
      <c r="C3925" s="1" t="s">
        <v>8031</v>
      </c>
      <c r="D3925" s="3">
        <v>11500</v>
      </c>
      <c r="E3925" s="3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s="7">
        <f t="shared" si="244"/>
        <v>42075.979988425926</v>
      </c>
      <c r="L3925" s="7">
        <f t="shared" si="245"/>
        <v>42103.979988425926</v>
      </c>
      <c r="M3925" t="b">
        <v>0</v>
      </c>
      <c r="N3925">
        <v>17</v>
      </c>
      <c r="O3925" s="22">
        <f>E3925/D3925*100</f>
        <v>12.034782608695652</v>
      </c>
      <c r="P3925" s="4">
        <f>E3925/N3925</f>
        <v>81.411764705882348</v>
      </c>
      <c r="Q3925" t="b">
        <v>0</v>
      </c>
      <c r="R3925" t="s">
        <v>8271</v>
      </c>
      <c r="S3925" t="str">
        <f t="shared" si="246"/>
        <v>theater</v>
      </c>
      <c r="T3925" t="str">
        <f t="shared" si="247"/>
        <v>plays</v>
      </c>
    </row>
    <row r="3926" spans="1:20" ht="42.75" x14ac:dyDescent="0.45">
      <c r="A3926">
        <v>3924</v>
      </c>
      <c r="B3926" s="1" t="s">
        <v>3921</v>
      </c>
      <c r="C3926" s="1" t="s">
        <v>8032</v>
      </c>
      <c r="D3926" s="3">
        <v>15000</v>
      </c>
      <c r="E3926" s="3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s="7">
        <f t="shared" si="244"/>
        <v>41786.959745370368</v>
      </c>
      <c r="L3926" s="7">
        <f t="shared" si="245"/>
        <v>41816.959745370368</v>
      </c>
      <c r="M3926" t="b">
        <v>0</v>
      </c>
      <c r="N3926">
        <v>40</v>
      </c>
      <c r="O3926" s="22">
        <f>E3926/D3926*100</f>
        <v>15.266666666666667</v>
      </c>
      <c r="P3926" s="4">
        <f>E3926/N3926</f>
        <v>57.25</v>
      </c>
      <c r="Q3926" t="b">
        <v>0</v>
      </c>
      <c r="R3926" t="s">
        <v>8271</v>
      </c>
      <c r="S3926" t="str">
        <f t="shared" si="246"/>
        <v>theater</v>
      </c>
      <c r="T3926" t="str">
        <f t="shared" si="247"/>
        <v>plays</v>
      </c>
    </row>
    <row r="3927" spans="1:20" ht="42.75" x14ac:dyDescent="0.45">
      <c r="A3927">
        <v>3925</v>
      </c>
      <c r="B3927" s="1" t="s">
        <v>3922</v>
      </c>
      <c r="C3927" s="1" t="s">
        <v>8033</v>
      </c>
      <c r="D3927" s="3">
        <v>150</v>
      </c>
      <c r="E3927" s="3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s="7">
        <f t="shared" si="244"/>
        <v>41820.870821759258</v>
      </c>
      <c r="L3927" s="7">
        <f t="shared" si="245"/>
        <v>41850.870821759258</v>
      </c>
      <c r="M3927" t="b">
        <v>0</v>
      </c>
      <c r="N3927">
        <v>3</v>
      </c>
      <c r="O3927" s="22">
        <f>E3927/D3927*100</f>
        <v>10</v>
      </c>
      <c r="P3927" s="4">
        <f>E3927/N3927</f>
        <v>5</v>
      </c>
      <c r="Q3927" t="b">
        <v>0</v>
      </c>
      <c r="R3927" t="s">
        <v>8271</v>
      </c>
      <c r="S3927" t="str">
        <f t="shared" si="246"/>
        <v>theater</v>
      </c>
      <c r="T3927" t="str">
        <f t="shared" si="247"/>
        <v>plays</v>
      </c>
    </row>
    <row r="3928" spans="1:20" ht="28.5" x14ac:dyDescent="0.45">
      <c r="A3928">
        <v>3926</v>
      </c>
      <c r="B3928" s="1" t="s">
        <v>3923</v>
      </c>
      <c r="C3928" s="1" t="s">
        <v>8034</v>
      </c>
      <c r="D3928" s="3">
        <v>5000</v>
      </c>
      <c r="E3928" s="3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s="7">
        <f t="shared" si="244"/>
        <v>41970.085046296299</v>
      </c>
      <c r="L3928" s="7">
        <f t="shared" si="245"/>
        <v>42000.085046296299</v>
      </c>
      <c r="M3928" t="b">
        <v>0</v>
      </c>
      <c r="N3928">
        <v>1</v>
      </c>
      <c r="O3928" s="22">
        <f>E3928/D3928*100</f>
        <v>0.3</v>
      </c>
      <c r="P3928" s="4">
        <f>E3928/N3928</f>
        <v>15</v>
      </c>
      <c r="Q3928" t="b">
        <v>0</v>
      </c>
      <c r="R3928" t="s">
        <v>8271</v>
      </c>
      <c r="S3928" t="str">
        <f t="shared" si="246"/>
        <v>theater</v>
      </c>
      <c r="T3928" t="str">
        <f t="shared" si="247"/>
        <v>plays</v>
      </c>
    </row>
    <row r="3929" spans="1:20" ht="42.75" x14ac:dyDescent="0.45">
      <c r="A3929">
        <v>3927</v>
      </c>
      <c r="B3929" s="1" t="s">
        <v>3924</v>
      </c>
      <c r="C3929" s="1" t="s">
        <v>8035</v>
      </c>
      <c r="D3929" s="3">
        <v>2500</v>
      </c>
      <c r="E3929" s="3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s="7">
        <f t="shared" si="244"/>
        <v>41830.267407407409</v>
      </c>
      <c r="L3929" s="7">
        <f t="shared" si="245"/>
        <v>41860.267407407409</v>
      </c>
      <c r="M3929" t="b">
        <v>0</v>
      </c>
      <c r="N3929">
        <v>2</v>
      </c>
      <c r="O3929" s="22">
        <f>E3929/D3929*100</f>
        <v>1</v>
      </c>
      <c r="P3929" s="4">
        <f>E3929/N3929</f>
        <v>12.5</v>
      </c>
      <c r="Q3929" t="b">
        <v>0</v>
      </c>
      <c r="R3929" t="s">
        <v>8271</v>
      </c>
      <c r="S3929" t="str">
        <f t="shared" si="246"/>
        <v>theater</v>
      </c>
      <c r="T3929" t="str">
        <f t="shared" si="247"/>
        <v>plays</v>
      </c>
    </row>
    <row r="3930" spans="1:20" ht="42.75" x14ac:dyDescent="0.45">
      <c r="A3930">
        <v>3928</v>
      </c>
      <c r="B3930" s="1" t="s">
        <v>3925</v>
      </c>
      <c r="C3930" s="1" t="s">
        <v>8036</v>
      </c>
      <c r="D3930" s="3">
        <v>5000</v>
      </c>
      <c r="E3930" s="3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s="7">
        <f t="shared" si="244"/>
        <v>42265.683182870373</v>
      </c>
      <c r="L3930" s="7">
        <f t="shared" si="245"/>
        <v>42293.207638888889</v>
      </c>
      <c r="M3930" t="b">
        <v>0</v>
      </c>
      <c r="N3930">
        <v>7</v>
      </c>
      <c r="O3930" s="22">
        <f>E3930/D3930*100</f>
        <v>13.020000000000001</v>
      </c>
      <c r="P3930" s="4">
        <f>E3930/N3930</f>
        <v>93</v>
      </c>
      <c r="Q3930" t="b">
        <v>0</v>
      </c>
      <c r="R3930" t="s">
        <v>8271</v>
      </c>
      <c r="S3930" t="str">
        <f t="shared" si="246"/>
        <v>theater</v>
      </c>
      <c r="T3930" t="str">
        <f t="shared" si="247"/>
        <v>plays</v>
      </c>
    </row>
    <row r="3931" spans="1:20" ht="42.75" x14ac:dyDescent="0.45">
      <c r="A3931">
        <v>3929</v>
      </c>
      <c r="B3931" s="1" t="s">
        <v>3926</v>
      </c>
      <c r="C3931" s="1" t="s">
        <v>8037</v>
      </c>
      <c r="D3931" s="3">
        <v>20000</v>
      </c>
      <c r="E3931" s="3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s="7">
        <f t="shared" si="244"/>
        <v>42601.827141203699</v>
      </c>
      <c r="L3931" s="7">
        <f t="shared" si="245"/>
        <v>42631.827141203699</v>
      </c>
      <c r="M3931" t="b">
        <v>0</v>
      </c>
      <c r="N3931">
        <v>14</v>
      </c>
      <c r="O3931" s="22">
        <f>E3931/D3931*100</f>
        <v>2.2650000000000001</v>
      </c>
      <c r="P3931" s="4">
        <f>E3931/N3931</f>
        <v>32.357142857142854</v>
      </c>
      <c r="Q3931" t="b">
        <v>0</v>
      </c>
      <c r="R3931" t="s">
        <v>8271</v>
      </c>
      <c r="S3931" t="str">
        <f t="shared" si="246"/>
        <v>theater</v>
      </c>
      <c r="T3931" t="str">
        <f t="shared" si="247"/>
        <v>plays</v>
      </c>
    </row>
    <row r="3932" spans="1:20" ht="42.75" x14ac:dyDescent="0.45">
      <c r="A3932">
        <v>3930</v>
      </c>
      <c r="B3932" s="1" t="s">
        <v>3927</v>
      </c>
      <c r="C3932" s="1" t="s">
        <v>8038</v>
      </c>
      <c r="D3932" s="3">
        <v>10000</v>
      </c>
      <c r="E3932" s="3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s="7">
        <f t="shared" si="244"/>
        <v>42433.338749999995</v>
      </c>
      <c r="L3932" s="7">
        <f t="shared" si="245"/>
        <v>42461.25</v>
      </c>
      <c r="M3932" t="b">
        <v>0</v>
      </c>
      <c r="N3932">
        <v>0</v>
      </c>
      <c r="O3932" s="22">
        <f>E3932/D3932*100</f>
        <v>0</v>
      </c>
      <c r="P3932" s="4" t="e">
        <f>E3932/N3932</f>
        <v>#DIV/0!</v>
      </c>
      <c r="Q3932" t="b">
        <v>0</v>
      </c>
      <c r="R3932" t="s">
        <v>8271</v>
      </c>
      <c r="S3932" t="str">
        <f t="shared" si="246"/>
        <v>theater</v>
      </c>
      <c r="T3932" t="str">
        <f t="shared" si="247"/>
        <v>plays</v>
      </c>
    </row>
    <row r="3933" spans="1:20" ht="42.75" x14ac:dyDescent="0.45">
      <c r="A3933">
        <v>3931</v>
      </c>
      <c r="B3933" s="1" t="s">
        <v>3928</v>
      </c>
      <c r="C3933" s="1" t="s">
        <v>8039</v>
      </c>
      <c r="D3933" s="3">
        <v>8000</v>
      </c>
      <c r="E3933" s="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s="7">
        <f t="shared" si="244"/>
        <v>42228.151701388888</v>
      </c>
      <c r="L3933" s="7">
        <f t="shared" si="245"/>
        <v>42253.151701388888</v>
      </c>
      <c r="M3933" t="b">
        <v>0</v>
      </c>
      <c r="N3933">
        <v>0</v>
      </c>
      <c r="O3933" s="22">
        <f>E3933/D3933*100</f>
        <v>0</v>
      </c>
      <c r="P3933" s="4" t="e">
        <f>E3933/N3933</f>
        <v>#DIV/0!</v>
      </c>
      <c r="Q3933" t="b">
        <v>0</v>
      </c>
      <c r="R3933" t="s">
        <v>8271</v>
      </c>
      <c r="S3933" t="str">
        <f t="shared" si="246"/>
        <v>theater</v>
      </c>
      <c r="T3933" t="str">
        <f t="shared" si="247"/>
        <v>plays</v>
      </c>
    </row>
    <row r="3934" spans="1:20" ht="42.75" x14ac:dyDescent="0.45">
      <c r="A3934">
        <v>3932</v>
      </c>
      <c r="B3934" s="1" t="s">
        <v>3929</v>
      </c>
      <c r="C3934" s="1" t="s">
        <v>8040</v>
      </c>
      <c r="D3934" s="3">
        <v>12000</v>
      </c>
      <c r="E3934" s="3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s="7">
        <f t="shared" si="244"/>
        <v>42415.168564814812</v>
      </c>
      <c r="L3934" s="7">
        <f t="shared" si="245"/>
        <v>42445.126898148148</v>
      </c>
      <c r="M3934" t="b">
        <v>0</v>
      </c>
      <c r="N3934">
        <v>1</v>
      </c>
      <c r="O3934" s="22">
        <f>E3934/D3934*100</f>
        <v>8.3333333333333332E-3</v>
      </c>
      <c r="P3934" s="4">
        <f>E3934/N3934</f>
        <v>1</v>
      </c>
      <c r="Q3934" t="b">
        <v>0</v>
      </c>
      <c r="R3934" t="s">
        <v>8271</v>
      </c>
      <c r="S3934" t="str">
        <f t="shared" si="246"/>
        <v>theater</v>
      </c>
      <c r="T3934" t="str">
        <f t="shared" si="247"/>
        <v>plays</v>
      </c>
    </row>
    <row r="3935" spans="1:20" ht="42.75" x14ac:dyDescent="0.45">
      <c r="A3935">
        <v>3933</v>
      </c>
      <c r="B3935" s="1" t="s">
        <v>3930</v>
      </c>
      <c r="C3935" s="1" t="s">
        <v>8041</v>
      </c>
      <c r="D3935" s="3">
        <v>7000</v>
      </c>
      <c r="E3935" s="3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s="7">
        <f t="shared" si="244"/>
        <v>42538.968310185184</v>
      </c>
      <c r="L3935" s="7">
        <f t="shared" si="245"/>
        <v>42568.029861111107</v>
      </c>
      <c r="M3935" t="b">
        <v>0</v>
      </c>
      <c r="N3935">
        <v>12</v>
      </c>
      <c r="O3935" s="22">
        <f>E3935/D3935*100</f>
        <v>15.742857142857142</v>
      </c>
      <c r="P3935" s="4">
        <f>E3935/N3935</f>
        <v>91.833333333333329</v>
      </c>
      <c r="Q3935" t="b">
        <v>0</v>
      </c>
      <c r="R3935" t="s">
        <v>8271</v>
      </c>
      <c r="S3935" t="str">
        <f t="shared" si="246"/>
        <v>theater</v>
      </c>
      <c r="T3935" t="str">
        <f t="shared" si="247"/>
        <v>plays</v>
      </c>
    </row>
    <row r="3936" spans="1:20" ht="42.75" x14ac:dyDescent="0.45">
      <c r="A3936">
        <v>3934</v>
      </c>
      <c r="B3936" s="1" t="s">
        <v>3931</v>
      </c>
      <c r="C3936" s="1" t="s">
        <v>8042</v>
      </c>
      <c r="D3936" s="3">
        <v>5000</v>
      </c>
      <c r="E3936" s="3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s="7">
        <f t="shared" si="244"/>
        <v>42233.671747685185</v>
      </c>
      <c r="L3936" s="7">
        <f t="shared" si="245"/>
        <v>42278.541666666672</v>
      </c>
      <c r="M3936" t="b">
        <v>0</v>
      </c>
      <c r="N3936">
        <v>12</v>
      </c>
      <c r="O3936" s="22">
        <f>E3936/D3936*100</f>
        <v>11</v>
      </c>
      <c r="P3936" s="4">
        <f>E3936/N3936</f>
        <v>45.833333333333336</v>
      </c>
      <c r="Q3936" t="b">
        <v>0</v>
      </c>
      <c r="R3936" t="s">
        <v>8271</v>
      </c>
      <c r="S3936" t="str">
        <f t="shared" si="246"/>
        <v>theater</v>
      </c>
      <c r="T3936" t="str">
        <f t="shared" si="247"/>
        <v>plays</v>
      </c>
    </row>
    <row r="3937" spans="1:20" ht="57" x14ac:dyDescent="0.45">
      <c r="A3937">
        <v>3935</v>
      </c>
      <c r="B3937" s="1" t="s">
        <v>3932</v>
      </c>
      <c r="C3937" s="1" t="s">
        <v>8043</v>
      </c>
      <c r="D3937" s="3">
        <v>3000</v>
      </c>
      <c r="E3937" s="3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s="7">
        <f t="shared" si="244"/>
        <v>42221.656782407401</v>
      </c>
      <c r="L3937" s="7">
        <f t="shared" si="245"/>
        <v>42281.656782407401</v>
      </c>
      <c r="M3937" t="b">
        <v>0</v>
      </c>
      <c r="N3937">
        <v>23</v>
      </c>
      <c r="O3937" s="22">
        <f>E3937/D3937*100</f>
        <v>43.833333333333336</v>
      </c>
      <c r="P3937" s="4">
        <f>E3937/N3937</f>
        <v>57.173913043478258</v>
      </c>
      <c r="Q3937" t="b">
        <v>0</v>
      </c>
      <c r="R3937" t="s">
        <v>8271</v>
      </c>
      <c r="S3937" t="str">
        <f t="shared" si="246"/>
        <v>theater</v>
      </c>
      <c r="T3937" t="str">
        <f t="shared" si="247"/>
        <v>plays</v>
      </c>
    </row>
    <row r="3938" spans="1:20" ht="42.75" x14ac:dyDescent="0.45">
      <c r="A3938">
        <v>3936</v>
      </c>
      <c r="B3938" s="1" t="s">
        <v>3933</v>
      </c>
      <c r="C3938" s="1" t="s">
        <v>8044</v>
      </c>
      <c r="D3938" s="3">
        <v>20000</v>
      </c>
      <c r="E3938" s="3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s="7">
        <f t="shared" si="244"/>
        <v>42675.262962962966</v>
      </c>
      <c r="L3938" s="7">
        <f t="shared" si="245"/>
        <v>42705.304629629631</v>
      </c>
      <c r="M3938" t="b">
        <v>0</v>
      </c>
      <c r="N3938">
        <v>0</v>
      </c>
      <c r="O3938" s="22">
        <f>E3938/D3938*100</f>
        <v>0</v>
      </c>
      <c r="P3938" s="4" t="e">
        <f>E3938/N3938</f>
        <v>#DIV/0!</v>
      </c>
      <c r="Q3938" t="b">
        <v>0</v>
      </c>
      <c r="R3938" t="s">
        <v>8271</v>
      </c>
      <c r="S3938" t="str">
        <f t="shared" si="246"/>
        <v>theater</v>
      </c>
      <c r="T3938" t="str">
        <f t="shared" si="247"/>
        <v>plays</v>
      </c>
    </row>
    <row r="3939" spans="1:20" ht="42.75" x14ac:dyDescent="0.45">
      <c r="A3939">
        <v>3937</v>
      </c>
      <c r="B3939" s="1" t="s">
        <v>3934</v>
      </c>
      <c r="C3939" s="1" t="s">
        <v>8045</v>
      </c>
      <c r="D3939" s="3">
        <v>2885</v>
      </c>
      <c r="E3939" s="3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s="7">
        <f t="shared" si="244"/>
        <v>42534.631481481483</v>
      </c>
      <c r="L3939" s="7">
        <f t="shared" si="245"/>
        <v>42562.631481481483</v>
      </c>
      <c r="M3939" t="b">
        <v>0</v>
      </c>
      <c r="N3939">
        <v>10</v>
      </c>
      <c r="O3939" s="22">
        <f>E3939/D3939*100</f>
        <v>86.135181975736558</v>
      </c>
      <c r="P3939" s="4">
        <f>E3939/N3939</f>
        <v>248.5</v>
      </c>
      <c r="Q3939" t="b">
        <v>0</v>
      </c>
      <c r="R3939" t="s">
        <v>8271</v>
      </c>
      <c r="S3939" t="str">
        <f t="shared" si="246"/>
        <v>theater</v>
      </c>
      <c r="T3939" t="str">
        <f t="shared" si="247"/>
        <v>plays</v>
      </c>
    </row>
    <row r="3940" spans="1:20" ht="42.75" x14ac:dyDescent="0.45">
      <c r="A3940">
        <v>3938</v>
      </c>
      <c r="B3940" s="1" t="s">
        <v>3935</v>
      </c>
      <c r="C3940" s="1" t="s">
        <v>8046</v>
      </c>
      <c r="D3940" s="3">
        <v>3255</v>
      </c>
      <c r="E3940" s="3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s="7">
        <f t="shared" si="244"/>
        <v>42151.905717592599</v>
      </c>
      <c r="L3940" s="7">
        <f t="shared" si="245"/>
        <v>42182.905717592599</v>
      </c>
      <c r="M3940" t="b">
        <v>0</v>
      </c>
      <c r="N3940">
        <v>5</v>
      </c>
      <c r="O3940" s="22">
        <f>E3940/D3940*100</f>
        <v>12.196620583717358</v>
      </c>
      <c r="P3940" s="4">
        <f>E3940/N3940</f>
        <v>79.400000000000006</v>
      </c>
      <c r="Q3940" t="b">
        <v>0</v>
      </c>
      <c r="R3940" t="s">
        <v>8271</v>
      </c>
      <c r="S3940" t="str">
        <f t="shared" si="246"/>
        <v>theater</v>
      </c>
      <c r="T3940" t="str">
        <f t="shared" si="247"/>
        <v>plays</v>
      </c>
    </row>
    <row r="3941" spans="1:20" ht="42.75" x14ac:dyDescent="0.45">
      <c r="A3941">
        <v>3939</v>
      </c>
      <c r="B3941" s="1" t="s">
        <v>3936</v>
      </c>
      <c r="C3941" s="1" t="s">
        <v>8047</v>
      </c>
      <c r="D3941" s="3">
        <v>5000</v>
      </c>
      <c r="E3941" s="3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s="7">
        <f t="shared" si="244"/>
        <v>41915.400219907409</v>
      </c>
      <c r="L3941" s="7">
        <f t="shared" si="245"/>
        <v>41919.1875</v>
      </c>
      <c r="M3941" t="b">
        <v>0</v>
      </c>
      <c r="N3941">
        <v>1</v>
      </c>
      <c r="O3941" s="22">
        <f>E3941/D3941*100</f>
        <v>0.1</v>
      </c>
      <c r="P3941" s="4">
        <f>E3941/N3941</f>
        <v>5</v>
      </c>
      <c r="Q3941" t="b">
        <v>0</v>
      </c>
      <c r="R3941" t="s">
        <v>8271</v>
      </c>
      <c r="S3941" t="str">
        <f t="shared" si="246"/>
        <v>theater</v>
      </c>
      <c r="T3941" t="str">
        <f t="shared" si="247"/>
        <v>plays</v>
      </c>
    </row>
    <row r="3942" spans="1:20" ht="42.75" x14ac:dyDescent="0.45">
      <c r="A3942">
        <v>3940</v>
      </c>
      <c r="B3942" s="1" t="s">
        <v>3937</v>
      </c>
      <c r="C3942" s="1" t="s">
        <v>8048</v>
      </c>
      <c r="D3942" s="3">
        <v>5000</v>
      </c>
      <c r="E3942" s="3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s="7">
        <f t="shared" si="244"/>
        <v>41961.492488425924</v>
      </c>
      <c r="L3942" s="7">
        <f t="shared" si="245"/>
        <v>42006.492488425924</v>
      </c>
      <c r="M3942" t="b">
        <v>0</v>
      </c>
      <c r="N3942">
        <v>2</v>
      </c>
      <c r="O3942" s="22">
        <f>E3942/D3942*100</f>
        <v>0.22</v>
      </c>
      <c r="P3942" s="4">
        <f>E3942/N3942</f>
        <v>5.5</v>
      </c>
      <c r="Q3942" t="b">
        <v>0</v>
      </c>
      <c r="R3942" t="s">
        <v>8271</v>
      </c>
      <c r="S3942" t="str">
        <f t="shared" si="246"/>
        <v>theater</v>
      </c>
      <c r="T3942" t="str">
        <f t="shared" si="247"/>
        <v>plays</v>
      </c>
    </row>
    <row r="3943" spans="1:20" ht="57" x14ac:dyDescent="0.45">
      <c r="A3943">
        <v>3941</v>
      </c>
      <c r="B3943" s="1" t="s">
        <v>3938</v>
      </c>
      <c r="C3943" s="1" t="s">
        <v>8049</v>
      </c>
      <c r="D3943" s="3">
        <v>5500</v>
      </c>
      <c r="E3943" s="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s="7">
        <f t="shared" si="244"/>
        <v>41940.587233796294</v>
      </c>
      <c r="L3943" s="7">
        <f t="shared" si="245"/>
        <v>41968.041666666672</v>
      </c>
      <c r="M3943" t="b">
        <v>0</v>
      </c>
      <c r="N3943">
        <v>2</v>
      </c>
      <c r="O3943" s="22">
        <f>E3943/D3943*100</f>
        <v>0.90909090909090906</v>
      </c>
      <c r="P3943" s="4">
        <f>E3943/N3943</f>
        <v>25</v>
      </c>
      <c r="Q3943" t="b">
        <v>0</v>
      </c>
      <c r="R3943" t="s">
        <v>8271</v>
      </c>
      <c r="S3943" t="str">
        <f t="shared" si="246"/>
        <v>theater</v>
      </c>
      <c r="T3943" t="str">
        <f t="shared" si="247"/>
        <v>plays</v>
      </c>
    </row>
    <row r="3944" spans="1:20" ht="42.75" x14ac:dyDescent="0.45">
      <c r="A3944">
        <v>3942</v>
      </c>
      <c r="B3944" s="1" t="s">
        <v>3939</v>
      </c>
      <c r="C3944" s="1" t="s">
        <v>8050</v>
      </c>
      <c r="D3944" s="3">
        <v>1200</v>
      </c>
      <c r="E3944" s="3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s="7">
        <f t="shared" si="244"/>
        <v>42111.904097222221</v>
      </c>
      <c r="L3944" s="7">
        <f t="shared" si="245"/>
        <v>42171.904097222221</v>
      </c>
      <c r="M3944" t="b">
        <v>0</v>
      </c>
      <c r="N3944">
        <v>0</v>
      </c>
      <c r="O3944" s="22">
        <f>E3944/D3944*100</f>
        <v>0</v>
      </c>
      <c r="P3944" s="4" t="e">
        <f>E3944/N3944</f>
        <v>#DIV/0!</v>
      </c>
      <c r="Q3944" t="b">
        <v>0</v>
      </c>
      <c r="R3944" t="s">
        <v>8271</v>
      </c>
      <c r="S3944" t="str">
        <f t="shared" si="246"/>
        <v>theater</v>
      </c>
      <c r="T3944" t="str">
        <f t="shared" si="247"/>
        <v>plays</v>
      </c>
    </row>
    <row r="3945" spans="1:20" ht="42.75" x14ac:dyDescent="0.45">
      <c r="A3945">
        <v>3943</v>
      </c>
      <c r="B3945" s="1" t="s">
        <v>3940</v>
      </c>
      <c r="C3945" s="1" t="s">
        <v>8051</v>
      </c>
      <c r="D3945" s="3">
        <v>5000</v>
      </c>
      <c r="E3945" s="3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s="7">
        <f t="shared" si="244"/>
        <v>42279.778564814813</v>
      </c>
      <c r="L3945" s="7">
        <f t="shared" si="245"/>
        <v>42310.701388888891</v>
      </c>
      <c r="M3945" t="b">
        <v>0</v>
      </c>
      <c r="N3945">
        <v>13</v>
      </c>
      <c r="O3945" s="22">
        <f>E3945/D3945*100</f>
        <v>35.64</v>
      </c>
      <c r="P3945" s="4">
        <f>E3945/N3945</f>
        <v>137.07692307692307</v>
      </c>
      <c r="Q3945" t="b">
        <v>0</v>
      </c>
      <c r="R3945" t="s">
        <v>8271</v>
      </c>
      <c r="S3945" t="str">
        <f t="shared" si="246"/>
        <v>theater</v>
      </c>
      <c r="T3945" t="str">
        <f t="shared" si="247"/>
        <v>plays</v>
      </c>
    </row>
    <row r="3946" spans="1:20" ht="42.75" x14ac:dyDescent="0.45">
      <c r="A3946">
        <v>3944</v>
      </c>
      <c r="B3946" s="1" t="s">
        <v>3941</v>
      </c>
      <c r="C3946" s="1" t="s">
        <v>8052</v>
      </c>
      <c r="D3946" s="3">
        <v>5000</v>
      </c>
      <c r="E3946" s="3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s="7">
        <f t="shared" si="244"/>
        <v>42213.662905092591</v>
      </c>
      <c r="L3946" s="7">
        <f t="shared" si="245"/>
        <v>42243.662905092591</v>
      </c>
      <c r="M3946" t="b">
        <v>0</v>
      </c>
      <c r="N3946">
        <v>0</v>
      </c>
      <c r="O3946" s="22">
        <f>E3946/D3946*100</f>
        <v>0</v>
      </c>
      <c r="P3946" s="4" t="e">
        <f>E3946/N3946</f>
        <v>#DIV/0!</v>
      </c>
      <c r="Q3946" t="b">
        <v>0</v>
      </c>
      <c r="R3946" t="s">
        <v>8271</v>
      </c>
      <c r="S3946" t="str">
        <f t="shared" si="246"/>
        <v>theater</v>
      </c>
      <c r="T3946" t="str">
        <f t="shared" si="247"/>
        <v>plays</v>
      </c>
    </row>
    <row r="3947" spans="1:20" ht="42.75" x14ac:dyDescent="0.45">
      <c r="A3947">
        <v>3945</v>
      </c>
      <c r="B3947" s="1" t="s">
        <v>3942</v>
      </c>
      <c r="C3947" s="1" t="s">
        <v>8053</v>
      </c>
      <c r="D3947" s="3">
        <v>2000</v>
      </c>
      <c r="E3947" s="3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s="7">
        <f t="shared" si="244"/>
        <v>42109.801712962959</v>
      </c>
      <c r="L3947" s="7">
        <f t="shared" si="245"/>
        <v>42139.801712962959</v>
      </c>
      <c r="M3947" t="b">
        <v>0</v>
      </c>
      <c r="N3947">
        <v>1</v>
      </c>
      <c r="O3947" s="22">
        <f>E3947/D3947*100</f>
        <v>0.25</v>
      </c>
      <c r="P3947" s="4">
        <f>E3947/N3947</f>
        <v>5</v>
      </c>
      <c r="Q3947" t="b">
        <v>0</v>
      </c>
      <c r="R3947" t="s">
        <v>8271</v>
      </c>
      <c r="S3947" t="str">
        <f t="shared" si="246"/>
        <v>theater</v>
      </c>
      <c r="T3947" t="str">
        <f t="shared" si="247"/>
        <v>plays</v>
      </c>
    </row>
    <row r="3948" spans="1:20" ht="28.5" x14ac:dyDescent="0.45">
      <c r="A3948">
        <v>3946</v>
      </c>
      <c r="B3948" s="1" t="s">
        <v>3943</v>
      </c>
      <c r="C3948" s="1" t="s">
        <v>8054</v>
      </c>
      <c r="D3948" s="3">
        <v>6000</v>
      </c>
      <c r="E3948" s="3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s="7">
        <f t="shared" si="244"/>
        <v>42031.833587962959</v>
      </c>
      <c r="L3948" s="7">
        <f t="shared" si="245"/>
        <v>42063.333333333328</v>
      </c>
      <c r="M3948" t="b">
        <v>0</v>
      </c>
      <c r="N3948">
        <v>5</v>
      </c>
      <c r="O3948" s="22">
        <f>E3948/D3948*100</f>
        <v>3.25</v>
      </c>
      <c r="P3948" s="4">
        <f>E3948/N3948</f>
        <v>39</v>
      </c>
      <c r="Q3948" t="b">
        <v>0</v>
      </c>
      <c r="R3948" t="s">
        <v>8271</v>
      </c>
      <c r="S3948" t="str">
        <f t="shared" si="246"/>
        <v>theater</v>
      </c>
      <c r="T3948" t="str">
        <f t="shared" si="247"/>
        <v>plays</v>
      </c>
    </row>
    <row r="3949" spans="1:20" ht="42.75" x14ac:dyDescent="0.45">
      <c r="A3949">
        <v>3947</v>
      </c>
      <c r="B3949" s="1" t="s">
        <v>3944</v>
      </c>
      <c r="C3949" s="1" t="s">
        <v>8055</v>
      </c>
      <c r="D3949" s="3">
        <v>3000</v>
      </c>
      <c r="E3949" s="3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s="7">
        <f t="shared" si="244"/>
        <v>42615.142870370371</v>
      </c>
      <c r="L3949" s="7">
        <f t="shared" si="245"/>
        <v>42645.142870370371</v>
      </c>
      <c r="M3949" t="b">
        <v>0</v>
      </c>
      <c r="N3949">
        <v>2</v>
      </c>
      <c r="O3949" s="22">
        <f>E3949/D3949*100</f>
        <v>3.3666666666666663</v>
      </c>
      <c r="P3949" s="4">
        <f>E3949/N3949</f>
        <v>50.5</v>
      </c>
      <c r="Q3949" t="b">
        <v>0</v>
      </c>
      <c r="R3949" t="s">
        <v>8271</v>
      </c>
      <c r="S3949" t="str">
        <f t="shared" si="246"/>
        <v>theater</v>
      </c>
      <c r="T3949" t="str">
        <f t="shared" si="247"/>
        <v>plays</v>
      </c>
    </row>
    <row r="3950" spans="1:20" ht="42.75" x14ac:dyDescent="0.45">
      <c r="A3950">
        <v>3948</v>
      </c>
      <c r="B3950" s="1" t="s">
        <v>3945</v>
      </c>
      <c r="C3950" s="1" t="s">
        <v>8056</v>
      </c>
      <c r="D3950" s="3">
        <v>30000</v>
      </c>
      <c r="E3950" s="3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s="7">
        <f t="shared" si="244"/>
        <v>41829.325497685182</v>
      </c>
      <c r="L3950" s="7">
        <f t="shared" si="245"/>
        <v>41889.325497685182</v>
      </c>
      <c r="M3950" t="b">
        <v>0</v>
      </c>
      <c r="N3950">
        <v>0</v>
      </c>
      <c r="O3950" s="22">
        <f>E3950/D3950*100</f>
        <v>0</v>
      </c>
      <c r="P3950" s="4" t="e">
        <f>E3950/N3950</f>
        <v>#DIV/0!</v>
      </c>
      <c r="Q3950" t="b">
        <v>0</v>
      </c>
      <c r="R3950" t="s">
        <v>8271</v>
      </c>
      <c r="S3950" t="str">
        <f t="shared" si="246"/>
        <v>theater</v>
      </c>
      <c r="T3950" t="str">
        <f t="shared" si="247"/>
        <v>plays</v>
      </c>
    </row>
    <row r="3951" spans="1:20" ht="42.75" x14ac:dyDescent="0.45">
      <c r="A3951">
        <v>3949</v>
      </c>
      <c r="B3951" s="1" t="s">
        <v>3946</v>
      </c>
      <c r="C3951" s="1" t="s">
        <v>8057</v>
      </c>
      <c r="D3951" s="3">
        <v>10000</v>
      </c>
      <c r="E3951" s="3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s="7">
        <f t="shared" si="244"/>
        <v>42016.120613425926</v>
      </c>
      <c r="L3951" s="7">
        <f t="shared" si="245"/>
        <v>42046.120613425926</v>
      </c>
      <c r="M3951" t="b">
        <v>0</v>
      </c>
      <c r="N3951">
        <v>32</v>
      </c>
      <c r="O3951" s="22">
        <f>E3951/D3951*100</f>
        <v>15.770000000000001</v>
      </c>
      <c r="P3951" s="4">
        <f>E3951/N3951</f>
        <v>49.28125</v>
      </c>
      <c r="Q3951" t="b">
        <v>0</v>
      </c>
      <c r="R3951" t="s">
        <v>8271</v>
      </c>
      <c r="S3951" t="str">
        <f t="shared" si="246"/>
        <v>theater</v>
      </c>
      <c r="T3951" t="str">
        <f t="shared" si="247"/>
        <v>plays</v>
      </c>
    </row>
    <row r="3952" spans="1:20" ht="42.75" x14ac:dyDescent="0.45">
      <c r="A3952">
        <v>3950</v>
      </c>
      <c r="B3952" s="1" t="s">
        <v>3947</v>
      </c>
      <c r="C3952" s="1" t="s">
        <v>8058</v>
      </c>
      <c r="D3952" s="3">
        <v>4000</v>
      </c>
      <c r="E3952" s="3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s="7">
        <f t="shared" si="244"/>
        <v>42439.702314814815</v>
      </c>
      <c r="L3952" s="7">
        <f t="shared" si="245"/>
        <v>42468.774305555555</v>
      </c>
      <c r="M3952" t="b">
        <v>0</v>
      </c>
      <c r="N3952">
        <v>1</v>
      </c>
      <c r="O3952" s="22">
        <f>E3952/D3952*100</f>
        <v>0.625</v>
      </c>
      <c r="P3952" s="4">
        <f>E3952/N3952</f>
        <v>25</v>
      </c>
      <c r="Q3952" t="b">
        <v>0</v>
      </c>
      <c r="R3952" t="s">
        <v>8271</v>
      </c>
      <c r="S3952" t="str">
        <f t="shared" si="246"/>
        <v>theater</v>
      </c>
      <c r="T3952" t="str">
        <f t="shared" si="247"/>
        <v>plays</v>
      </c>
    </row>
    <row r="3953" spans="1:20" ht="42.75" x14ac:dyDescent="0.45">
      <c r="A3953">
        <v>3951</v>
      </c>
      <c r="B3953" s="1" t="s">
        <v>3948</v>
      </c>
      <c r="C3953" s="1" t="s">
        <v>6961</v>
      </c>
      <c r="D3953" s="3">
        <v>200000</v>
      </c>
      <c r="E3953" s="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s="7">
        <f t="shared" si="244"/>
        <v>42433.825717592597</v>
      </c>
      <c r="L3953" s="7">
        <f t="shared" si="245"/>
        <v>42493.784050925926</v>
      </c>
      <c r="M3953" t="b">
        <v>0</v>
      </c>
      <c r="N3953">
        <v>1</v>
      </c>
      <c r="O3953" s="22">
        <f>E3953/D3953*100</f>
        <v>5.0000000000000001E-4</v>
      </c>
      <c r="P3953" s="4">
        <f>E3953/N3953</f>
        <v>1</v>
      </c>
      <c r="Q3953" t="b">
        <v>0</v>
      </c>
      <c r="R3953" t="s">
        <v>8271</v>
      </c>
      <c r="S3953" t="str">
        <f t="shared" si="246"/>
        <v>theater</v>
      </c>
      <c r="T3953" t="str">
        <f t="shared" si="247"/>
        <v>plays</v>
      </c>
    </row>
    <row r="3954" spans="1:20" ht="42.75" x14ac:dyDescent="0.45">
      <c r="A3954">
        <v>3952</v>
      </c>
      <c r="B3954" s="1" t="s">
        <v>3949</v>
      </c>
      <c r="C3954" s="1" t="s">
        <v>8059</v>
      </c>
      <c r="D3954" s="3">
        <v>26000</v>
      </c>
      <c r="E3954" s="3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s="7">
        <f t="shared" si="244"/>
        <v>42243.790393518517</v>
      </c>
      <c r="L3954" s="7">
        <f t="shared" si="245"/>
        <v>42303.790393518517</v>
      </c>
      <c r="M3954" t="b">
        <v>0</v>
      </c>
      <c r="N3954">
        <v>1</v>
      </c>
      <c r="O3954" s="22">
        <f>E3954/D3954*100</f>
        <v>9.6153846153846159E-2</v>
      </c>
      <c r="P3954" s="4">
        <f>E3954/N3954</f>
        <v>25</v>
      </c>
      <c r="Q3954" t="b">
        <v>0</v>
      </c>
      <c r="R3954" t="s">
        <v>8271</v>
      </c>
      <c r="S3954" t="str">
        <f t="shared" si="246"/>
        <v>theater</v>
      </c>
      <c r="T3954" t="str">
        <f t="shared" si="247"/>
        <v>plays</v>
      </c>
    </row>
    <row r="3955" spans="1:20" ht="42.75" x14ac:dyDescent="0.45">
      <c r="A3955">
        <v>3953</v>
      </c>
      <c r="B3955" s="1" t="s">
        <v>3950</v>
      </c>
      <c r="C3955" s="1" t="s">
        <v>8060</v>
      </c>
      <c r="D3955" s="3">
        <v>17600</v>
      </c>
      <c r="E3955" s="3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s="7">
        <f t="shared" si="244"/>
        <v>42550.048449074078</v>
      </c>
      <c r="L3955" s="7">
        <f t="shared" si="245"/>
        <v>42580.978472222225</v>
      </c>
      <c r="M3955" t="b">
        <v>0</v>
      </c>
      <c r="N3955">
        <v>0</v>
      </c>
      <c r="O3955" s="22">
        <f>E3955/D3955*100</f>
        <v>0</v>
      </c>
      <c r="P3955" s="4" t="e">
        <f>E3955/N3955</f>
        <v>#DIV/0!</v>
      </c>
      <c r="Q3955" t="b">
        <v>0</v>
      </c>
      <c r="R3955" t="s">
        <v>8271</v>
      </c>
      <c r="S3955" t="str">
        <f t="shared" si="246"/>
        <v>theater</v>
      </c>
      <c r="T3955" t="str">
        <f t="shared" si="247"/>
        <v>plays</v>
      </c>
    </row>
    <row r="3956" spans="1:20" ht="42.75" x14ac:dyDescent="0.45">
      <c r="A3956">
        <v>3954</v>
      </c>
      <c r="B3956" s="1" t="s">
        <v>3951</v>
      </c>
      <c r="C3956" s="1" t="s">
        <v>8061</v>
      </c>
      <c r="D3956" s="3">
        <v>25000</v>
      </c>
      <c r="E3956" s="3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s="7">
        <f t="shared" si="244"/>
        <v>41774.651203703703</v>
      </c>
      <c r="L3956" s="7">
        <f t="shared" si="245"/>
        <v>41834.651203703703</v>
      </c>
      <c r="M3956" t="b">
        <v>0</v>
      </c>
      <c r="N3956">
        <v>0</v>
      </c>
      <c r="O3956" s="22">
        <f>E3956/D3956*100</f>
        <v>0</v>
      </c>
      <c r="P3956" s="4" t="e">
        <f>E3956/N3956</f>
        <v>#DIV/0!</v>
      </c>
      <c r="Q3956" t="b">
        <v>0</v>
      </c>
      <c r="R3956" t="s">
        <v>8271</v>
      </c>
      <c r="S3956" t="str">
        <f t="shared" si="246"/>
        <v>theater</v>
      </c>
      <c r="T3956" t="str">
        <f t="shared" si="247"/>
        <v>plays</v>
      </c>
    </row>
    <row r="3957" spans="1:20" ht="42.75" x14ac:dyDescent="0.45">
      <c r="A3957">
        <v>3955</v>
      </c>
      <c r="B3957" s="1" t="s">
        <v>3952</v>
      </c>
      <c r="C3957" s="1" t="s">
        <v>8062</v>
      </c>
      <c r="D3957" s="3">
        <v>1750</v>
      </c>
      <c r="E3957" s="3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s="7">
        <f t="shared" si="244"/>
        <v>42306.848854166667</v>
      </c>
      <c r="L3957" s="7">
        <f t="shared" si="245"/>
        <v>42336.890520833331</v>
      </c>
      <c r="M3957" t="b">
        <v>0</v>
      </c>
      <c r="N3957">
        <v>8</v>
      </c>
      <c r="O3957" s="22">
        <f>E3957/D3957*100</f>
        <v>24.285714285714285</v>
      </c>
      <c r="P3957" s="4">
        <f>E3957/N3957</f>
        <v>53.125</v>
      </c>
      <c r="Q3957" t="b">
        <v>0</v>
      </c>
      <c r="R3957" t="s">
        <v>8271</v>
      </c>
      <c r="S3957" t="str">
        <f t="shared" si="246"/>
        <v>theater</v>
      </c>
      <c r="T3957" t="str">
        <f t="shared" si="247"/>
        <v>plays</v>
      </c>
    </row>
    <row r="3958" spans="1:20" ht="42.75" x14ac:dyDescent="0.45">
      <c r="A3958">
        <v>3956</v>
      </c>
      <c r="B3958" s="1" t="s">
        <v>3953</v>
      </c>
      <c r="C3958" s="1" t="s">
        <v>8063</v>
      </c>
      <c r="D3958" s="3">
        <v>5500</v>
      </c>
      <c r="E3958" s="3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s="7">
        <f t="shared" si="244"/>
        <v>42457.932025462964</v>
      </c>
      <c r="L3958" s="7">
        <f t="shared" si="245"/>
        <v>42485.013888888891</v>
      </c>
      <c r="M3958" t="b">
        <v>0</v>
      </c>
      <c r="N3958">
        <v>0</v>
      </c>
      <c r="O3958" s="22">
        <f>E3958/D3958*100</f>
        <v>0</v>
      </c>
      <c r="P3958" s="4" t="e">
        <f>E3958/N3958</f>
        <v>#DIV/0!</v>
      </c>
      <c r="Q3958" t="b">
        <v>0</v>
      </c>
      <c r="R3958" t="s">
        <v>8271</v>
      </c>
      <c r="S3958" t="str">
        <f t="shared" si="246"/>
        <v>theater</v>
      </c>
      <c r="T3958" t="str">
        <f t="shared" si="247"/>
        <v>plays</v>
      </c>
    </row>
    <row r="3959" spans="1:20" ht="42.75" x14ac:dyDescent="0.45">
      <c r="A3959">
        <v>3957</v>
      </c>
      <c r="B3959" s="1" t="s">
        <v>3954</v>
      </c>
      <c r="C3959" s="1" t="s">
        <v>8064</v>
      </c>
      <c r="D3959" s="3">
        <v>28000</v>
      </c>
      <c r="E3959" s="3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s="7">
        <f t="shared" si="244"/>
        <v>42513.976319444439</v>
      </c>
      <c r="L3959" s="7">
        <f t="shared" si="245"/>
        <v>42559.976319444439</v>
      </c>
      <c r="M3959" t="b">
        <v>0</v>
      </c>
      <c r="N3959">
        <v>1</v>
      </c>
      <c r="O3959" s="22">
        <f>E3959/D3959*100</f>
        <v>2.5000000000000001E-2</v>
      </c>
      <c r="P3959" s="4">
        <f>E3959/N3959</f>
        <v>7</v>
      </c>
      <c r="Q3959" t="b">
        <v>0</v>
      </c>
      <c r="R3959" t="s">
        <v>8271</v>
      </c>
      <c r="S3959" t="str">
        <f t="shared" si="246"/>
        <v>theater</v>
      </c>
      <c r="T3959" t="str">
        <f t="shared" si="247"/>
        <v>plays</v>
      </c>
    </row>
    <row r="3960" spans="1:20" ht="42.75" x14ac:dyDescent="0.45">
      <c r="A3960">
        <v>3958</v>
      </c>
      <c r="B3960" s="1" t="s">
        <v>3955</v>
      </c>
      <c r="C3960" s="1" t="s">
        <v>8065</v>
      </c>
      <c r="D3960" s="3">
        <v>2000</v>
      </c>
      <c r="E3960" s="3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s="7">
        <f t="shared" si="244"/>
        <v>41816.950370370374</v>
      </c>
      <c r="L3960" s="7">
        <f t="shared" si="245"/>
        <v>41853.583333333336</v>
      </c>
      <c r="M3960" t="b">
        <v>0</v>
      </c>
      <c r="N3960">
        <v>16</v>
      </c>
      <c r="O3960" s="22">
        <f>E3960/D3960*100</f>
        <v>32.049999999999997</v>
      </c>
      <c r="P3960" s="4">
        <f>E3960/N3960</f>
        <v>40.0625</v>
      </c>
      <c r="Q3960" t="b">
        <v>0</v>
      </c>
      <c r="R3960" t="s">
        <v>8271</v>
      </c>
      <c r="S3960" t="str">
        <f t="shared" si="246"/>
        <v>theater</v>
      </c>
      <c r="T3960" t="str">
        <f t="shared" si="247"/>
        <v>plays</v>
      </c>
    </row>
    <row r="3961" spans="1:20" ht="42.75" x14ac:dyDescent="0.45">
      <c r="A3961">
        <v>3959</v>
      </c>
      <c r="B3961" s="1" t="s">
        <v>3956</v>
      </c>
      <c r="C3961" s="1" t="s">
        <v>8066</v>
      </c>
      <c r="D3961" s="3">
        <v>1200</v>
      </c>
      <c r="E3961" s="3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s="7">
        <f t="shared" si="244"/>
        <v>41880.788842592592</v>
      </c>
      <c r="L3961" s="7">
        <f t="shared" si="245"/>
        <v>41910.788842592592</v>
      </c>
      <c r="M3961" t="b">
        <v>0</v>
      </c>
      <c r="N3961">
        <v>12</v>
      </c>
      <c r="O3961" s="22">
        <f>E3961/D3961*100</f>
        <v>24.333333333333336</v>
      </c>
      <c r="P3961" s="4">
        <f>E3961/N3961</f>
        <v>24.333333333333332</v>
      </c>
      <c r="Q3961" t="b">
        <v>0</v>
      </c>
      <c r="R3961" t="s">
        <v>8271</v>
      </c>
      <c r="S3961" t="str">
        <f t="shared" si="246"/>
        <v>theater</v>
      </c>
      <c r="T3961" t="str">
        <f t="shared" si="247"/>
        <v>plays</v>
      </c>
    </row>
    <row r="3962" spans="1:20" ht="42.75" x14ac:dyDescent="0.45">
      <c r="A3962">
        <v>3960</v>
      </c>
      <c r="B3962" s="1" t="s">
        <v>3957</v>
      </c>
      <c r="C3962" s="1" t="s">
        <v>8067</v>
      </c>
      <c r="D3962" s="3">
        <v>3000</v>
      </c>
      <c r="E3962" s="3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s="7">
        <f t="shared" si="244"/>
        <v>42342.845555555556</v>
      </c>
      <c r="L3962" s="7">
        <f t="shared" si="245"/>
        <v>42372.845555555556</v>
      </c>
      <c r="M3962" t="b">
        <v>0</v>
      </c>
      <c r="N3962">
        <v>4</v>
      </c>
      <c r="O3962" s="22">
        <f>E3962/D3962*100</f>
        <v>1.5</v>
      </c>
      <c r="P3962" s="4">
        <f>E3962/N3962</f>
        <v>11.25</v>
      </c>
      <c r="Q3962" t="b">
        <v>0</v>
      </c>
      <c r="R3962" t="s">
        <v>8271</v>
      </c>
      <c r="S3962" t="str">
        <f t="shared" si="246"/>
        <v>theater</v>
      </c>
      <c r="T3962" t="str">
        <f t="shared" si="247"/>
        <v>plays</v>
      </c>
    </row>
    <row r="3963" spans="1:20" ht="42.75" x14ac:dyDescent="0.45">
      <c r="A3963">
        <v>3961</v>
      </c>
      <c r="B3963" s="1" t="s">
        <v>3958</v>
      </c>
      <c r="C3963" s="1" t="s">
        <v>8068</v>
      </c>
      <c r="D3963" s="3">
        <v>5000</v>
      </c>
      <c r="E3963" s="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s="7">
        <f t="shared" si="244"/>
        <v>41745.891319444447</v>
      </c>
      <c r="L3963" s="7">
        <f t="shared" si="245"/>
        <v>41767.891319444447</v>
      </c>
      <c r="M3963" t="b">
        <v>0</v>
      </c>
      <c r="N3963">
        <v>2</v>
      </c>
      <c r="O3963" s="22">
        <f>E3963/D3963*100</f>
        <v>0.42</v>
      </c>
      <c r="P3963" s="4">
        <f>E3963/N3963</f>
        <v>10.5</v>
      </c>
      <c r="Q3963" t="b">
        <v>0</v>
      </c>
      <c r="R3963" t="s">
        <v>8271</v>
      </c>
      <c r="S3963" t="str">
        <f t="shared" si="246"/>
        <v>theater</v>
      </c>
      <c r="T3963" t="str">
        <f t="shared" si="247"/>
        <v>plays</v>
      </c>
    </row>
    <row r="3964" spans="1:20" ht="42.75" x14ac:dyDescent="0.45">
      <c r="A3964">
        <v>3962</v>
      </c>
      <c r="B3964" s="1" t="s">
        <v>3959</v>
      </c>
      <c r="C3964" s="1" t="s">
        <v>8069</v>
      </c>
      <c r="D3964" s="3">
        <v>1400</v>
      </c>
      <c r="E3964" s="3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s="7">
        <f t="shared" si="244"/>
        <v>42311.621458333335</v>
      </c>
      <c r="L3964" s="7">
        <f t="shared" si="245"/>
        <v>42336.621458333335</v>
      </c>
      <c r="M3964" t="b">
        <v>0</v>
      </c>
      <c r="N3964">
        <v>3</v>
      </c>
      <c r="O3964" s="22">
        <f>E3964/D3964*100</f>
        <v>3.214285714285714</v>
      </c>
      <c r="P3964" s="4">
        <f>E3964/N3964</f>
        <v>15</v>
      </c>
      <c r="Q3964" t="b">
        <v>0</v>
      </c>
      <c r="R3964" t="s">
        <v>8271</v>
      </c>
      <c r="S3964" t="str">
        <f t="shared" si="246"/>
        <v>theater</v>
      </c>
      <c r="T3964" t="str">
        <f t="shared" si="247"/>
        <v>plays</v>
      </c>
    </row>
    <row r="3965" spans="1:20" ht="42.75" x14ac:dyDescent="0.45">
      <c r="A3965">
        <v>3963</v>
      </c>
      <c r="B3965" s="1" t="s">
        <v>3960</v>
      </c>
      <c r="C3965" s="1" t="s">
        <v>8070</v>
      </c>
      <c r="D3965" s="3">
        <v>10000</v>
      </c>
      <c r="E3965" s="3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s="7">
        <f t="shared" si="244"/>
        <v>42296.154131944444</v>
      </c>
      <c r="L3965" s="7">
        <f t="shared" si="245"/>
        <v>42326.195798611108</v>
      </c>
      <c r="M3965" t="b">
        <v>0</v>
      </c>
      <c r="N3965">
        <v>0</v>
      </c>
      <c r="O3965" s="22">
        <f>E3965/D3965*100</f>
        <v>0</v>
      </c>
      <c r="P3965" s="4" t="e">
        <f>E3965/N3965</f>
        <v>#DIV/0!</v>
      </c>
      <c r="Q3965" t="b">
        <v>0</v>
      </c>
      <c r="R3965" t="s">
        <v>8271</v>
      </c>
      <c r="S3965" t="str">
        <f t="shared" si="246"/>
        <v>theater</v>
      </c>
      <c r="T3965" t="str">
        <f t="shared" si="247"/>
        <v>plays</v>
      </c>
    </row>
    <row r="3966" spans="1:20" ht="42.75" x14ac:dyDescent="0.45">
      <c r="A3966">
        <v>3964</v>
      </c>
      <c r="B3966" s="1" t="s">
        <v>3961</v>
      </c>
      <c r="C3966" s="1" t="s">
        <v>8071</v>
      </c>
      <c r="D3966" s="3">
        <v>2000</v>
      </c>
      <c r="E3966" s="3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s="7">
        <f t="shared" si="244"/>
        <v>42053.722060185188</v>
      </c>
      <c r="L3966" s="7">
        <f t="shared" si="245"/>
        <v>42113.680393518516</v>
      </c>
      <c r="M3966" t="b">
        <v>0</v>
      </c>
      <c r="N3966">
        <v>3</v>
      </c>
      <c r="O3966" s="22">
        <f>E3966/D3966*100</f>
        <v>6.3</v>
      </c>
      <c r="P3966" s="4">
        <f>E3966/N3966</f>
        <v>42</v>
      </c>
      <c r="Q3966" t="b">
        <v>0</v>
      </c>
      <c r="R3966" t="s">
        <v>8271</v>
      </c>
      <c r="S3966" t="str">
        <f t="shared" si="246"/>
        <v>theater</v>
      </c>
      <c r="T3966" t="str">
        <f t="shared" si="247"/>
        <v>plays</v>
      </c>
    </row>
    <row r="3967" spans="1:20" ht="42.75" x14ac:dyDescent="0.45">
      <c r="A3967">
        <v>3965</v>
      </c>
      <c r="B3967" s="1" t="s">
        <v>3962</v>
      </c>
      <c r="C3967" s="1" t="s">
        <v>8072</v>
      </c>
      <c r="D3967" s="3">
        <v>2000</v>
      </c>
      <c r="E3967" s="3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s="7">
        <f t="shared" si="244"/>
        <v>42414.235879629632</v>
      </c>
      <c r="L3967" s="7">
        <f t="shared" si="245"/>
        <v>42474.194212962961</v>
      </c>
      <c r="M3967" t="b">
        <v>0</v>
      </c>
      <c r="N3967">
        <v>4</v>
      </c>
      <c r="O3967" s="22">
        <f>E3967/D3967*100</f>
        <v>14.249999999999998</v>
      </c>
      <c r="P3967" s="4">
        <f>E3967/N3967</f>
        <v>71.25</v>
      </c>
      <c r="Q3967" t="b">
        <v>0</v>
      </c>
      <c r="R3967" t="s">
        <v>8271</v>
      </c>
      <c r="S3967" t="str">
        <f t="shared" si="246"/>
        <v>theater</v>
      </c>
      <c r="T3967" t="str">
        <f t="shared" si="247"/>
        <v>plays</v>
      </c>
    </row>
    <row r="3968" spans="1:20" ht="42.75" x14ac:dyDescent="0.45">
      <c r="A3968">
        <v>3966</v>
      </c>
      <c r="B3968" s="1" t="s">
        <v>3963</v>
      </c>
      <c r="C3968" s="1" t="s">
        <v>8073</v>
      </c>
      <c r="D3968" s="3">
        <v>7500</v>
      </c>
      <c r="E3968" s="3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s="7">
        <f t="shared" si="244"/>
        <v>41801.711550925924</v>
      </c>
      <c r="L3968" s="7">
        <f t="shared" si="245"/>
        <v>41844.124305555553</v>
      </c>
      <c r="M3968" t="b">
        <v>0</v>
      </c>
      <c r="N3968">
        <v>2</v>
      </c>
      <c r="O3968" s="22">
        <f>E3968/D3968*100</f>
        <v>0.6</v>
      </c>
      <c r="P3968" s="4">
        <f>E3968/N3968</f>
        <v>22.5</v>
      </c>
      <c r="Q3968" t="b">
        <v>0</v>
      </c>
      <c r="R3968" t="s">
        <v>8271</v>
      </c>
      <c r="S3968" t="str">
        <f t="shared" si="246"/>
        <v>theater</v>
      </c>
      <c r="T3968" t="str">
        <f t="shared" si="247"/>
        <v>plays</v>
      </c>
    </row>
    <row r="3969" spans="1:20" ht="42.75" x14ac:dyDescent="0.45">
      <c r="A3969">
        <v>3967</v>
      </c>
      <c r="B3969" s="1" t="s">
        <v>3964</v>
      </c>
      <c r="C3969" s="1" t="s">
        <v>8074</v>
      </c>
      <c r="D3969" s="3">
        <v>1700</v>
      </c>
      <c r="E3969" s="3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s="7">
        <f t="shared" si="244"/>
        <v>42770.290590277778</v>
      </c>
      <c r="L3969" s="7">
        <f t="shared" si="245"/>
        <v>42800.290590277778</v>
      </c>
      <c r="M3969" t="b">
        <v>0</v>
      </c>
      <c r="N3969">
        <v>10</v>
      </c>
      <c r="O3969" s="22">
        <f>E3969/D3969*100</f>
        <v>24.117647058823529</v>
      </c>
      <c r="P3969" s="4">
        <f>E3969/N3969</f>
        <v>41</v>
      </c>
      <c r="Q3969" t="b">
        <v>0</v>
      </c>
      <c r="R3969" t="s">
        <v>8271</v>
      </c>
      <c r="S3969" t="str">
        <f t="shared" si="246"/>
        <v>theater</v>
      </c>
      <c r="T3969" t="str">
        <f t="shared" si="247"/>
        <v>plays</v>
      </c>
    </row>
    <row r="3970" spans="1:20" ht="42.75" x14ac:dyDescent="0.45">
      <c r="A3970">
        <v>3968</v>
      </c>
      <c r="B3970" s="1" t="s">
        <v>3965</v>
      </c>
      <c r="C3970" s="1" t="s">
        <v>8075</v>
      </c>
      <c r="D3970" s="3">
        <v>5000</v>
      </c>
      <c r="E3970" s="3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s="7">
        <f t="shared" si="244"/>
        <v>42452.815659722226</v>
      </c>
      <c r="L3970" s="7">
        <f t="shared" si="245"/>
        <v>42512.815659722226</v>
      </c>
      <c r="M3970" t="b">
        <v>0</v>
      </c>
      <c r="N3970">
        <v>11</v>
      </c>
      <c r="O3970" s="22">
        <f>E3970/D3970*100</f>
        <v>10.54</v>
      </c>
      <c r="P3970" s="4">
        <f>E3970/N3970</f>
        <v>47.909090909090907</v>
      </c>
      <c r="Q3970" t="b">
        <v>0</v>
      </c>
      <c r="R3970" t="s">
        <v>8271</v>
      </c>
      <c r="S3970" t="str">
        <f t="shared" si="246"/>
        <v>theater</v>
      </c>
      <c r="T3970" t="str">
        <f t="shared" si="247"/>
        <v>plays</v>
      </c>
    </row>
    <row r="3971" spans="1:20" ht="42.75" x14ac:dyDescent="0.45">
      <c r="A3971">
        <v>3969</v>
      </c>
      <c r="B3971" s="1" t="s">
        <v>3966</v>
      </c>
      <c r="C3971" s="1" t="s">
        <v>8076</v>
      </c>
      <c r="D3971" s="3">
        <v>2825</v>
      </c>
      <c r="E3971" s="3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s="7">
        <f t="shared" ref="K3971:K4034" si="248">(((J3971/60)/60)/24)+DATE(1970,1,1)</f>
        <v>42601.854699074072</v>
      </c>
      <c r="L3971" s="7">
        <f t="shared" ref="L3971:L4034" si="249">(((I3971/60)/60)/24)+DATE(1970,1,1)</f>
        <v>42611.163194444445</v>
      </c>
      <c r="M3971" t="b">
        <v>0</v>
      </c>
      <c r="N3971">
        <v>6</v>
      </c>
      <c r="O3971" s="22">
        <f>E3971/D3971*100</f>
        <v>7.4690265486725664</v>
      </c>
      <c r="P3971" s="4">
        <f>E3971/N3971</f>
        <v>35.166666666666664</v>
      </c>
      <c r="Q3971" t="b">
        <v>0</v>
      </c>
      <c r="R3971" t="s">
        <v>8271</v>
      </c>
      <c r="S3971" t="str">
        <f t="shared" ref="S3971:S4034" si="250">LEFT(R3971,SEARCH("/",R3971,1)-1)</f>
        <v>theater</v>
      </c>
      <c r="T3971" t="str">
        <f t="shared" ref="T3971:T4034" si="251">RIGHT(R3971,LEN(R3971) - FIND("/",R3971))</f>
        <v>plays</v>
      </c>
    </row>
    <row r="3972" spans="1:20" ht="57" x14ac:dyDescent="0.45">
      <c r="A3972">
        <v>3970</v>
      </c>
      <c r="B3972" s="1" t="s">
        <v>3967</v>
      </c>
      <c r="C3972" s="1" t="s">
        <v>8077</v>
      </c>
      <c r="D3972" s="3">
        <v>15000</v>
      </c>
      <c r="E3972" s="3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s="7">
        <f t="shared" si="248"/>
        <v>42447.863553240735</v>
      </c>
      <c r="L3972" s="7">
        <f t="shared" si="249"/>
        <v>42477.863553240735</v>
      </c>
      <c r="M3972" t="b">
        <v>0</v>
      </c>
      <c r="N3972">
        <v>2</v>
      </c>
      <c r="O3972" s="22">
        <f>E3972/D3972*100</f>
        <v>7.3333333333333334E-2</v>
      </c>
      <c r="P3972" s="4">
        <f>E3972/N3972</f>
        <v>5.5</v>
      </c>
      <c r="Q3972" t="b">
        <v>0</v>
      </c>
      <c r="R3972" t="s">
        <v>8271</v>
      </c>
      <c r="S3972" t="str">
        <f t="shared" si="250"/>
        <v>theater</v>
      </c>
      <c r="T3972" t="str">
        <f t="shared" si="251"/>
        <v>plays</v>
      </c>
    </row>
    <row r="3973" spans="1:20" ht="42.75" x14ac:dyDescent="0.45">
      <c r="A3973">
        <v>3971</v>
      </c>
      <c r="B3973" s="1" t="s">
        <v>3968</v>
      </c>
      <c r="C3973" s="1" t="s">
        <v>8078</v>
      </c>
      <c r="D3973" s="3">
        <v>14000</v>
      </c>
      <c r="E3973" s="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s="7">
        <f t="shared" si="248"/>
        <v>41811.536180555559</v>
      </c>
      <c r="L3973" s="7">
        <f t="shared" si="249"/>
        <v>41841.536180555559</v>
      </c>
      <c r="M3973" t="b">
        <v>0</v>
      </c>
      <c r="N3973">
        <v>6</v>
      </c>
      <c r="O3973" s="22">
        <f>E3973/D3973*100</f>
        <v>0.97142857142857131</v>
      </c>
      <c r="P3973" s="4">
        <f>E3973/N3973</f>
        <v>22.666666666666668</v>
      </c>
      <c r="Q3973" t="b">
        <v>0</v>
      </c>
      <c r="R3973" t="s">
        <v>8271</v>
      </c>
      <c r="S3973" t="str">
        <f t="shared" si="250"/>
        <v>theater</v>
      </c>
      <c r="T3973" t="str">
        <f t="shared" si="251"/>
        <v>plays</v>
      </c>
    </row>
    <row r="3974" spans="1:20" ht="42.75" x14ac:dyDescent="0.45">
      <c r="A3974">
        <v>3972</v>
      </c>
      <c r="B3974" s="1" t="s">
        <v>3969</v>
      </c>
      <c r="C3974" s="1" t="s">
        <v>8079</v>
      </c>
      <c r="D3974" s="3">
        <v>1000</v>
      </c>
      <c r="E3974" s="3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s="7">
        <f t="shared" si="248"/>
        <v>41981.067523148144</v>
      </c>
      <c r="L3974" s="7">
        <f t="shared" si="249"/>
        <v>42041.067523148144</v>
      </c>
      <c r="M3974" t="b">
        <v>0</v>
      </c>
      <c r="N3974">
        <v>8</v>
      </c>
      <c r="O3974" s="22">
        <f>E3974/D3974*100</f>
        <v>21.099999999999998</v>
      </c>
      <c r="P3974" s="4">
        <f>E3974/N3974</f>
        <v>26.375</v>
      </c>
      <c r="Q3974" t="b">
        <v>0</v>
      </c>
      <c r="R3974" t="s">
        <v>8271</v>
      </c>
      <c r="S3974" t="str">
        <f t="shared" si="250"/>
        <v>theater</v>
      </c>
      <c r="T3974" t="str">
        <f t="shared" si="251"/>
        <v>plays</v>
      </c>
    </row>
    <row r="3975" spans="1:20" ht="42.75" x14ac:dyDescent="0.45">
      <c r="A3975">
        <v>3973</v>
      </c>
      <c r="B3975" s="1" t="s">
        <v>3970</v>
      </c>
      <c r="C3975" s="1" t="s">
        <v>8080</v>
      </c>
      <c r="D3975" s="3">
        <v>5000</v>
      </c>
      <c r="E3975" s="3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s="7">
        <f t="shared" si="248"/>
        <v>42469.68414351852</v>
      </c>
      <c r="L3975" s="7">
        <f t="shared" si="249"/>
        <v>42499.166666666672</v>
      </c>
      <c r="M3975" t="b">
        <v>0</v>
      </c>
      <c r="N3975">
        <v>37</v>
      </c>
      <c r="O3975" s="22">
        <f>E3975/D3975*100</f>
        <v>78.100000000000009</v>
      </c>
      <c r="P3975" s="4">
        <f>E3975/N3975</f>
        <v>105.54054054054055</v>
      </c>
      <c r="Q3975" t="b">
        <v>0</v>
      </c>
      <c r="R3975" t="s">
        <v>8271</v>
      </c>
      <c r="S3975" t="str">
        <f t="shared" si="250"/>
        <v>theater</v>
      </c>
      <c r="T3975" t="str">
        <f t="shared" si="251"/>
        <v>plays</v>
      </c>
    </row>
    <row r="3976" spans="1:20" ht="42.75" x14ac:dyDescent="0.45">
      <c r="A3976">
        <v>3974</v>
      </c>
      <c r="B3976" s="1" t="s">
        <v>3971</v>
      </c>
      <c r="C3976" s="1" t="s">
        <v>8081</v>
      </c>
      <c r="D3976" s="3">
        <v>1000</v>
      </c>
      <c r="E3976" s="3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s="7">
        <f t="shared" si="248"/>
        <v>42493.546851851846</v>
      </c>
      <c r="L3976" s="7">
        <f t="shared" si="249"/>
        <v>42523.546851851846</v>
      </c>
      <c r="M3976" t="b">
        <v>0</v>
      </c>
      <c r="N3976">
        <v>11</v>
      </c>
      <c r="O3976" s="22">
        <f>E3976/D3976*100</f>
        <v>32</v>
      </c>
      <c r="P3976" s="4">
        <f>E3976/N3976</f>
        <v>29.09090909090909</v>
      </c>
      <c r="Q3976" t="b">
        <v>0</v>
      </c>
      <c r="R3976" t="s">
        <v>8271</v>
      </c>
      <c r="S3976" t="str">
        <f t="shared" si="250"/>
        <v>theater</v>
      </c>
      <c r="T3976" t="str">
        <f t="shared" si="251"/>
        <v>plays</v>
      </c>
    </row>
    <row r="3977" spans="1:20" ht="42.75" x14ac:dyDescent="0.45">
      <c r="A3977">
        <v>3975</v>
      </c>
      <c r="B3977" s="1" t="s">
        <v>3972</v>
      </c>
      <c r="C3977" s="1" t="s">
        <v>8082</v>
      </c>
      <c r="D3977" s="3">
        <v>678</v>
      </c>
      <c r="E3977" s="3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s="7">
        <f t="shared" si="248"/>
        <v>42534.866875</v>
      </c>
      <c r="L3977" s="7">
        <f t="shared" si="249"/>
        <v>42564.866875</v>
      </c>
      <c r="M3977" t="b">
        <v>0</v>
      </c>
      <c r="N3977">
        <v>0</v>
      </c>
      <c r="O3977" s="22">
        <f>E3977/D3977*100</f>
        <v>0</v>
      </c>
      <c r="P3977" s="4" t="e">
        <f>E3977/N3977</f>
        <v>#DIV/0!</v>
      </c>
      <c r="Q3977" t="b">
        <v>0</v>
      </c>
      <c r="R3977" t="s">
        <v>8271</v>
      </c>
      <c r="S3977" t="str">
        <f t="shared" si="250"/>
        <v>theater</v>
      </c>
      <c r="T3977" t="str">
        <f t="shared" si="251"/>
        <v>plays</v>
      </c>
    </row>
    <row r="3978" spans="1:20" ht="42.75" x14ac:dyDescent="0.45">
      <c r="A3978">
        <v>3976</v>
      </c>
      <c r="B3978" s="1" t="s">
        <v>3973</v>
      </c>
      <c r="C3978" s="1" t="s">
        <v>8083</v>
      </c>
      <c r="D3978" s="3">
        <v>1300</v>
      </c>
      <c r="E3978" s="3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s="7">
        <f t="shared" si="248"/>
        <v>41830.858344907407</v>
      </c>
      <c r="L3978" s="7">
        <f t="shared" si="249"/>
        <v>41852.291666666664</v>
      </c>
      <c r="M3978" t="b">
        <v>0</v>
      </c>
      <c r="N3978">
        <v>10</v>
      </c>
      <c r="O3978" s="22">
        <f>E3978/D3978*100</f>
        <v>47.692307692307693</v>
      </c>
      <c r="P3978" s="4">
        <f>E3978/N3978</f>
        <v>62</v>
      </c>
      <c r="Q3978" t="b">
        <v>0</v>
      </c>
      <c r="R3978" t="s">
        <v>8271</v>
      </c>
      <c r="S3978" t="str">
        <f t="shared" si="250"/>
        <v>theater</v>
      </c>
      <c r="T3978" t="str">
        <f t="shared" si="251"/>
        <v>plays</v>
      </c>
    </row>
    <row r="3979" spans="1:20" ht="42.75" x14ac:dyDescent="0.45">
      <c r="A3979">
        <v>3977</v>
      </c>
      <c r="B3979" s="1" t="s">
        <v>3974</v>
      </c>
      <c r="C3979" s="1" t="s">
        <v>8084</v>
      </c>
      <c r="D3979" s="3">
        <v>90000</v>
      </c>
      <c r="E3979" s="3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s="7">
        <f t="shared" si="248"/>
        <v>42543.788564814815</v>
      </c>
      <c r="L3979" s="7">
        <f t="shared" si="249"/>
        <v>42573.788564814815</v>
      </c>
      <c r="M3979" t="b">
        <v>0</v>
      </c>
      <c r="N3979">
        <v>6</v>
      </c>
      <c r="O3979" s="22">
        <f>E3979/D3979*100</f>
        <v>1.4500000000000002</v>
      </c>
      <c r="P3979" s="4">
        <f>E3979/N3979</f>
        <v>217.5</v>
      </c>
      <c r="Q3979" t="b">
        <v>0</v>
      </c>
      <c r="R3979" t="s">
        <v>8271</v>
      </c>
      <c r="S3979" t="str">
        <f t="shared" si="250"/>
        <v>theater</v>
      </c>
      <c r="T3979" t="str">
        <f t="shared" si="251"/>
        <v>plays</v>
      </c>
    </row>
    <row r="3980" spans="1:20" ht="42.75" x14ac:dyDescent="0.45">
      <c r="A3980">
        <v>3978</v>
      </c>
      <c r="B3980" s="1" t="s">
        <v>3975</v>
      </c>
      <c r="C3980" s="1" t="s">
        <v>8085</v>
      </c>
      <c r="D3980" s="3">
        <v>2000</v>
      </c>
      <c r="E3980" s="3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s="7">
        <f t="shared" si="248"/>
        <v>41975.642974537041</v>
      </c>
      <c r="L3980" s="7">
        <f t="shared" si="249"/>
        <v>42035.642974537041</v>
      </c>
      <c r="M3980" t="b">
        <v>0</v>
      </c>
      <c r="N3980">
        <v>8</v>
      </c>
      <c r="O3980" s="22">
        <f>E3980/D3980*100</f>
        <v>10.7</v>
      </c>
      <c r="P3980" s="4">
        <f>E3980/N3980</f>
        <v>26.75</v>
      </c>
      <c r="Q3980" t="b">
        <v>0</v>
      </c>
      <c r="R3980" t="s">
        <v>8271</v>
      </c>
      <c r="S3980" t="str">
        <f t="shared" si="250"/>
        <v>theater</v>
      </c>
      <c r="T3980" t="str">
        <f t="shared" si="251"/>
        <v>plays</v>
      </c>
    </row>
    <row r="3981" spans="1:20" ht="42.75" x14ac:dyDescent="0.45">
      <c r="A3981">
        <v>3979</v>
      </c>
      <c r="B3981" s="1" t="s">
        <v>3976</v>
      </c>
      <c r="C3981" s="1" t="s">
        <v>8086</v>
      </c>
      <c r="D3981" s="3">
        <v>6000</v>
      </c>
      <c r="E3981" s="3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s="7">
        <f t="shared" si="248"/>
        <v>42069.903437500005</v>
      </c>
      <c r="L3981" s="7">
        <f t="shared" si="249"/>
        <v>42092.833333333328</v>
      </c>
      <c r="M3981" t="b">
        <v>0</v>
      </c>
      <c r="N3981">
        <v>6</v>
      </c>
      <c r="O3981" s="22">
        <f>E3981/D3981*100</f>
        <v>1.8333333333333333</v>
      </c>
      <c r="P3981" s="4">
        <f>E3981/N3981</f>
        <v>18.333333333333332</v>
      </c>
      <c r="Q3981" t="b">
        <v>0</v>
      </c>
      <c r="R3981" t="s">
        <v>8271</v>
      </c>
      <c r="S3981" t="str">
        <f t="shared" si="250"/>
        <v>theater</v>
      </c>
      <c r="T3981" t="str">
        <f t="shared" si="251"/>
        <v>plays</v>
      </c>
    </row>
    <row r="3982" spans="1:20" ht="42.75" x14ac:dyDescent="0.45">
      <c r="A3982">
        <v>3980</v>
      </c>
      <c r="B3982" s="1" t="s">
        <v>3977</v>
      </c>
      <c r="C3982" s="1" t="s">
        <v>8087</v>
      </c>
      <c r="D3982" s="3">
        <v>2500</v>
      </c>
      <c r="E3982" s="3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s="7">
        <f t="shared" si="248"/>
        <v>41795.598923611113</v>
      </c>
      <c r="L3982" s="7">
        <f t="shared" si="249"/>
        <v>41825.598923611113</v>
      </c>
      <c r="M3982" t="b">
        <v>0</v>
      </c>
      <c r="N3982">
        <v>7</v>
      </c>
      <c r="O3982" s="22">
        <f>E3982/D3982*100</f>
        <v>18</v>
      </c>
      <c r="P3982" s="4">
        <f>E3982/N3982</f>
        <v>64.285714285714292</v>
      </c>
      <c r="Q3982" t="b">
        <v>0</v>
      </c>
      <c r="R3982" t="s">
        <v>8271</v>
      </c>
      <c r="S3982" t="str">
        <f t="shared" si="250"/>
        <v>theater</v>
      </c>
      <c r="T3982" t="str">
        <f t="shared" si="251"/>
        <v>plays</v>
      </c>
    </row>
    <row r="3983" spans="1:20" ht="28.5" x14ac:dyDescent="0.45">
      <c r="A3983">
        <v>3981</v>
      </c>
      <c r="B3983" s="1" t="s">
        <v>3358</v>
      </c>
      <c r="C3983" s="1" t="s">
        <v>7469</v>
      </c>
      <c r="D3983" s="3">
        <v>30000</v>
      </c>
      <c r="E3983" s="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s="7">
        <f t="shared" si="248"/>
        <v>42508.179965277777</v>
      </c>
      <c r="L3983" s="7">
        <f t="shared" si="249"/>
        <v>42568.179965277777</v>
      </c>
      <c r="M3983" t="b">
        <v>0</v>
      </c>
      <c r="N3983">
        <v>7</v>
      </c>
      <c r="O3983" s="22">
        <f>E3983/D3983*100</f>
        <v>4.083333333333333</v>
      </c>
      <c r="P3983" s="4">
        <f>E3983/N3983</f>
        <v>175</v>
      </c>
      <c r="Q3983" t="b">
        <v>0</v>
      </c>
      <c r="R3983" t="s">
        <v>8271</v>
      </c>
      <c r="S3983" t="str">
        <f t="shared" si="250"/>
        <v>theater</v>
      </c>
      <c r="T3983" t="str">
        <f t="shared" si="251"/>
        <v>plays</v>
      </c>
    </row>
    <row r="3984" spans="1:20" ht="57" x14ac:dyDescent="0.45">
      <c r="A3984">
        <v>3982</v>
      </c>
      <c r="B3984" s="1" t="s">
        <v>3978</v>
      </c>
      <c r="C3984" s="1" t="s">
        <v>8088</v>
      </c>
      <c r="D3984" s="3">
        <v>850</v>
      </c>
      <c r="E3984" s="3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s="7">
        <f t="shared" si="248"/>
        <v>42132.809953703705</v>
      </c>
      <c r="L3984" s="7">
        <f t="shared" si="249"/>
        <v>42192.809953703705</v>
      </c>
      <c r="M3984" t="b">
        <v>0</v>
      </c>
      <c r="N3984">
        <v>5</v>
      </c>
      <c r="O3984" s="22">
        <f>E3984/D3984*100</f>
        <v>20</v>
      </c>
      <c r="P3984" s="4">
        <f>E3984/N3984</f>
        <v>34</v>
      </c>
      <c r="Q3984" t="b">
        <v>0</v>
      </c>
      <c r="R3984" t="s">
        <v>8271</v>
      </c>
      <c r="S3984" t="str">
        <f t="shared" si="250"/>
        <v>theater</v>
      </c>
      <c r="T3984" t="str">
        <f t="shared" si="251"/>
        <v>plays</v>
      </c>
    </row>
    <row r="3985" spans="1:20" ht="42.75" x14ac:dyDescent="0.45">
      <c r="A3985">
        <v>3983</v>
      </c>
      <c r="B3985" s="1" t="s">
        <v>3979</v>
      </c>
      <c r="C3985" s="1" t="s">
        <v>8089</v>
      </c>
      <c r="D3985" s="3">
        <v>11140</v>
      </c>
      <c r="E3985" s="3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s="7">
        <f t="shared" si="248"/>
        <v>41747.86986111111</v>
      </c>
      <c r="L3985" s="7">
        <f t="shared" si="249"/>
        <v>41779.290972222225</v>
      </c>
      <c r="M3985" t="b">
        <v>0</v>
      </c>
      <c r="N3985">
        <v>46</v>
      </c>
      <c r="O3985" s="22">
        <f>E3985/D3985*100</f>
        <v>34.802513464991023</v>
      </c>
      <c r="P3985" s="4">
        <f>E3985/N3985</f>
        <v>84.282608695652172</v>
      </c>
      <c r="Q3985" t="b">
        <v>0</v>
      </c>
      <c r="R3985" t="s">
        <v>8271</v>
      </c>
      <c r="S3985" t="str">
        <f t="shared" si="250"/>
        <v>theater</v>
      </c>
      <c r="T3985" t="str">
        <f t="shared" si="251"/>
        <v>plays</v>
      </c>
    </row>
    <row r="3986" spans="1:20" ht="42.75" x14ac:dyDescent="0.45">
      <c r="A3986">
        <v>3984</v>
      </c>
      <c r="B3986" s="1" t="s">
        <v>3980</v>
      </c>
      <c r="C3986" s="1" t="s">
        <v>8090</v>
      </c>
      <c r="D3986" s="3">
        <v>1500</v>
      </c>
      <c r="E3986" s="3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s="7">
        <f t="shared" si="248"/>
        <v>41920.963472222218</v>
      </c>
      <c r="L3986" s="7">
        <f t="shared" si="249"/>
        <v>41951</v>
      </c>
      <c r="M3986" t="b">
        <v>0</v>
      </c>
      <c r="N3986">
        <v>10</v>
      </c>
      <c r="O3986" s="22">
        <f>E3986/D3986*100</f>
        <v>6.3333333333333339</v>
      </c>
      <c r="P3986" s="4">
        <f>E3986/N3986</f>
        <v>9.5</v>
      </c>
      <c r="Q3986" t="b">
        <v>0</v>
      </c>
      <c r="R3986" t="s">
        <v>8271</v>
      </c>
      <c r="S3986" t="str">
        <f t="shared" si="250"/>
        <v>theater</v>
      </c>
      <c r="T3986" t="str">
        <f t="shared" si="251"/>
        <v>plays</v>
      </c>
    </row>
    <row r="3987" spans="1:20" ht="57" x14ac:dyDescent="0.45">
      <c r="A3987">
        <v>3985</v>
      </c>
      <c r="B3987" s="1" t="s">
        <v>3981</v>
      </c>
      <c r="C3987" s="1" t="s">
        <v>8091</v>
      </c>
      <c r="D3987" s="3">
        <v>2000</v>
      </c>
      <c r="E3987" s="3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s="7">
        <f t="shared" si="248"/>
        <v>42399.707407407404</v>
      </c>
      <c r="L3987" s="7">
        <f t="shared" si="249"/>
        <v>42420.878472222219</v>
      </c>
      <c r="M3987" t="b">
        <v>0</v>
      </c>
      <c r="N3987">
        <v>19</v>
      </c>
      <c r="O3987" s="22">
        <f>E3987/D3987*100</f>
        <v>32.049999999999997</v>
      </c>
      <c r="P3987" s="4">
        <f>E3987/N3987</f>
        <v>33.736842105263158</v>
      </c>
      <c r="Q3987" t="b">
        <v>0</v>
      </c>
      <c r="R3987" t="s">
        <v>8271</v>
      </c>
      <c r="S3987" t="str">
        <f t="shared" si="250"/>
        <v>theater</v>
      </c>
      <c r="T3987" t="str">
        <f t="shared" si="251"/>
        <v>plays</v>
      </c>
    </row>
    <row r="3988" spans="1:20" ht="42.75" x14ac:dyDescent="0.45">
      <c r="A3988">
        <v>3986</v>
      </c>
      <c r="B3988" s="1" t="s">
        <v>3982</v>
      </c>
      <c r="C3988" s="1" t="s">
        <v>8092</v>
      </c>
      <c r="D3988" s="3">
        <v>5000</v>
      </c>
      <c r="E3988" s="3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s="7">
        <f t="shared" si="248"/>
        <v>42467.548541666663</v>
      </c>
      <c r="L3988" s="7">
        <f t="shared" si="249"/>
        <v>42496.544444444444</v>
      </c>
      <c r="M3988" t="b">
        <v>0</v>
      </c>
      <c r="N3988">
        <v>13</v>
      </c>
      <c r="O3988" s="22">
        <f>E3988/D3988*100</f>
        <v>9.76</v>
      </c>
      <c r="P3988" s="4">
        <f>E3988/N3988</f>
        <v>37.53846153846154</v>
      </c>
      <c r="Q3988" t="b">
        <v>0</v>
      </c>
      <c r="R3988" t="s">
        <v>8271</v>
      </c>
      <c r="S3988" t="str">
        <f t="shared" si="250"/>
        <v>theater</v>
      </c>
      <c r="T3988" t="str">
        <f t="shared" si="251"/>
        <v>plays</v>
      </c>
    </row>
    <row r="3989" spans="1:20" ht="42.75" x14ac:dyDescent="0.45">
      <c r="A3989">
        <v>3987</v>
      </c>
      <c r="B3989" s="1" t="s">
        <v>3983</v>
      </c>
      <c r="C3989" s="1" t="s">
        <v>8093</v>
      </c>
      <c r="D3989" s="3">
        <v>400</v>
      </c>
      <c r="E3989" s="3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s="7">
        <f t="shared" si="248"/>
        <v>41765.92465277778</v>
      </c>
      <c r="L3989" s="7">
        <f t="shared" si="249"/>
        <v>41775.92465277778</v>
      </c>
      <c r="M3989" t="b">
        <v>0</v>
      </c>
      <c r="N3989">
        <v>13</v>
      </c>
      <c r="O3989" s="22">
        <f>E3989/D3989*100</f>
        <v>37.75</v>
      </c>
      <c r="P3989" s="4">
        <f>E3989/N3989</f>
        <v>11.615384615384615</v>
      </c>
      <c r="Q3989" t="b">
        <v>0</v>
      </c>
      <c r="R3989" t="s">
        <v>8271</v>
      </c>
      <c r="S3989" t="str">
        <f t="shared" si="250"/>
        <v>theater</v>
      </c>
      <c r="T3989" t="str">
        <f t="shared" si="251"/>
        <v>plays</v>
      </c>
    </row>
    <row r="3990" spans="1:20" ht="28.5" x14ac:dyDescent="0.45">
      <c r="A3990">
        <v>3988</v>
      </c>
      <c r="B3990" s="1" t="s">
        <v>3984</v>
      </c>
      <c r="C3990" s="1" t="s">
        <v>8094</v>
      </c>
      <c r="D3990" s="3">
        <v>1500</v>
      </c>
      <c r="E3990" s="3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s="7">
        <f t="shared" si="248"/>
        <v>42230.08116898148</v>
      </c>
      <c r="L3990" s="7">
        <f t="shared" si="249"/>
        <v>42245.08116898148</v>
      </c>
      <c r="M3990" t="b">
        <v>0</v>
      </c>
      <c r="N3990">
        <v>4</v>
      </c>
      <c r="O3990" s="22">
        <f>E3990/D3990*100</f>
        <v>2.1333333333333333</v>
      </c>
      <c r="P3990" s="4">
        <f>E3990/N3990</f>
        <v>8</v>
      </c>
      <c r="Q3990" t="b">
        <v>0</v>
      </c>
      <c r="R3990" t="s">
        <v>8271</v>
      </c>
      <c r="S3990" t="str">
        <f t="shared" si="250"/>
        <v>theater</v>
      </c>
      <c r="T3990" t="str">
        <f t="shared" si="251"/>
        <v>plays</v>
      </c>
    </row>
    <row r="3991" spans="1:20" ht="42.75" x14ac:dyDescent="0.45">
      <c r="A3991">
        <v>3989</v>
      </c>
      <c r="B3991" s="1" t="s">
        <v>3985</v>
      </c>
      <c r="C3991" s="1" t="s">
        <v>8095</v>
      </c>
      <c r="D3991" s="3">
        <v>3000</v>
      </c>
      <c r="E3991" s="3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s="7">
        <f t="shared" si="248"/>
        <v>42286.749780092592</v>
      </c>
      <c r="L3991" s="7">
        <f t="shared" si="249"/>
        <v>42316.791446759264</v>
      </c>
      <c r="M3991" t="b">
        <v>0</v>
      </c>
      <c r="N3991">
        <v>0</v>
      </c>
      <c r="O3991" s="22">
        <f>E3991/D3991*100</f>
        <v>0</v>
      </c>
      <c r="P3991" s="4" t="e">
        <f>E3991/N3991</f>
        <v>#DIV/0!</v>
      </c>
      <c r="Q3991" t="b">
        <v>0</v>
      </c>
      <c r="R3991" t="s">
        <v>8271</v>
      </c>
      <c r="S3991" t="str">
        <f t="shared" si="250"/>
        <v>theater</v>
      </c>
      <c r="T3991" t="str">
        <f t="shared" si="251"/>
        <v>plays</v>
      </c>
    </row>
    <row r="3992" spans="1:20" ht="42.75" x14ac:dyDescent="0.45">
      <c r="A3992">
        <v>3990</v>
      </c>
      <c r="B3992" s="1" t="s">
        <v>3986</v>
      </c>
      <c r="C3992" s="1" t="s">
        <v>8096</v>
      </c>
      <c r="D3992" s="3">
        <v>1650</v>
      </c>
      <c r="E3992" s="3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s="7">
        <f t="shared" si="248"/>
        <v>42401.672372685185</v>
      </c>
      <c r="L3992" s="7">
        <f t="shared" si="249"/>
        <v>42431.672372685185</v>
      </c>
      <c r="M3992" t="b">
        <v>0</v>
      </c>
      <c r="N3992">
        <v>3</v>
      </c>
      <c r="O3992" s="22">
        <f>E3992/D3992*100</f>
        <v>4.1818181818181817</v>
      </c>
      <c r="P3992" s="4">
        <f>E3992/N3992</f>
        <v>23</v>
      </c>
      <c r="Q3992" t="b">
        <v>0</v>
      </c>
      <c r="R3992" t="s">
        <v>8271</v>
      </c>
      <c r="S3992" t="str">
        <f t="shared" si="250"/>
        <v>theater</v>
      </c>
      <c r="T3992" t="str">
        <f t="shared" si="251"/>
        <v>plays</v>
      </c>
    </row>
    <row r="3993" spans="1:20" ht="28.5" x14ac:dyDescent="0.45">
      <c r="A3993">
        <v>3991</v>
      </c>
      <c r="B3993" s="1" t="s">
        <v>3987</v>
      </c>
      <c r="C3993" s="1" t="s">
        <v>8097</v>
      </c>
      <c r="D3993" s="3">
        <v>500</v>
      </c>
      <c r="E3993" s="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s="7">
        <f t="shared" si="248"/>
        <v>42125.644467592589</v>
      </c>
      <c r="L3993" s="7">
        <f t="shared" si="249"/>
        <v>42155.644467592589</v>
      </c>
      <c r="M3993" t="b">
        <v>0</v>
      </c>
      <c r="N3993">
        <v>1</v>
      </c>
      <c r="O3993" s="22">
        <f>E3993/D3993*100</f>
        <v>20</v>
      </c>
      <c r="P3993" s="4">
        <f>E3993/N3993</f>
        <v>100</v>
      </c>
      <c r="Q3993" t="b">
        <v>0</v>
      </c>
      <c r="R3993" t="s">
        <v>8271</v>
      </c>
      <c r="S3993" t="str">
        <f t="shared" si="250"/>
        <v>theater</v>
      </c>
      <c r="T3993" t="str">
        <f t="shared" si="251"/>
        <v>plays</v>
      </c>
    </row>
    <row r="3994" spans="1:20" ht="42.75" x14ac:dyDescent="0.45">
      <c r="A3994">
        <v>3992</v>
      </c>
      <c r="B3994" s="1" t="s">
        <v>3988</v>
      </c>
      <c r="C3994" s="1" t="s">
        <v>8098</v>
      </c>
      <c r="D3994" s="3">
        <v>10000</v>
      </c>
      <c r="E3994" s="3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s="7">
        <f t="shared" si="248"/>
        <v>42289.94049768518</v>
      </c>
      <c r="L3994" s="7">
        <f t="shared" si="249"/>
        <v>42349.982164351852</v>
      </c>
      <c r="M3994" t="b">
        <v>0</v>
      </c>
      <c r="N3994">
        <v>9</v>
      </c>
      <c r="O3994" s="22">
        <f>E3994/D3994*100</f>
        <v>5.41</v>
      </c>
      <c r="P3994" s="4">
        <f>E3994/N3994</f>
        <v>60.111111111111114</v>
      </c>
      <c r="Q3994" t="b">
        <v>0</v>
      </c>
      <c r="R3994" t="s">
        <v>8271</v>
      </c>
      <c r="S3994" t="str">
        <f t="shared" si="250"/>
        <v>theater</v>
      </c>
      <c r="T3994" t="str">
        <f t="shared" si="251"/>
        <v>plays</v>
      </c>
    </row>
    <row r="3995" spans="1:20" ht="42.75" x14ac:dyDescent="0.45">
      <c r="A3995">
        <v>3993</v>
      </c>
      <c r="B3995" s="1" t="s">
        <v>3989</v>
      </c>
      <c r="C3995" s="1" t="s">
        <v>8099</v>
      </c>
      <c r="D3995" s="3">
        <v>50000</v>
      </c>
      <c r="E3995" s="3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s="7">
        <f t="shared" si="248"/>
        <v>42107.864722222221</v>
      </c>
      <c r="L3995" s="7">
        <f t="shared" si="249"/>
        <v>42137.864722222221</v>
      </c>
      <c r="M3995" t="b">
        <v>0</v>
      </c>
      <c r="N3995">
        <v>1</v>
      </c>
      <c r="O3995" s="22">
        <f>E3995/D3995*100</f>
        <v>6.0000000000000001E-3</v>
      </c>
      <c r="P3995" s="4">
        <f>E3995/N3995</f>
        <v>3</v>
      </c>
      <c r="Q3995" t="b">
        <v>0</v>
      </c>
      <c r="R3995" t="s">
        <v>8271</v>
      </c>
      <c r="S3995" t="str">
        <f t="shared" si="250"/>
        <v>theater</v>
      </c>
      <c r="T3995" t="str">
        <f t="shared" si="251"/>
        <v>plays</v>
      </c>
    </row>
    <row r="3996" spans="1:20" ht="42.75" x14ac:dyDescent="0.45">
      <c r="A3996">
        <v>3994</v>
      </c>
      <c r="B3996" s="1" t="s">
        <v>3990</v>
      </c>
      <c r="C3996" s="1" t="s">
        <v>8100</v>
      </c>
      <c r="D3996" s="3">
        <v>2000</v>
      </c>
      <c r="E3996" s="3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s="7">
        <f t="shared" si="248"/>
        <v>41809.389930555553</v>
      </c>
      <c r="L3996" s="7">
        <f t="shared" si="249"/>
        <v>41839.389930555553</v>
      </c>
      <c r="M3996" t="b">
        <v>0</v>
      </c>
      <c r="N3996">
        <v>1</v>
      </c>
      <c r="O3996" s="22">
        <f>E3996/D3996*100</f>
        <v>0.25</v>
      </c>
      <c r="P3996" s="4">
        <f>E3996/N3996</f>
        <v>5</v>
      </c>
      <c r="Q3996" t="b">
        <v>0</v>
      </c>
      <c r="R3996" t="s">
        <v>8271</v>
      </c>
      <c r="S3996" t="str">
        <f t="shared" si="250"/>
        <v>theater</v>
      </c>
      <c r="T3996" t="str">
        <f t="shared" si="251"/>
        <v>plays</v>
      </c>
    </row>
    <row r="3997" spans="1:20" ht="42.75" x14ac:dyDescent="0.45">
      <c r="A3997">
        <v>3995</v>
      </c>
      <c r="B3997" s="1" t="s">
        <v>3991</v>
      </c>
      <c r="C3997" s="1" t="s">
        <v>8101</v>
      </c>
      <c r="D3997" s="3">
        <v>200</v>
      </c>
      <c r="E3997" s="3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s="7">
        <f t="shared" si="248"/>
        <v>42019.683761574073</v>
      </c>
      <c r="L3997" s="7">
        <f t="shared" si="249"/>
        <v>42049.477083333331</v>
      </c>
      <c r="M3997" t="b">
        <v>0</v>
      </c>
      <c r="N3997">
        <v>4</v>
      </c>
      <c r="O3997" s="22">
        <f>E3997/D3997*100</f>
        <v>35</v>
      </c>
      <c r="P3997" s="4">
        <f>E3997/N3997</f>
        <v>17.5</v>
      </c>
      <c r="Q3997" t="b">
        <v>0</v>
      </c>
      <c r="R3997" t="s">
        <v>8271</v>
      </c>
      <c r="S3997" t="str">
        <f t="shared" si="250"/>
        <v>theater</v>
      </c>
      <c r="T3997" t="str">
        <f t="shared" si="251"/>
        <v>plays</v>
      </c>
    </row>
    <row r="3998" spans="1:20" ht="42.75" x14ac:dyDescent="0.45">
      <c r="A3998">
        <v>3996</v>
      </c>
      <c r="B3998" s="1" t="s">
        <v>3992</v>
      </c>
      <c r="C3998" s="1" t="s">
        <v>8102</v>
      </c>
      <c r="D3998" s="3">
        <v>3000</v>
      </c>
      <c r="E3998" s="3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s="7">
        <f t="shared" si="248"/>
        <v>41950.26694444444</v>
      </c>
      <c r="L3998" s="7">
        <f t="shared" si="249"/>
        <v>41963.669444444444</v>
      </c>
      <c r="M3998" t="b">
        <v>0</v>
      </c>
      <c r="N3998">
        <v>17</v>
      </c>
      <c r="O3998" s="22">
        <f>E3998/D3998*100</f>
        <v>16.566666666666666</v>
      </c>
      <c r="P3998" s="4">
        <f>E3998/N3998</f>
        <v>29.235294117647058</v>
      </c>
      <c r="Q3998" t="b">
        <v>0</v>
      </c>
      <c r="R3998" t="s">
        <v>8271</v>
      </c>
      <c r="S3998" t="str">
        <f t="shared" si="250"/>
        <v>theater</v>
      </c>
      <c r="T3998" t="str">
        <f t="shared" si="251"/>
        <v>plays</v>
      </c>
    </row>
    <row r="3999" spans="1:20" ht="42.75" x14ac:dyDescent="0.45">
      <c r="A3999">
        <v>3997</v>
      </c>
      <c r="B3999" s="1" t="s">
        <v>3993</v>
      </c>
      <c r="C3999" s="1" t="s">
        <v>8103</v>
      </c>
      <c r="D3999" s="3">
        <v>3000</v>
      </c>
      <c r="E3999" s="3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s="7">
        <f t="shared" si="248"/>
        <v>42069.391446759255</v>
      </c>
      <c r="L3999" s="7">
        <f t="shared" si="249"/>
        <v>42099.349780092598</v>
      </c>
      <c r="M3999" t="b">
        <v>0</v>
      </c>
      <c r="N3999">
        <v>0</v>
      </c>
      <c r="O3999" s="22">
        <f>E3999/D3999*100</f>
        <v>0</v>
      </c>
      <c r="P3999" s="4" t="e">
        <f>E3999/N3999</f>
        <v>#DIV/0!</v>
      </c>
      <c r="Q3999" t="b">
        <v>0</v>
      </c>
      <c r="R3999" t="s">
        <v>8271</v>
      </c>
      <c r="S3999" t="str">
        <f t="shared" si="250"/>
        <v>theater</v>
      </c>
      <c r="T3999" t="str">
        <f t="shared" si="251"/>
        <v>plays</v>
      </c>
    </row>
    <row r="4000" spans="1:20" ht="42.75" x14ac:dyDescent="0.45">
      <c r="A4000">
        <v>3998</v>
      </c>
      <c r="B4000" s="1" t="s">
        <v>3994</v>
      </c>
      <c r="C4000" s="1" t="s">
        <v>8104</v>
      </c>
      <c r="D4000" s="3">
        <v>1250</v>
      </c>
      <c r="E4000" s="3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s="7">
        <f t="shared" si="248"/>
        <v>42061.963263888887</v>
      </c>
      <c r="L4000" s="7">
        <f t="shared" si="249"/>
        <v>42091.921597222223</v>
      </c>
      <c r="M4000" t="b">
        <v>0</v>
      </c>
      <c r="N4000">
        <v>12</v>
      </c>
      <c r="O4000" s="22">
        <f>E4000/D4000*100</f>
        <v>57.199999999999996</v>
      </c>
      <c r="P4000" s="4">
        <f>E4000/N4000</f>
        <v>59.583333333333336</v>
      </c>
      <c r="Q4000" t="b">
        <v>0</v>
      </c>
      <c r="R4000" t="s">
        <v>8271</v>
      </c>
      <c r="S4000" t="str">
        <f t="shared" si="250"/>
        <v>theater</v>
      </c>
      <c r="T4000" t="str">
        <f t="shared" si="251"/>
        <v>plays</v>
      </c>
    </row>
    <row r="4001" spans="1:20" ht="42.75" x14ac:dyDescent="0.45">
      <c r="A4001">
        <v>3999</v>
      </c>
      <c r="B4001" s="1" t="s">
        <v>3995</v>
      </c>
      <c r="C4001" s="1" t="s">
        <v>8105</v>
      </c>
      <c r="D4001" s="3">
        <v>7000</v>
      </c>
      <c r="E4001" s="3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s="7">
        <f t="shared" si="248"/>
        <v>41842.828680555554</v>
      </c>
      <c r="L4001" s="7">
        <f t="shared" si="249"/>
        <v>41882.827650462961</v>
      </c>
      <c r="M4001" t="b">
        <v>0</v>
      </c>
      <c r="N4001">
        <v>14</v>
      </c>
      <c r="O4001" s="22">
        <f>E4001/D4001*100</f>
        <v>16.514285714285716</v>
      </c>
      <c r="P4001" s="4">
        <f>E4001/N4001</f>
        <v>82.571428571428569</v>
      </c>
      <c r="Q4001" t="b">
        <v>0</v>
      </c>
      <c r="R4001" t="s">
        <v>8271</v>
      </c>
      <c r="S4001" t="str">
        <f t="shared" si="250"/>
        <v>theater</v>
      </c>
      <c r="T4001" t="str">
        <f t="shared" si="251"/>
        <v>plays</v>
      </c>
    </row>
    <row r="4002" spans="1:20" x14ac:dyDescent="0.45">
      <c r="A4002">
        <v>4000</v>
      </c>
      <c r="B4002" s="1" t="s">
        <v>3996</v>
      </c>
      <c r="C4002" s="1" t="s">
        <v>8106</v>
      </c>
      <c r="D4002" s="3">
        <v>8000</v>
      </c>
      <c r="E4002" s="3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s="7">
        <f t="shared" si="248"/>
        <v>42437.64534722222</v>
      </c>
      <c r="L4002" s="7">
        <f t="shared" si="249"/>
        <v>42497.603680555556</v>
      </c>
      <c r="M4002" t="b">
        <v>0</v>
      </c>
      <c r="N4002">
        <v>1</v>
      </c>
      <c r="O4002" s="22">
        <f>E4002/D4002*100</f>
        <v>0.125</v>
      </c>
      <c r="P4002" s="4">
        <f>E4002/N4002</f>
        <v>10</v>
      </c>
      <c r="Q4002" t="b">
        <v>0</v>
      </c>
      <c r="R4002" t="s">
        <v>8271</v>
      </c>
      <c r="S4002" t="str">
        <f t="shared" si="250"/>
        <v>theater</v>
      </c>
      <c r="T4002" t="str">
        <f t="shared" si="251"/>
        <v>plays</v>
      </c>
    </row>
    <row r="4003" spans="1:20" ht="57" x14ac:dyDescent="0.45">
      <c r="A4003">
        <v>4001</v>
      </c>
      <c r="B4003" s="1" t="s">
        <v>3997</v>
      </c>
      <c r="C4003" s="1" t="s">
        <v>8107</v>
      </c>
      <c r="D4003" s="3">
        <v>1200</v>
      </c>
      <c r="E4003" s="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s="7">
        <f t="shared" si="248"/>
        <v>42775.964212962965</v>
      </c>
      <c r="L4003" s="7">
        <f t="shared" si="249"/>
        <v>42795.791666666672</v>
      </c>
      <c r="M4003" t="b">
        <v>0</v>
      </c>
      <c r="N4003">
        <v>14</v>
      </c>
      <c r="O4003" s="22">
        <f>E4003/D4003*100</f>
        <v>37.75</v>
      </c>
      <c r="P4003" s="4">
        <f>E4003/N4003</f>
        <v>32.357142857142854</v>
      </c>
      <c r="Q4003" t="b">
        <v>0</v>
      </c>
      <c r="R4003" t="s">
        <v>8271</v>
      </c>
      <c r="S4003" t="str">
        <f t="shared" si="250"/>
        <v>theater</v>
      </c>
      <c r="T4003" t="str">
        <f t="shared" si="251"/>
        <v>plays</v>
      </c>
    </row>
    <row r="4004" spans="1:20" ht="42.75" x14ac:dyDescent="0.45">
      <c r="A4004">
        <v>4002</v>
      </c>
      <c r="B4004" s="1" t="s">
        <v>3998</v>
      </c>
      <c r="C4004" s="1" t="s">
        <v>8108</v>
      </c>
      <c r="D4004" s="3">
        <v>1250</v>
      </c>
      <c r="E4004" s="3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s="7">
        <f t="shared" si="248"/>
        <v>41879.043530092589</v>
      </c>
      <c r="L4004" s="7">
        <f t="shared" si="249"/>
        <v>41909.043530092589</v>
      </c>
      <c r="M4004" t="b">
        <v>0</v>
      </c>
      <c r="N4004">
        <v>4</v>
      </c>
      <c r="O4004" s="22">
        <f>E4004/D4004*100</f>
        <v>1.8399999999999999</v>
      </c>
      <c r="P4004" s="4">
        <f>E4004/N4004</f>
        <v>5.75</v>
      </c>
      <c r="Q4004" t="b">
        <v>0</v>
      </c>
      <c r="R4004" t="s">
        <v>8271</v>
      </c>
      <c r="S4004" t="str">
        <f t="shared" si="250"/>
        <v>theater</v>
      </c>
      <c r="T4004" t="str">
        <f t="shared" si="251"/>
        <v>plays</v>
      </c>
    </row>
    <row r="4005" spans="1:20" ht="42.75" x14ac:dyDescent="0.45">
      <c r="A4005">
        <v>4003</v>
      </c>
      <c r="B4005" s="1" t="s">
        <v>3999</v>
      </c>
      <c r="C4005" s="1" t="s">
        <v>8071</v>
      </c>
      <c r="D4005" s="3">
        <v>2000</v>
      </c>
      <c r="E4005" s="3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s="7">
        <f t="shared" si="248"/>
        <v>42020.587349537032</v>
      </c>
      <c r="L4005" s="7">
        <f t="shared" si="249"/>
        <v>42050.587349537032</v>
      </c>
      <c r="M4005" t="b">
        <v>0</v>
      </c>
      <c r="N4005">
        <v>2</v>
      </c>
      <c r="O4005" s="22">
        <f>E4005/D4005*100</f>
        <v>10.050000000000001</v>
      </c>
      <c r="P4005" s="4">
        <f>E4005/N4005</f>
        <v>100.5</v>
      </c>
      <c r="Q4005" t="b">
        <v>0</v>
      </c>
      <c r="R4005" t="s">
        <v>8271</v>
      </c>
      <c r="S4005" t="str">
        <f t="shared" si="250"/>
        <v>theater</v>
      </c>
      <c r="T4005" t="str">
        <f t="shared" si="251"/>
        <v>plays</v>
      </c>
    </row>
    <row r="4006" spans="1:20" x14ac:dyDescent="0.45">
      <c r="A4006">
        <v>4004</v>
      </c>
      <c r="B4006" s="1" t="s">
        <v>4000</v>
      </c>
      <c r="C4006" s="1" t="s">
        <v>8109</v>
      </c>
      <c r="D4006" s="3">
        <v>500</v>
      </c>
      <c r="E4006" s="3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s="7">
        <f t="shared" si="248"/>
        <v>41890.16269675926</v>
      </c>
      <c r="L4006" s="7">
        <f t="shared" si="249"/>
        <v>41920.16269675926</v>
      </c>
      <c r="M4006" t="b">
        <v>0</v>
      </c>
      <c r="N4006">
        <v>1</v>
      </c>
      <c r="O4006" s="22">
        <f>E4006/D4006*100</f>
        <v>0.2</v>
      </c>
      <c r="P4006" s="4">
        <f>E4006/N4006</f>
        <v>1</v>
      </c>
      <c r="Q4006" t="b">
        <v>0</v>
      </c>
      <c r="R4006" t="s">
        <v>8271</v>
      </c>
      <c r="S4006" t="str">
        <f t="shared" si="250"/>
        <v>theater</v>
      </c>
      <c r="T4006" t="str">
        <f t="shared" si="251"/>
        <v>plays</v>
      </c>
    </row>
    <row r="4007" spans="1:20" ht="42.75" x14ac:dyDescent="0.45">
      <c r="A4007">
        <v>4005</v>
      </c>
      <c r="B4007" s="1" t="s">
        <v>4001</v>
      </c>
      <c r="C4007" s="1" t="s">
        <v>8110</v>
      </c>
      <c r="D4007" s="3">
        <v>3000</v>
      </c>
      <c r="E4007" s="3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s="7">
        <f t="shared" si="248"/>
        <v>41872.807696759257</v>
      </c>
      <c r="L4007" s="7">
        <f t="shared" si="249"/>
        <v>41932.807696759257</v>
      </c>
      <c r="M4007" t="b">
        <v>0</v>
      </c>
      <c r="N4007">
        <v>2</v>
      </c>
      <c r="O4007" s="22">
        <f>E4007/D4007*100</f>
        <v>1.3333333333333335</v>
      </c>
      <c r="P4007" s="4">
        <f>E4007/N4007</f>
        <v>20</v>
      </c>
      <c r="Q4007" t="b">
        <v>0</v>
      </c>
      <c r="R4007" t="s">
        <v>8271</v>
      </c>
      <c r="S4007" t="str">
        <f t="shared" si="250"/>
        <v>theater</v>
      </c>
      <c r="T4007" t="str">
        <f t="shared" si="251"/>
        <v>plays</v>
      </c>
    </row>
    <row r="4008" spans="1:20" ht="42.75" x14ac:dyDescent="0.45">
      <c r="A4008">
        <v>4006</v>
      </c>
      <c r="B4008" s="1" t="s">
        <v>4002</v>
      </c>
      <c r="C4008" s="1" t="s">
        <v>8111</v>
      </c>
      <c r="D4008" s="3">
        <v>30000</v>
      </c>
      <c r="E4008" s="3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s="7">
        <f t="shared" si="248"/>
        <v>42391.772997685184</v>
      </c>
      <c r="L4008" s="7">
        <f t="shared" si="249"/>
        <v>42416.772997685184</v>
      </c>
      <c r="M4008" t="b">
        <v>0</v>
      </c>
      <c r="N4008">
        <v>1</v>
      </c>
      <c r="O4008" s="22">
        <f>E4008/D4008*100</f>
        <v>6.6666666666666671E-3</v>
      </c>
      <c r="P4008" s="4">
        <f>E4008/N4008</f>
        <v>2</v>
      </c>
      <c r="Q4008" t="b">
        <v>0</v>
      </c>
      <c r="R4008" t="s">
        <v>8271</v>
      </c>
      <c r="S4008" t="str">
        <f t="shared" si="250"/>
        <v>theater</v>
      </c>
      <c r="T4008" t="str">
        <f t="shared" si="251"/>
        <v>plays</v>
      </c>
    </row>
    <row r="4009" spans="1:20" ht="42.75" x14ac:dyDescent="0.45">
      <c r="A4009">
        <v>4007</v>
      </c>
      <c r="B4009" s="1" t="s">
        <v>4003</v>
      </c>
      <c r="C4009" s="1" t="s">
        <v>8112</v>
      </c>
      <c r="D4009" s="3">
        <v>2000</v>
      </c>
      <c r="E4009" s="3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s="7">
        <f t="shared" si="248"/>
        <v>41848.772928240738</v>
      </c>
      <c r="L4009" s="7">
        <f t="shared" si="249"/>
        <v>41877.686111111114</v>
      </c>
      <c r="M4009" t="b">
        <v>0</v>
      </c>
      <c r="N4009">
        <v>1</v>
      </c>
      <c r="O4009" s="22">
        <f>E4009/D4009*100</f>
        <v>0.25</v>
      </c>
      <c r="P4009" s="4">
        <f>E4009/N4009</f>
        <v>5</v>
      </c>
      <c r="Q4009" t="b">
        <v>0</v>
      </c>
      <c r="R4009" t="s">
        <v>8271</v>
      </c>
      <c r="S4009" t="str">
        <f t="shared" si="250"/>
        <v>theater</v>
      </c>
      <c r="T4009" t="str">
        <f t="shared" si="251"/>
        <v>plays</v>
      </c>
    </row>
    <row r="4010" spans="1:20" ht="42.75" x14ac:dyDescent="0.45">
      <c r="A4010">
        <v>4008</v>
      </c>
      <c r="B4010" s="1" t="s">
        <v>4004</v>
      </c>
      <c r="C4010" s="1" t="s">
        <v>8113</v>
      </c>
      <c r="D4010" s="3">
        <v>1000</v>
      </c>
      <c r="E4010" s="3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s="7">
        <f t="shared" si="248"/>
        <v>42177.964201388888</v>
      </c>
      <c r="L4010" s="7">
        <f t="shared" si="249"/>
        <v>42207.964201388888</v>
      </c>
      <c r="M4010" t="b">
        <v>0</v>
      </c>
      <c r="N4010">
        <v>4</v>
      </c>
      <c r="O4010" s="22">
        <f>E4010/D4010*100</f>
        <v>6</v>
      </c>
      <c r="P4010" s="4">
        <f>E4010/N4010</f>
        <v>15</v>
      </c>
      <c r="Q4010" t="b">
        <v>0</v>
      </c>
      <c r="R4010" t="s">
        <v>8271</v>
      </c>
      <c r="S4010" t="str">
        <f t="shared" si="250"/>
        <v>theater</v>
      </c>
      <c r="T4010" t="str">
        <f t="shared" si="251"/>
        <v>plays</v>
      </c>
    </row>
    <row r="4011" spans="1:20" ht="42.75" x14ac:dyDescent="0.45">
      <c r="A4011">
        <v>4009</v>
      </c>
      <c r="B4011" s="1" t="s">
        <v>4005</v>
      </c>
      <c r="C4011" s="1" t="s">
        <v>8114</v>
      </c>
      <c r="D4011" s="3">
        <v>1930</v>
      </c>
      <c r="E4011" s="3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s="7">
        <f t="shared" si="248"/>
        <v>41851.700925925928</v>
      </c>
      <c r="L4011" s="7">
        <f t="shared" si="249"/>
        <v>41891.700925925928</v>
      </c>
      <c r="M4011" t="b">
        <v>0</v>
      </c>
      <c r="N4011">
        <v>3</v>
      </c>
      <c r="O4011" s="22">
        <f>E4011/D4011*100</f>
        <v>3.8860103626943006</v>
      </c>
      <c r="P4011" s="4">
        <f>E4011/N4011</f>
        <v>25</v>
      </c>
      <c r="Q4011" t="b">
        <v>0</v>
      </c>
      <c r="R4011" t="s">
        <v>8271</v>
      </c>
      <c r="S4011" t="str">
        <f t="shared" si="250"/>
        <v>theater</v>
      </c>
      <c r="T4011" t="str">
        <f t="shared" si="251"/>
        <v>plays</v>
      </c>
    </row>
    <row r="4012" spans="1:20" ht="42.75" x14ac:dyDescent="0.45">
      <c r="A4012">
        <v>4010</v>
      </c>
      <c r="B4012" s="1" t="s">
        <v>4006</v>
      </c>
      <c r="C4012" s="1" t="s">
        <v>8115</v>
      </c>
      <c r="D4012" s="3">
        <v>7200</v>
      </c>
      <c r="E4012" s="3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s="7">
        <f t="shared" si="248"/>
        <v>41921.770439814813</v>
      </c>
      <c r="L4012" s="7">
        <f t="shared" si="249"/>
        <v>41938.770439814813</v>
      </c>
      <c r="M4012" t="b">
        <v>0</v>
      </c>
      <c r="N4012">
        <v>38</v>
      </c>
      <c r="O4012" s="22">
        <f>E4012/D4012*100</f>
        <v>24.194444444444443</v>
      </c>
      <c r="P4012" s="4">
        <f>E4012/N4012</f>
        <v>45.842105263157897</v>
      </c>
      <c r="Q4012" t="b">
        <v>0</v>
      </c>
      <c r="R4012" t="s">
        <v>8271</v>
      </c>
      <c r="S4012" t="str">
        <f t="shared" si="250"/>
        <v>theater</v>
      </c>
      <c r="T4012" t="str">
        <f t="shared" si="251"/>
        <v>plays</v>
      </c>
    </row>
    <row r="4013" spans="1:20" ht="42.75" x14ac:dyDescent="0.45">
      <c r="A4013">
        <v>4011</v>
      </c>
      <c r="B4013" s="1" t="s">
        <v>4007</v>
      </c>
      <c r="C4013" s="1" t="s">
        <v>8116</v>
      </c>
      <c r="D4013" s="3">
        <v>250</v>
      </c>
      <c r="E4013" s="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s="7">
        <f t="shared" si="248"/>
        <v>42002.54488425926</v>
      </c>
      <c r="L4013" s="7">
        <f t="shared" si="249"/>
        <v>42032.54488425926</v>
      </c>
      <c r="M4013" t="b">
        <v>0</v>
      </c>
      <c r="N4013">
        <v>4</v>
      </c>
      <c r="O4013" s="22">
        <f>E4013/D4013*100</f>
        <v>7.6</v>
      </c>
      <c r="P4013" s="4">
        <f>E4013/N4013</f>
        <v>4.75</v>
      </c>
      <c r="Q4013" t="b">
        <v>0</v>
      </c>
      <c r="R4013" t="s">
        <v>8271</v>
      </c>
      <c r="S4013" t="str">
        <f t="shared" si="250"/>
        <v>theater</v>
      </c>
      <c r="T4013" t="str">
        <f t="shared" si="251"/>
        <v>plays</v>
      </c>
    </row>
    <row r="4014" spans="1:20" ht="57" x14ac:dyDescent="0.45">
      <c r="A4014">
        <v>4012</v>
      </c>
      <c r="B4014" s="1" t="s">
        <v>4008</v>
      </c>
      <c r="C4014" s="1" t="s">
        <v>8117</v>
      </c>
      <c r="D4014" s="3">
        <v>575</v>
      </c>
      <c r="E4014" s="3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s="7">
        <f t="shared" si="248"/>
        <v>42096.544548611113</v>
      </c>
      <c r="L4014" s="7">
        <f t="shared" si="249"/>
        <v>42126.544548611113</v>
      </c>
      <c r="M4014" t="b">
        <v>0</v>
      </c>
      <c r="N4014">
        <v>0</v>
      </c>
      <c r="O4014" s="22">
        <f>E4014/D4014*100</f>
        <v>0</v>
      </c>
      <c r="P4014" s="4" t="e">
        <f>E4014/N4014</f>
        <v>#DIV/0!</v>
      </c>
      <c r="Q4014" t="b">
        <v>0</v>
      </c>
      <c r="R4014" t="s">
        <v>8271</v>
      </c>
      <c r="S4014" t="str">
        <f t="shared" si="250"/>
        <v>theater</v>
      </c>
      <c r="T4014" t="str">
        <f t="shared" si="251"/>
        <v>plays</v>
      </c>
    </row>
    <row r="4015" spans="1:20" ht="42.75" x14ac:dyDescent="0.45">
      <c r="A4015">
        <v>4013</v>
      </c>
      <c r="B4015" s="1" t="s">
        <v>4009</v>
      </c>
      <c r="C4015" s="1" t="s">
        <v>8118</v>
      </c>
      <c r="D4015" s="3">
        <v>2000</v>
      </c>
      <c r="E4015" s="3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s="7">
        <f t="shared" si="248"/>
        <v>42021.301192129627</v>
      </c>
      <c r="L4015" s="7">
        <f t="shared" si="249"/>
        <v>42051.301192129627</v>
      </c>
      <c r="M4015" t="b">
        <v>0</v>
      </c>
      <c r="N4015">
        <v>2</v>
      </c>
      <c r="O4015" s="22">
        <f>E4015/D4015*100</f>
        <v>1.3</v>
      </c>
      <c r="P4015" s="4">
        <f>E4015/N4015</f>
        <v>13</v>
      </c>
      <c r="Q4015" t="b">
        <v>0</v>
      </c>
      <c r="R4015" t="s">
        <v>8271</v>
      </c>
      <c r="S4015" t="str">
        <f t="shared" si="250"/>
        <v>theater</v>
      </c>
      <c r="T4015" t="str">
        <f t="shared" si="251"/>
        <v>plays</v>
      </c>
    </row>
    <row r="4016" spans="1:20" ht="42.75" x14ac:dyDescent="0.45">
      <c r="A4016">
        <v>4014</v>
      </c>
      <c r="B4016" s="1" t="s">
        <v>4010</v>
      </c>
      <c r="C4016" s="1" t="s">
        <v>8119</v>
      </c>
      <c r="D4016" s="3">
        <v>9000</v>
      </c>
      <c r="E4016" s="3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s="7">
        <f t="shared" si="248"/>
        <v>42419.246168981481</v>
      </c>
      <c r="L4016" s="7">
        <f t="shared" si="249"/>
        <v>42434.246168981481</v>
      </c>
      <c r="M4016" t="b">
        <v>0</v>
      </c>
      <c r="N4016">
        <v>0</v>
      </c>
      <c r="O4016" s="22">
        <f>E4016/D4016*100</f>
        <v>0</v>
      </c>
      <c r="P4016" s="4" t="e">
        <f>E4016/N4016</f>
        <v>#DIV/0!</v>
      </c>
      <c r="Q4016" t="b">
        <v>0</v>
      </c>
      <c r="R4016" t="s">
        <v>8271</v>
      </c>
      <c r="S4016" t="str">
        <f t="shared" si="250"/>
        <v>theater</v>
      </c>
      <c r="T4016" t="str">
        <f t="shared" si="251"/>
        <v>plays</v>
      </c>
    </row>
    <row r="4017" spans="1:20" ht="42.75" x14ac:dyDescent="0.45">
      <c r="A4017">
        <v>4015</v>
      </c>
      <c r="B4017" s="1" t="s">
        <v>4011</v>
      </c>
      <c r="C4017" s="1" t="s">
        <v>8120</v>
      </c>
      <c r="D4017" s="3">
        <v>7000</v>
      </c>
      <c r="E4017" s="3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s="7">
        <f t="shared" si="248"/>
        <v>42174.780821759254</v>
      </c>
      <c r="L4017" s="7">
        <f t="shared" si="249"/>
        <v>42204.780821759254</v>
      </c>
      <c r="M4017" t="b">
        <v>0</v>
      </c>
      <c r="N4017">
        <v>1</v>
      </c>
      <c r="O4017" s="22">
        <f>E4017/D4017*100</f>
        <v>1.4285714285714287E-2</v>
      </c>
      <c r="P4017" s="4">
        <f>E4017/N4017</f>
        <v>1</v>
      </c>
      <c r="Q4017" t="b">
        <v>0</v>
      </c>
      <c r="R4017" t="s">
        <v>8271</v>
      </c>
      <c r="S4017" t="str">
        <f t="shared" si="250"/>
        <v>theater</v>
      </c>
      <c r="T4017" t="str">
        <f t="shared" si="251"/>
        <v>plays</v>
      </c>
    </row>
    <row r="4018" spans="1:20" ht="42.75" x14ac:dyDescent="0.45">
      <c r="A4018">
        <v>4016</v>
      </c>
      <c r="B4018" s="1" t="s">
        <v>4012</v>
      </c>
      <c r="C4018" s="1" t="s">
        <v>8121</v>
      </c>
      <c r="D4018" s="3">
        <v>500</v>
      </c>
      <c r="E4018" s="3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s="7">
        <f t="shared" si="248"/>
        <v>41869.872685185182</v>
      </c>
      <c r="L4018" s="7">
        <f t="shared" si="249"/>
        <v>41899.872685185182</v>
      </c>
      <c r="M4018" t="b">
        <v>0</v>
      </c>
      <c r="N4018">
        <v>7</v>
      </c>
      <c r="O4018" s="22">
        <f>E4018/D4018*100</f>
        <v>14.000000000000002</v>
      </c>
      <c r="P4018" s="4">
        <f>E4018/N4018</f>
        <v>10</v>
      </c>
      <c r="Q4018" t="b">
        <v>0</v>
      </c>
      <c r="R4018" t="s">
        <v>8271</v>
      </c>
      <c r="S4018" t="str">
        <f t="shared" si="250"/>
        <v>theater</v>
      </c>
      <c r="T4018" t="str">
        <f t="shared" si="251"/>
        <v>plays</v>
      </c>
    </row>
    <row r="4019" spans="1:20" ht="42.75" x14ac:dyDescent="0.45">
      <c r="A4019">
        <v>4017</v>
      </c>
      <c r="B4019" s="1" t="s">
        <v>4013</v>
      </c>
      <c r="C4019" s="1" t="s">
        <v>8122</v>
      </c>
      <c r="D4019" s="3">
        <v>10000</v>
      </c>
      <c r="E4019" s="3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s="7">
        <f t="shared" si="248"/>
        <v>41856.672152777777</v>
      </c>
      <c r="L4019" s="7">
        <f t="shared" si="249"/>
        <v>41886.672152777777</v>
      </c>
      <c r="M4019" t="b">
        <v>0</v>
      </c>
      <c r="N4019">
        <v>2</v>
      </c>
      <c r="O4019" s="22">
        <f>E4019/D4019*100</f>
        <v>1.05</v>
      </c>
      <c r="P4019" s="4">
        <f>E4019/N4019</f>
        <v>52.5</v>
      </c>
      <c r="Q4019" t="b">
        <v>0</v>
      </c>
      <c r="R4019" t="s">
        <v>8271</v>
      </c>
      <c r="S4019" t="str">
        <f t="shared" si="250"/>
        <v>theater</v>
      </c>
      <c r="T4019" t="str">
        <f t="shared" si="251"/>
        <v>plays</v>
      </c>
    </row>
    <row r="4020" spans="1:20" ht="28.5" x14ac:dyDescent="0.45">
      <c r="A4020">
        <v>4018</v>
      </c>
      <c r="B4020" s="1" t="s">
        <v>4014</v>
      </c>
      <c r="C4020" s="1" t="s">
        <v>8123</v>
      </c>
      <c r="D4020" s="3">
        <v>1500</v>
      </c>
      <c r="E4020" s="3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s="7">
        <f t="shared" si="248"/>
        <v>42620.91097222222</v>
      </c>
      <c r="L4020" s="7">
        <f t="shared" si="249"/>
        <v>42650.91097222222</v>
      </c>
      <c r="M4020" t="b">
        <v>0</v>
      </c>
      <c r="N4020">
        <v>4</v>
      </c>
      <c r="O4020" s="22">
        <f>E4020/D4020*100</f>
        <v>8.6666666666666679</v>
      </c>
      <c r="P4020" s="4">
        <f>E4020/N4020</f>
        <v>32.5</v>
      </c>
      <c r="Q4020" t="b">
        <v>0</v>
      </c>
      <c r="R4020" t="s">
        <v>8271</v>
      </c>
      <c r="S4020" t="str">
        <f t="shared" si="250"/>
        <v>theater</v>
      </c>
      <c r="T4020" t="str">
        <f t="shared" si="251"/>
        <v>plays</v>
      </c>
    </row>
    <row r="4021" spans="1:20" ht="42.75" x14ac:dyDescent="0.45">
      <c r="A4021">
        <v>4019</v>
      </c>
      <c r="B4021" s="1" t="s">
        <v>4015</v>
      </c>
      <c r="C4021" s="1" t="s">
        <v>8124</v>
      </c>
      <c r="D4021" s="3">
        <v>3500</v>
      </c>
      <c r="E4021" s="3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s="7">
        <f t="shared" si="248"/>
        <v>42417.675879629634</v>
      </c>
      <c r="L4021" s="7">
        <f t="shared" si="249"/>
        <v>42475.686111111107</v>
      </c>
      <c r="M4021" t="b">
        <v>0</v>
      </c>
      <c r="N4021">
        <v>4</v>
      </c>
      <c r="O4021" s="22">
        <f>E4021/D4021*100</f>
        <v>0.82857142857142851</v>
      </c>
      <c r="P4021" s="4">
        <f>E4021/N4021</f>
        <v>7.25</v>
      </c>
      <c r="Q4021" t="b">
        <v>0</v>
      </c>
      <c r="R4021" t="s">
        <v>8271</v>
      </c>
      <c r="S4021" t="str">
        <f t="shared" si="250"/>
        <v>theater</v>
      </c>
      <c r="T4021" t="str">
        <f t="shared" si="251"/>
        <v>plays</v>
      </c>
    </row>
    <row r="4022" spans="1:20" ht="42.75" x14ac:dyDescent="0.45">
      <c r="A4022">
        <v>4020</v>
      </c>
      <c r="B4022" s="1" t="s">
        <v>4016</v>
      </c>
      <c r="C4022" s="1" t="s">
        <v>8125</v>
      </c>
      <c r="D4022" s="3">
        <v>600</v>
      </c>
      <c r="E4022" s="3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s="7">
        <f t="shared" si="248"/>
        <v>42057.190960648149</v>
      </c>
      <c r="L4022" s="7">
        <f t="shared" si="249"/>
        <v>42087.149293981478</v>
      </c>
      <c r="M4022" t="b">
        <v>0</v>
      </c>
      <c r="N4022">
        <v>3</v>
      </c>
      <c r="O4022" s="22">
        <f>E4022/D4022*100</f>
        <v>16.666666666666664</v>
      </c>
      <c r="P4022" s="4">
        <f>E4022/N4022</f>
        <v>33.333333333333336</v>
      </c>
      <c r="Q4022" t="b">
        <v>0</v>
      </c>
      <c r="R4022" t="s">
        <v>8271</v>
      </c>
      <c r="S4022" t="str">
        <f t="shared" si="250"/>
        <v>theater</v>
      </c>
      <c r="T4022" t="str">
        <f t="shared" si="251"/>
        <v>plays</v>
      </c>
    </row>
    <row r="4023" spans="1:20" ht="42.75" x14ac:dyDescent="0.45">
      <c r="A4023">
        <v>4021</v>
      </c>
      <c r="B4023" s="1" t="s">
        <v>4017</v>
      </c>
      <c r="C4023" s="1" t="s">
        <v>8126</v>
      </c>
      <c r="D4023" s="3">
        <v>15000</v>
      </c>
      <c r="E4023" s="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s="7">
        <f t="shared" si="248"/>
        <v>41878.911550925928</v>
      </c>
      <c r="L4023" s="7">
        <f t="shared" si="249"/>
        <v>41938.911550925928</v>
      </c>
      <c r="M4023" t="b">
        <v>0</v>
      </c>
      <c r="N4023">
        <v>2</v>
      </c>
      <c r="O4023" s="22">
        <f>E4023/D4023*100</f>
        <v>0.83333333333333337</v>
      </c>
      <c r="P4023" s="4">
        <f>E4023/N4023</f>
        <v>62.5</v>
      </c>
      <c r="Q4023" t="b">
        <v>0</v>
      </c>
      <c r="R4023" t="s">
        <v>8271</v>
      </c>
      <c r="S4023" t="str">
        <f t="shared" si="250"/>
        <v>theater</v>
      </c>
      <c r="T4023" t="str">
        <f t="shared" si="251"/>
        <v>plays</v>
      </c>
    </row>
    <row r="4024" spans="1:20" ht="28.5" x14ac:dyDescent="0.45">
      <c r="A4024">
        <v>4022</v>
      </c>
      <c r="B4024" s="1" t="s">
        <v>4018</v>
      </c>
      <c r="C4024" s="1" t="s">
        <v>8127</v>
      </c>
      <c r="D4024" s="3">
        <v>18000</v>
      </c>
      <c r="E4024" s="3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s="7">
        <f t="shared" si="248"/>
        <v>41990.584108796291</v>
      </c>
      <c r="L4024" s="7">
        <f t="shared" si="249"/>
        <v>42036.120833333334</v>
      </c>
      <c r="M4024" t="b">
        <v>0</v>
      </c>
      <c r="N4024">
        <v>197</v>
      </c>
      <c r="O4024" s="22">
        <f>E4024/D4024*100</f>
        <v>69.561111111111103</v>
      </c>
      <c r="P4024" s="4">
        <f>E4024/N4024</f>
        <v>63.558375634517766</v>
      </c>
      <c r="Q4024" t="b">
        <v>0</v>
      </c>
      <c r="R4024" t="s">
        <v>8271</v>
      </c>
      <c r="S4024" t="str">
        <f t="shared" si="250"/>
        <v>theater</v>
      </c>
      <c r="T4024" t="str">
        <f t="shared" si="251"/>
        <v>plays</v>
      </c>
    </row>
    <row r="4025" spans="1:20" ht="42.75" x14ac:dyDescent="0.45">
      <c r="A4025">
        <v>4023</v>
      </c>
      <c r="B4025" s="1" t="s">
        <v>4019</v>
      </c>
      <c r="C4025" s="1" t="s">
        <v>8128</v>
      </c>
      <c r="D4025" s="3">
        <v>7000</v>
      </c>
      <c r="E4025" s="3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s="7">
        <f t="shared" si="248"/>
        <v>42408.999571759254</v>
      </c>
      <c r="L4025" s="7">
        <f t="shared" si="249"/>
        <v>42453.957905092597</v>
      </c>
      <c r="M4025" t="b">
        <v>0</v>
      </c>
      <c r="N4025">
        <v>0</v>
      </c>
      <c r="O4025" s="22">
        <f>E4025/D4025*100</f>
        <v>0</v>
      </c>
      <c r="P4025" s="4" t="e">
        <f>E4025/N4025</f>
        <v>#DIV/0!</v>
      </c>
      <c r="Q4025" t="b">
        <v>0</v>
      </c>
      <c r="R4025" t="s">
        <v>8271</v>
      </c>
      <c r="S4025" t="str">
        <f t="shared" si="250"/>
        <v>theater</v>
      </c>
      <c r="T4025" t="str">
        <f t="shared" si="251"/>
        <v>plays</v>
      </c>
    </row>
    <row r="4026" spans="1:20" ht="42.75" x14ac:dyDescent="0.45">
      <c r="A4026">
        <v>4024</v>
      </c>
      <c r="B4026" s="1" t="s">
        <v>4020</v>
      </c>
      <c r="C4026" s="1" t="s">
        <v>8129</v>
      </c>
      <c r="D4026" s="3">
        <v>800</v>
      </c>
      <c r="E4026" s="3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s="7">
        <f t="shared" si="248"/>
        <v>42217.670104166667</v>
      </c>
      <c r="L4026" s="7">
        <f t="shared" si="249"/>
        <v>42247.670104166667</v>
      </c>
      <c r="M4026" t="b">
        <v>0</v>
      </c>
      <c r="N4026">
        <v>1</v>
      </c>
      <c r="O4026" s="22">
        <f>E4026/D4026*100</f>
        <v>1.25</v>
      </c>
      <c r="P4026" s="4">
        <f>E4026/N4026</f>
        <v>10</v>
      </c>
      <c r="Q4026" t="b">
        <v>0</v>
      </c>
      <c r="R4026" t="s">
        <v>8271</v>
      </c>
      <c r="S4026" t="str">
        <f t="shared" si="250"/>
        <v>theater</v>
      </c>
      <c r="T4026" t="str">
        <f t="shared" si="251"/>
        <v>plays</v>
      </c>
    </row>
    <row r="4027" spans="1:20" ht="42.75" x14ac:dyDescent="0.45">
      <c r="A4027">
        <v>4025</v>
      </c>
      <c r="B4027" s="1" t="s">
        <v>4021</v>
      </c>
      <c r="C4027" s="1" t="s">
        <v>8130</v>
      </c>
      <c r="D4027" s="3">
        <v>5000</v>
      </c>
      <c r="E4027" s="3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s="7">
        <f t="shared" si="248"/>
        <v>42151.237685185188</v>
      </c>
      <c r="L4027" s="7">
        <f t="shared" si="249"/>
        <v>42211.237685185188</v>
      </c>
      <c r="M4027" t="b">
        <v>0</v>
      </c>
      <c r="N4027">
        <v>4</v>
      </c>
      <c r="O4027" s="22">
        <f>E4027/D4027*100</f>
        <v>5</v>
      </c>
      <c r="P4027" s="4">
        <f>E4027/N4027</f>
        <v>62.5</v>
      </c>
      <c r="Q4027" t="b">
        <v>0</v>
      </c>
      <c r="R4027" t="s">
        <v>8271</v>
      </c>
      <c r="S4027" t="str">
        <f t="shared" si="250"/>
        <v>theater</v>
      </c>
      <c r="T4027" t="str">
        <f t="shared" si="251"/>
        <v>plays</v>
      </c>
    </row>
    <row r="4028" spans="1:20" ht="42.75" x14ac:dyDescent="0.45">
      <c r="A4028">
        <v>4026</v>
      </c>
      <c r="B4028" s="1" t="s">
        <v>4022</v>
      </c>
      <c r="C4028" s="1" t="s">
        <v>8131</v>
      </c>
      <c r="D4028" s="3">
        <v>4000</v>
      </c>
      <c r="E4028" s="3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s="7">
        <f t="shared" si="248"/>
        <v>42282.655543981484</v>
      </c>
      <c r="L4028" s="7">
        <f t="shared" si="249"/>
        <v>42342.697210648148</v>
      </c>
      <c r="M4028" t="b">
        <v>0</v>
      </c>
      <c r="N4028">
        <v>0</v>
      </c>
      <c r="O4028" s="22">
        <f>E4028/D4028*100</f>
        <v>0</v>
      </c>
      <c r="P4028" s="4" t="e">
        <f>E4028/N4028</f>
        <v>#DIV/0!</v>
      </c>
      <c r="Q4028" t="b">
        <v>0</v>
      </c>
      <c r="R4028" t="s">
        <v>8271</v>
      </c>
      <c r="S4028" t="str">
        <f t="shared" si="250"/>
        <v>theater</v>
      </c>
      <c r="T4028" t="str">
        <f t="shared" si="251"/>
        <v>plays</v>
      </c>
    </row>
    <row r="4029" spans="1:20" ht="42.75" x14ac:dyDescent="0.45">
      <c r="A4029">
        <v>4027</v>
      </c>
      <c r="B4029" s="1" t="s">
        <v>4023</v>
      </c>
      <c r="C4029" s="1" t="s">
        <v>8132</v>
      </c>
      <c r="D4029" s="3">
        <v>3000</v>
      </c>
      <c r="E4029" s="3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s="7">
        <f t="shared" si="248"/>
        <v>42768.97084490741</v>
      </c>
      <c r="L4029" s="7">
        <f t="shared" si="249"/>
        <v>42789.041666666672</v>
      </c>
      <c r="M4029" t="b">
        <v>0</v>
      </c>
      <c r="N4029">
        <v>7</v>
      </c>
      <c r="O4029" s="22">
        <f>E4029/D4029*100</f>
        <v>7.166666666666667</v>
      </c>
      <c r="P4029" s="4">
        <f>E4029/N4029</f>
        <v>30.714285714285715</v>
      </c>
      <c r="Q4029" t="b">
        <v>0</v>
      </c>
      <c r="R4029" t="s">
        <v>8271</v>
      </c>
      <c r="S4029" t="str">
        <f t="shared" si="250"/>
        <v>theater</v>
      </c>
      <c r="T4029" t="str">
        <f t="shared" si="251"/>
        <v>plays</v>
      </c>
    </row>
    <row r="4030" spans="1:20" ht="42.75" x14ac:dyDescent="0.45">
      <c r="A4030">
        <v>4028</v>
      </c>
      <c r="B4030" s="1" t="s">
        <v>4024</v>
      </c>
      <c r="C4030" s="1" t="s">
        <v>8133</v>
      </c>
      <c r="D4030" s="3">
        <v>2000</v>
      </c>
      <c r="E4030" s="3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s="7">
        <f t="shared" si="248"/>
        <v>41765.938657407409</v>
      </c>
      <c r="L4030" s="7">
        <f t="shared" si="249"/>
        <v>41795.938657407409</v>
      </c>
      <c r="M4030" t="b">
        <v>0</v>
      </c>
      <c r="N4030">
        <v>11</v>
      </c>
      <c r="O4030" s="22">
        <f>E4030/D4030*100</f>
        <v>28.050000000000004</v>
      </c>
      <c r="P4030" s="4">
        <f>E4030/N4030</f>
        <v>51</v>
      </c>
      <c r="Q4030" t="b">
        <v>0</v>
      </c>
      <c r="R4030" t="s">
        <v>8271</v>
      </c>
      <c r="S4030" t="str">
        <f t="shared" si="250"/>
        <v>theater</v>
      </c>
      <c r="T4030" t="str">
        <f t="shared" si="251"/>
        <v>plays</v>
      </c>
    </row>
    <row r="4031" spans="1:20" ht="42.75" x14ac:dyDescent="0.45">
      <c r="A4031">
        <v>4029</v>
      </c>
      <c r="B4031" s="1" t="s">
        <v>4025</v>
      </c>
      <c r="C4031" s="1" t="s">
        <v>8134</v>
      </c>
      <c r="D4031" s="3">
        <v>20000</v>
      </c>
      <c r="E4031" s="3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s="7">
        <f t="shared" si="248"/>
        <v>42322.025115740747</v>
      </c>
      <c r="L4031" s="7">
        <f t="shared" si="249"/>
        <v>42352.025115740747</v>
      </c>
      <c r="M4031" t="b">
        <v>0</v>
      </c>
      <c r="N4031">
        <v>0</v>
      </c>
      <c r="O4031" s="22">
        <f>E4031/D4031*100</f>
        <v>0</v>
      </c>
      <c r="P4031" s="4" t="e">
        <f>E4031/N4031</f>
        <v>#DIV/0!</v>
      </c>
      <c r="Q4031" t="b">
        <v>0</v>
      </c>
      <c r="R4031" t="s">
        <v>8271</v>
      </c>
      <c r="S4031" t="str">
        <f t="shared" si="250"/>
        <v>theater</v>
      </c>
      <c r="T4031" t="str">
        <f t="shared" si="251"/>
        <v>plays</v>
      </c>
    </row>
    <row r="4032" spans="1:20" ht="42.75" x14ac:dyDescent="0.45">
      <c r="A4032">
        <v>4030</v>
      </c>
      <c r="B4032" s="1" t="s">
        <v>4026</v>
      </c>
      <c r="C4032" s="1" t="s">
        <v>8135</v>
      </c>
      <c r="D4032" s="3">
        <v>2500</v>
      </c>
      <c r="E4032" s="3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s="7">
        <f t="shared" si="248"/>
        <v>42374.655081018514</v>
      </c>
      <c r="L4032" s="7">
        <f t="shared" si="249"/>
        <v>42403.784027777772</v>
      </c>
      <c r="M4032" t="b">
        <v>0</v>
      </c>
      <c r="N4032">
        <v>6</v>
      </c>
      <c r="O4032" s="22">
        <f>E4032/D4032*100</f>
        <v>16</v>
      </c>
      <c r="P4032" s="4">
        <f>E4032/N4032</f>
        <v>66.666666666666671</v>
      </c>
      <c r="Q4032" t="b">
        <v>0</v>
      </c>
      <c r="R4032" t="s">
        <v>8271</v>
      </c>
      <c r="S4032" t="str">
        <f t="shared" si="250"/>
        <v>theater</v>
      </c>
      <c r="T4032" t="str">
        <f t="shared" si="251"/>
        <v>plays</v>
      </c>
    </row>
    <row r="4033" spans="1:20" ht="42.75" x14ac:dyDescent="0.45">
      <c r="A4033">
        <v>4031</v>
      </c>
      <c r="B4033" s="1" t="s">
        <v>4027</v>
      </c>
      <c r="C4033" s="1" t="s">
        <v>8136</v>
      </c>
      <c r="D4033" s="3">
        <v>5000</v>
      </c>
      <c r="E4033" s="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s="7">
        <f t="shared" si="248"/>
        <v>41941.585231481484</v>
      </c>
      <c r="L4033" s="7">
        <f t="shared" si="249"/>
        <v>41991.626898148148</v>
      </c>
      <c r="M4033" t="b">
        <v>0</v>
      </c>
      <c r="N4033">
        <v>0</v>
      </c>
      <c r="O4033" s="22">
        <f>E4033/D4033*100</f>
        <v>0</v>
      </c>
      <c r="P4033" s="4" t="e">
        <f>E4033/N4033</f>
        <v>#DIV/0!</v>
      </c>
      <c r="Q4033" t="b">
        <v>0</v>
      </c>
      <c r="R4033" t="s">
        <v>8271</v>
      </c>
      <c r="S4033" t="str">
        <f t="shared" si="250"/>
        <v>theater</v>
      </c>
      <c r="T4033" t="str">
        <f t="shared" si="251"/>
        <v>plays</v>
      </c>
    </row>
    <row r="4034" spans="1:20" ht="42.75" x14ac:dyDescent="0.45">
      <c r="A4034">
        <v>4032</v>
      </c>
      <c r="B4034" s="1" t="s">
        <v>4028</v>
      </c>
      <c r="C4034" s="1" t="s">
        <v>8137</v>
      </c>
      <c r="D4034" s="3">
        <v>6048</v>
      </c>
      <c r="E4034" s="3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s="7">
        <f t="shared" si="248"/>
        <v>42293.809212962966</v>
      </c>
      <c r="L4034" s="7">
        <f t="shared" si="249"/>
        <v>42353.85087962963</v>
      </c>
      <c r="M4034" t="b">
        <v>0</v>
      </c>
      <c r="N4034">
        <v>7</v>
      </c>
      <c r="O4034" s="22">
        <f>E4034/D4034*100</f>
        <v>6.8287037037037033</v>
      </c>
      <c r="P4034" s="4">
        <f>E4034/N4034</f>
        <v>59</v>
      </c>
      <c r="Q4034" t="b">
        <v>0</v>
      </c>
      <c r="R4034" t="s">
        <v>8271</v>
      </c>
      <c r="S4034" t="str">
        <f t="shared" si="250"/>
        <v>theater</v>
      </c>
      <c r="T4034" t="str">
        <f t="shared" si="251"/>
        <v>plays</v>
      </c>
    </row>
    <row r="4035" spans="1:20" ht="42.75" x14ac:dyDescent="0.45">
      <c r="A4035">
        <v>4033</v>
      </c>
      <c r="B4035" s="1" t="s">
        <v>4029</v>
      </c>
      <c r="C4035" s="1" t="s">
        <v>8138</v>
      </c>
      <c r="D4035" s="3">
        <v>23900</v>
      </c>
      <c r="E4035" s="3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s="7">
        <f t="shared" ref="K4035:K4098" si="252">(((J4035/60)/60)/24)+DATE(1970,1,1)</f>
        <v>42614.268796296295</v>
      </c>
      <c r="L4035" s="7">
        <f t="shared" ref="L4035:L4098" si="253">(((I4035/60)/60)/24)+DATE(1970,1,1)</f>
        <v>42645.375</v>
      </c>
      <c r="M4035" t="b">
        <v>0</v>
      </c>
      <c r="N4035">
        <v>94</v>
      </c>
      <c r="O4035" s="22">
        <f>E4035/D4035*100</f>
        <v>25.698702928870294</v>
      </c>
      <c r="P4035" s="4">
        <f>E4035/N4035</f>
        <v>65.340319148936175</v>
      </c>
      <c r="Q4035" t="b">
        <v>0</v>
      </c>
      <c r="R4035" t="s">
        <v>8271</v>
      </c>
      <c r="S4035" t="str">
        <f t="shared" ref="S4035:S4098" si="254">LEFT(R4035,SEARCH("/",R4035,1)-1)</f>
        <v>theater</v>
      </c>
      <c r="T4035" t="str">
        <f t="shared" ref="T4035:T4098" si="255">RIGHT(R4035,LEN(R4035) - FIND("/",R4035))</f>
        <v>plays</v>
      </c>
    </row>
    <row r="4036" spans="1:20" ht="42.75" x14ac:dyDescent="0.45">
      <c r="A4036">
        <v>4034</v>
      </c>
      <c r="B4036" s="1" t="s">
        <v>4030</v>
      </c>
      <c r="C4036" s="1" t="s">
        <v>8139</v>
      </c>
      <c r="D4036" s="3">
        <v>13500</v>
      </c>
      <c r="E4036" s="3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s="7">
        <f t="shared" si="252"/>
        <v>42067.947337962964</v>
      </c>
      <c r="L4036" s="7">
        <f t="shared" si="253"/>
        <v>42097.905671296292</v>
      </c>
      <c r="M4036" t="b">
        <v>0</v>
      </c>
      <c r="N4036">
        <v>2</v>
      </c>
      <c r="O4036" s="22">
        <f>E4036/D4036*100</f>
        <v>1.4814814814814816</v>
      </c>
      <c r="P4036" s="4">
        <f>E4036/N4036</f>
        <v>100</v>
      </c>
      <c r="Q4036" t="b">
        <v>0</v>
      </c>
      <c r="R4036" t="s">
        <v>8271</v>
      </c>
      <c r="S4036" t="str">
        <f t="shared" si="254"/>
        <v>theater</v>
      </c>
      <c r="T4036" t="str">
        <f t="shared" si="255"/>
        <v>plays</v>
      </c>
    </row>
    <row r="4037" spans="1:20" ht="28.5" x14ac:dyDescent="0.45">
      <c r="A4037">
        <v>4035</v>
      </c>
      <c r="B4037" s="1" t="s">
        <v>4031</v>
      </c>
      <c r="C4037" s="1" t="s">
        <v>8140</v>
      </c>
      <c r="D4037" s="3">
        <v>10000</v>
      </c>
      <c r="E4037" s="3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s="7">
        <f t="shared" si="252"/>
        <v>41903.882951388885</v>
      </c>
      <c r="L4037" s="7">
        <f t="shared" si="253"/>
        <v>41933.882951388885</v>
      </c>
      <c r="M4037" t="b">
        <v>0</v>
      </c>
      <c r="N4037">
        <v>25</v>
      </c>
      <c r="O4037" s="22">
        <f>E4037/D4037*100</f>
        <v>36.85</v>
      </c>
      <c r="P4037" s="4">
        <f>E4037/N4037</f>
        <v>147.4</v>
      </c>
      <c r="Q4037" t="b">
        <v>0</v>
      </c>
      <c r="R4037" t="s">
        <v>8271</v>
      </c>
      <c r="S4037" t="str">
        <f t="shared" si="254"/>
        <v>theater</v>
      </c>
      <c r="T4037" t="str">
        <f t="shared" si="255"/>
        <v>plays</v>
      </c>
    </row>
    <row r="4038" spans="1:20" ht="42.75" x14ac:dyDescent="0.45">
      <c r="A4038">
        <v>4036</v>
      </c>
      <c r="B4038" s="1" t="s">
        <v>4032</v>
      </c>
      <c r="C4038" s="1" t="s">
        <v>7438</v>
      </c>
      <c r="D4038" s="3">
        <v>6000</v>
      </c>
      <c r="E4038" s="3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s="7">
        <f t="shared" si="252"/>
        <v>41804.937083333331</v>
      </c>
      <c r="L4038" s="7">
        <f t="shared" si="253"/>
        <v>41821.9375</v>
      </c>
      <c r="M4038" t="b">
        <v>0</v>
      </c>
      <c r="N4038">
        <v>17</v>
      </c>
      <c r="O4038" s="22">
        <f>E4038/D4038*100</f>
        <v>47.05</v>
      </c>
      <c r="P4038" s="4">
        <f>E4038/N4038</f>
        <v>166.05882352941177</v>
      </c>
      <c r="Q4038" t="b">
        <v>0</v>
      </c>
      <c r="R4038" t="s">
        <v>8271</v>
      </c>
      <c r="S4038" t="str">
        <f t="shared" si="254"/>
        <v>theater</v>
      </c>
      <c r="T4038" t="str">
        <f t="shared" si="255"/>
        <v>plays</v>
      </c>
    </row>
    <row r="4039" spans="1:20" ht="42.75" x14ac:dyDescent="0.45">
      <c r="A4039">
        <v>4037</v>
      </c>
      <c r="B4039" s="1" t="s">
        <v>4033</v>
      </c>
      <c r="C4039" s="1" t="s">
        <v>8141</v>
      </c>
      <c r="D4039" s="3">
        <v>700</v>
      </c>
      <c r="E4039" s="3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s="7">
        <f t="shared" si="252"/>
        <v>42497.070775462969</v>
      </c>
      <c r="L4039" s="7">
        <f t="shared" si="253"/>
        <v>42514.600694444445</v>
      </c>
      <c r="M4039" t="b">
        <v>0</v>
      </c>
      <c r="N4039">
        <v>2</v>
      </c>
      <c r="O4039" s="22">
        <f>E4039/D4039*100</f>
        <v>11.428571428571429</v>
      </c>
      <c r="P4039" s="4">
        <f>E4039/N4039</f>
        <v>40</v>
      </c>
      <c r="Q4039" t="b">
        <v>0</v>
      </c>
      <c r="R4039" t="s">
        <v>8271</v>
      </c>
      <c r="S4039" t="str">
        <f t="shared" si="254"/>
        <v>theater</v>
      </c>
      <c r="T4039" t="str">
        <f t="shared" si="255"/>
        <v>plays</v>
      </c>
    </row>
    <row r="4040" spans="1:20" ht="42.75" x14ac:dyDescent="0.45">
      <c r="A4040">
        <v>4038</v>
      </c>
      <c r="B4040" s="1" t="s">
        <v>4034</v>
      </c>
      <c r="C4040" s="1" t="s">
        <v>8142</v>
      </c>
      <c r="D4040" s="3">
        <v>2500</v>
      </c>
      <c r="E4040" s="3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s="7">
        <f t="shared" si="252"/>
        <v>41869.798726851855</v>
      </c>
      <c r="L4040" s="7">
        <f t="shared" si="253"/>
        <v>41929.798726851855</v>
      </c>
      <c r="M4040" t="b">
        <v>0</v>
      </c>
      <c r="N4040">
        <v>4</v>
      </c>
      <c r="O4040" s="22">
        <f>E4040/D4040*100</f>
        <v>12.04</v>
      </c>
      <c r="P4040" s="4">
        <f>E4040/N4040</f>
        <v>75.25</v>
      </c>
      <c r="Q4040" t="b">
        <v>0</v>
      </c>
      <c r="R4040" t="s">
        <v>8271</v>
      </c>
      <c r="S4040" t="str">
        <f t="shared" si="254"/>
        <v>theater</v>
      </c>
      <c r="T4040" t="str">
        <f t="shared" si="255"/>
        <v>plays</v>
      </c>
    </row>
    <row r="4041" spans="1:20" ht="42.75" x14ac:dyDescent="0.45">
      <c r="A4041">
        <v>4039</v>
      </c>
      <c r="B4041" s="1" t="s">
        <v>4035</v>
      </c>
      <c r="C4041" s="1" t="s">
        <v>8143</v>
      </c>
      <c r="D4041" s="3">
        <v>500</v>
      </c>
      <c r="E4041" s="3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s="7">
        <f t="shared" si="252"/>
        <v>42305.670914351853</v>
      </c>
      <c r="L4041" s="7">
        <f t="shared" si="253"/>
        <v>42339.249305555553</v>
      </c>
      <c r="M4041" t="b">
        <v>0</v>
      </c>
      <c r="N4041">
        <v>5</v>
      </c>
      <c r="O4041" s="22">
        <f>E4041/D4041*100</f>
        <v>60</v>
      </c>
      <c r="P4041" s="4">
        <f>E4041/N4041</f>
        <v>60</v>
      </c>
      <c r="Q4041" t="b">
        <v>0</v>
      </c>
      <c r="R4041" t="s">
        <v>8271</v>
      </c>
      <c r="S4041" t="str">
        <f t="shared" si="254"/>
        <v>theater</v>
      </c>
      <c r="T4041" t="str">
        <f t="shared" si="255"/>
        <v>plays</v>
      </c>
    </row>
    <row r="4042" spans="1:20" ht="42.75" x14ac:dyDescent="0.45">
      <c r="A4042">
        <v>4040</v>
      </c>
      <c r="B4042" s="1" t="s">
        <v>4036</v>
      </c>
      <c r="C4042" s="1" t="s">
        <v>8144</v>
      </c>
      <c r="D4042" s="3">
        <v>8000</v>
      </c>
      <c r="E4042" s="3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s="7">
        <f t="shared" si="252"/>
        <v>42144.231527777782</v>
      </c>
      <c r="L4042" s="7">
        <f t="shared" si="253"/>
        <v>42203.125</v>
      </c>
      <c r="M4042" t="b">
        <v>0</v>
      </c>
      <c r="N4042">
        <v>2</v>
      </c>
      <c r="O4042" s="22">
        <f>E4042/D4042*100</f>
        <v>31.25</v>
      </c>
      <c r="P4042" s="4">
        <f>E4042/N4042</f>
        <v>1250</v>
      </c>
      <c r="Q4042" t="b">
        <v>0</v>
      </c>
      <c r="R4042" t="s">
        <v>8271</v>
      </c>
      <c r="S4042" t="str">
        <f t="shared" si="254"/>
        <v>theater</v>
      </c>
      <c r="T4042" t="str">
        <f t="shared" si="255"/>
        <v>plays</v>
      </c>
    </row>
    <row r="4043" spans="1:20" ht="28.5" x14ac:dyDescent="0.45">
      <c r="A4043">
        <v>4041</v>
      </c>
      <c r="B4043" s="1" t="s">
        <v>4037</v>
      </c>
      <c r="C4043" s="1" t="s">
        <v>8145</v>
      </c>
      <c r="D4043" s="3">
        <v>5000</v>
      </c>
      <c r="E4043" s="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s="7">
        <f t="shared" si="252"/>
        <v>42559.474004629628</v>
      </c>
      <c r="L4043" s="7">
        <f t="shared" si="253"/>
        <v>42619.474004629628</v>
      </c>
      <c r="M4043" t="b">
        <v>0</v>
      </c>
      <c r="N4043">
        <v>2</v>
      </c>
      <c r="O4043" s="22">
        <f>E4043/D4043*100</f>
        <v>0.42</v>
      </c>
      <c r="P4043" s="4">
        <f>E4043/N4043</f>
        <v>10.5</v>
      </c>
      <c r="Q4043" t="b">
        <v>0</v>
      </c>
      <c r="R4043" t="s">
        <v>8271</v>
      </c>
      <c r="S4043" t="str">
        <f t="shared" si="254"/>
        <v>theater</v>
      </c>
      <c r="T4043" t="str">
        <f t="shared" si="255"/>
        <v>plays</v>
      </c>
    </row>
    <row r="4044" spans="1:20" ht="42.75" x14ac:dyDescent="0.45">
      <c r="A4044">
        <v>4042</v>
      </c>
      <c r="B4044" s="1" t="s">
        <v>4038</v>
      </c>
      <c r="C4044" s="1" t="s">
        <v>8146</v>
      </c>
      <c r="D4044" s="3">
        <v>10000</v>
      </c>
      <c r="E4044" s="3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s="7">
        <f t="shared" si="252"/>
        <v>41995.084074074075</v>
      </c>
      <c r="L4044" s="7">
        <f t="shared" si="253"/>
        <v>42024.802777777775</v>
      </c>
      <c r="M4044" t="b">
        <v>0</v>
      </c>
      <c r="N4044">
        <v>3</v>
      </c>
      <c r="O4044" s="22">
        <f>E4044/D4044*100</f>
        <v>0.21</v>
      </c>
      <c r="P4044" s="4">
        <f>E4044/N4044</f>
        <v>7</v>
      </c>
      <c r="Q4044" t="b">
        <v>0</v>
      </c>
      <c r="R4044" t="s">
        <v>8271</v>
      </c>
      <c r="S4044" t="str">
        <f t="shared" si="254"/>
        <v>theater</v>
      </c>
      <c r="T4044" t="str">
        <f t="shared" si="255"/>
        <v>plays</v>
      </c>
    </row>
    <row r="4045" spans="1:20" ht="42.75" x14ac:dyDescent="0.45">
      <c r="A4045">
        <v>4043</v>
      </c>
      <c r="B4045" s="1" t="s">
        <v>4039</v>
      </c>
      <c r="C4045" s="1" t="s">
        <v>8147</v>
      </c>
      <c r="D4045" s="3">
        <v>300</v>
      </c>
      <c r="E4045" s="3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s="7">
        <f t="shared" si="252"/>
        <v>41948.957465277781</v>
      </c>
      <c r="L4045" s="7">
        <f t="shared" si="253"/>
        <v>41963.957465277781</v>
      </c>
      <c r="M4045" t="b">
        <v>0</v>
      </c>
      <c r="N4045">
        <v>0</v>
      </c>
      <c r="O4045" s="22">
        <f>E4045/D4045*100</f>
        <v>0</v>
      </c>
      <c r="P4045" s="4" t="e">
        <f>E4045/N4045</f>
        <v>#DIV/0!</v>
      </c>
      <c r="Q4045" t="b">
        <v>0</v>
      </c>
      <c r="R4045" t="s">
        <v>8271</v>
      </c>
      <c r="S4045" t="str">
        <f t="shared" si="254"/>
        <v>theater</v>
      </c>
      <c r="T4045" t="str">
        <f t="shared" si="255"/>
        <v>plays</v>
      </c>
    </row>
    <row r="4046" spans="1:20" ht="42.75" x14ac:dyDescent="0.45">
      <c r="A4046">
        <v>4044</v>
      </c>
      <c r="B4046" s="1" t="s">
        <v>4040</v>
      </c>
      <c r="C4046" s="1" t="s">
        <v>8148</v>
      </c>
      <c r="D4046" s="3">
        <v>600</v>
      </c>
      <c r="E4046" s="3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s="7">
        <f t="shared" si="252"/>
        <v>42074.219699074078</v>
      </c>
      <c r="L4046" s="7">
        <f t="shared" si="253"/>
        <v>42104.208333333328</v>
      </c>
      <c r="M4046" t="b">
        <v>0</v>
      </c>
      <c r="N4046">
        <v>4</v>
      </c>
      <c r="O4046" s="22">
        <f>E4046/D4046*100</f>
        <v>37.5</v>
      </c>
      <c r="P4046" s="4">
        <f>E4046/N4046</f>
        <v>56.25</v>
      </c>
      <c r="Q4046" t="b">
        <v>0</v>
      </c>
      <c r="R4046" t="s">
        <v>8271</v>
      </c>
      <c r="S4046" t="str">
        <f t="shared" si="254"/>
        <v>theater</v>
      </c>
      <c r="T4046" t="str">
        <f t="shared" si="255"/>
        <v>plays</v>
      </c>
    </row>
    <row r="4047" spans="1:20" ht="42.75" x14ac:dyDescent="0.45">
      <c r="A4047">
        <v>4045</v>
      </c>
      <c r="B4047" s="1" t="s">
        <v>4041</v>
      </c>
      <c r="C4047" s="1" t="s">
        <v>8149</v>
      </c>
      <c r="D4047" s="3">
        <v>5000</v>
      </c>
      <c r="E4047" s="3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s="7">
        <f t="shared" si="252"/>
        <v>41842.201261574075</v>
      </c>
      <c r="L4047" s="7">
        <f t="shared" si="253"/>
        <v>41872.201261574075</v>
      </c>
      <c r="M4047" t="b">
        <v>0</v>
      </c>
      <c r="N4047">
        <v>1</v>
      </c>
      <c r="O4047" s="22">
        <f>E4047/D4047*100</f>
        <v>0.02</v>
      </c>
      <c r="P4047" s="4">
        <f>E4047/N4047</f>
        <v>1</v>
      </c>
      <c r="Q4047" t="b">
        <v>0</v>
      </c>
      <c r="R4047" t="s">
        <v>8271</v>
      </c>
      <c r="S4047" t="str">
        <f t="shared" si="254"/>
        <v>theater</v>
      </c>
      <c r="T4047" t="str">
        <f t="shared" si="255"/>
        <v>plays</v>
      </c>
    </row>
    <row r="4048" spans="1:20" ht="42.75" x14ac:dyDescent="0.45">
      <c r="A4048">
        <v>4046</v>
      </c>
      <c r="B4048" s="1" t="s">
        <v>4042</v>
      </c>
      <c r="C4048" s="1" t="s">
        <v>8150</v>
      </c>
      <c r="D4048" s="3">
        <v>5600</v>
      </c>
      <c r="E4048" s="3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s="7">
        <f t="shared" si="252"/>
        <v>41904.650578703702</v>
      </c>
      <c r="L4048" s="7">
        <f t="shared" si="253"/>
        <v>41934.650578703702</v>
      </c>
      <c r="M4048" t="b">
        <v>0</v>
      </c>
      <c r="N4048">
        <v>12</v>
      </c>
      <c r="O4048" s="22">
        <f>E4048/D4048*100</f>
        <v>8.2142857142857135</v>
      </c>
      <c r="P4048" s="4">
        <f>E4048/N4048</f>
        <v>38.333333333333336</v>
      </c>
      <c r="Q4048" t="b">
        <v>0</v>
      </c>
      <c r="R4048" t="s">
        <v>8271</v>
      </c>
      <c r="S4048" t="str">
        <f t="shared" si="254"/>
        <v>theater</v>
      </c>
      <c r="T4048" t="str">
        <f t="shared" si="255"/>
        <v>plays</v>
      </c>
    </row>
    <row r="4049" spans="1:20" ht="42.75" x14ac:dyDescent="0.45">
      <c r="A4049">
        <v>4047</v>
      </c>
      <c r="B4049" s="1" t="s">
        <v>4043</v>
      </c>
      <c r="C4049" s="1" t="s">
        <v>8151</v>
      </c>
      <c r="D4049" s="3">
        <v>5000</v>
      </c>
      <c r="E4049" s="3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s="7">
        <f t="shared" si="252"/>
        <v>41991.022488425922</v>
      </c>
      <c r="L4049" s="7">
        <f t="shared" si="253"/>
        <v>42015.041666666672</v>
      </c>
      <c r="M4049" t="b">
        <v>0</v>
      </c>
      <c r="N4049">
        <v>4</v>
      </c>
      <c r="O4049" s="22">
        <f>E4049/D4049*100</f>
        <v>2.1999999999999997</v>
      </c>
      <c r="P4049" s="4">
        <f>E4049/N4049</f>
        <v>27.5</v>
      </c>
      <c r="Q4049" t="b">
        <v>0</v>
      </c>
      <c r="R4049" t="s">
        <v>8271</v>
      </c>
      <c r="S4049" t="str">
        <f t="shared" si="254"/>
        <v>theater</v>
      </c>
      <c r="T4049" t="str">
        <f t="shared" si="255"/>
        <v>plays</v>
      </c>
    </row>
    <row r="4050" spans="1:20" ht="42.75" x14ac:dyDescent="0.45">
      <c r="A4050">
        <v>4048</v>
      </c>
      <c r="B4050" s="1" t="s">
        <v>4044</v>
      </c>
      <c r="C4050" s="1" t="s">
        <v>8152</v>
      </c>
      <c r="D4050" s="3">
        <v>17000</v>
      </c>
      <c r="E4050" s="3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s="7">
        <f t="shared" si="252"/>
        <v>42436.509108796294</v>
      </c>
      <c r="L4050" s="7">
        <f t="shared" si="253"/>
        <v>42471.467442129629</v>
      </c>
      <c r="M4050" t="b">
        <v>0</v>
      </c>
      <c r="N4050">
        <v>91</v>
      </c>
      <c r="O4050" s="22">
        <f>E4050/D4050*100</f>
        <v>17.652941176470588</v>
      </c>
      <c r="P4050" s="4">
        <f>E4050/N4050</f>
        <v>32.978021978021978</v>
      </c>
      <c r="Q4050" t="b">
        <v>0</v>
      </c>
      <c r="R4050" t="s">
        <v>8271</v>
      </c>
      <c r="S4050" t="str">
        <f t="shared" si="254"/>
        <v>theater</v>
      </c>
      <c r="T4050" t="str">
        <f t="shared" si="255"/>
        <v>plays</v>
      </c>
    </row>
    <row r="4051" spans="1:20" ht="42.75" x14ac:dyDescent="0.45">
      <c r="A4051">
        <v>4049</v>
      </c>
      <c r="B4051" s="1" t="s">
        <v>4045</v>
      </c>
      <c r="C4051" s="1" t="s">
        <v>8153</v>
      </c>
      <c r="D4051" s="3">
        <v>20000</v>
      </c>
      <c r="E4051" s="3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s="7">
        <f t="shared" si="252"/>
        <v>42169.958506944444</v>
      </c>
      <c r="L4051" s="7">
        <f t="shared" si="253"/>
        <v>42199.958506944444</v>
      </c>
      <c r="M4051" t="b">
        <v>0</v>
      </c>
      <c r="N4051">
        <v>1</v>
      </c>
      <c r="O4051" s="22">
        <f>E4051/D4051*100</f>
        <v>0.08</v>
      </c>
      <c r="P4051" s="4">
        <f>E4051/N4051</f>
        <v>16</v>
      </c>
      <c r="Q4051" t="b">
        <v>0</v>
      </c>
      <c r="R4051" t="s">
        <v>8271</v>
      </c>
      <c r="S4051" t="str">
        <f t="shared" si="254"/>
        <v>theater</v>
      </c>
      <c r="T4051" t="str">
        <f t="shared" si="255"/>
        <v>plays</v>
      </c>
    </row>
    <row r="4052" spans="1:20" ht="42.75" x14ac:dyDescent="0.45">
      <c r="A4052">
        <v>4050</v>
      </c>
      <c r="B4052" s="1" t="s">
        <v>4046</v>
      </c>
      <c r="C4052" s="1" t="s">
        <v>8154</v>
      </c>
      <c r="D4052" s="3">
        <v>1500</v>
      </c>
      <c r="E4052" s="3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s="7">
        <f t="shared" si="252"/>
        <v>41905.636469907404</v>
      </c>
      <c r="L4052" s="7">
        <f t="shared" si="253"/>
        <v>41935.636469907404</v>
      </c>
      <c r="M4052" t="b">
        <v>0</v>
      </c>
      <c r="N4052">
        <v>1</v>
      </c>
      <c r="O4052" s="22">
        <f>E4052/D4052*100</f>
        <v>6.6666666666666666E-2</v>
      </c>
      <c r="P4052" s="4">
        <f>E4052/N4052</f>
        <v>1</v>
      </c>
      <c r="Q4052" t="b">
        <v>0</v>
      </c>
      <c r="R4052" t="s">
        <v>8271</v>
      </c>
      <c r="S4052" t="str">
        <f t="shared" si="254"/>
        <v>theater</v>
      </c>
      <c r="T4052" t="str">
        <f t="shared" si="255"/>
        <v>plays</v>
      </c>
    </row>
    <row r="4053" spans="1:20" ht="42.75" x14ac:dyDescent="0.45">
      <c r="A4053">
        <v>4051</v>
      </c>
      <c r="B4053" s="1" t="s">
        <v>4047</v>
      </c>
      <c r="C4053" s="1" t="s">
        <v>8155</v>
      </c>
      <c r="D4053" s="3">
        <v>500</v>
      </c>
      <c r="E4053" s="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s="7">
        <f t="shared" si="252"/>
        <v>41761.810150462967</v>
      </c>
      <c r="L4053" s="7">
        <f t="shared" si="253"/>
        <v>41768.286805555559</v>
      </c>
      <c r="M4053" t="b">
        <v>0</v>
      </c>
      <c r="N4053">
        <v>0</v>
      </c>
      <c r="O4053" s="22">
        <f>E4053/D4053*100</f>
        <v>0</v>
      </c>
      <c r="P4053" s="4" t="e">
        <f>E4053/N4053</f>
        <v>#DIV/0!</v>
      </c>
      <c r="Q4053" t="b">
        <v>0</v>
      </c>
      <c r="R4053" t="s">
        <v>8271</v>
      </c>
      <c r="S4053" t="str">
        <f t="shared" si="254"/>
        <v>theater</v>
      </c>
      <c r="T4053" t="str">
        <f t="shared" si="255"/>
        <v>plays</v>
      </c>
    </row>
    <row r="4054" spans="1:20" ht="57" x14ac:dyDescent="0.45">
      <c r="A4054">
        <v>4052</v>
      </c>
      <c r="B4054" s="1" t="s">
        <v>4048</v>
      </c>
      <c r="C4054" s="1" t="s">
        <v>8156</v>
      </c>
      <c r="D4054" s="3">
        <v>3000</v>
      </c>
      <c r="E4054" s="3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s="7">
        <f t="shared" si="252"/>
        <v>41865.878657407404</v>
      </c>
      <c r="L4054" s="7">
        <f t="shared" si="253"/>
        <v>41925.878657407404</v>
      </c>
      <c r="M4054" t="b">
        <v>0</v>
      </c>
      <c r="N4054">
        <v>13</v>
      </c>
      <c r="O4054" s="22">
        <f>E4054/D4054*100</f>
        <v>37.533333333333339</v>
      </c>
      <c r="P4054" s="4">
        <f>E4054/N4054</f>
        <v>86.615384615384613</v>
      </c>
      <c r="Q4054" t="b">
        <v>0</v>
      </c>
      <c r="R4054" t="s">
        <v>8271</v>
      </c>
      <c r="S4054" t="str">
        <f t="shared" si="254"/>
        <v>theater</v>
      </c>
      <c r="T4054" t="str">
        <f t="shared" si="255"/>
        <v>plays</v>
      </c>
    </row>
    <row r="4055" spans="1:20" ht="42.75" x14ac:dyDescent="0.45">
      <c r="A4055">
        <v>4053</v>
      </c>
      <c r="B4055" s="1" t="s">
        <v>4049</v>
      </c>
      <c r="C4055" s="1" t="s">
        <v>8157</v>
      </c>
      <c r="D4055" s="3">
        <v>500</v>
      </c>
      <c r="E4055" s="3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s="7">
        <f t="shared" si="252"/>
        <v>41928.690138888887</v>
      </c>
      <c r="L4055" s="7">
        <f t="shared" si="253"/>
        <v>41958.833333333328</v>
      </c>
      <c r="M4055" t="b">
        <v>0</v>
      </c>
      <c r="N4055">
        <v>2</v>
      </c>
      <c r="O4055" s="22">
        <f>E4055/D4055*100</f>
        <v>22</v>
      </c>
      <c r="P4055" s="4">
        <f>E4055/N4055</f>
        <v>55</v>
      </c>
      <c r="Q4055" t="b">
        <v>0</v>
      </c>
      <c r="R4055" t="s">
        <v>8271</v>
      </c>
      <c r="S4055" t="str">
        <f t="shared" si="254"/>
        <v>theater</v>
      </c>
      <c r="T4055" t="str">
        <f t="shared" si="255"/>
        <v>plays</v>
      </c>
    </row>
    <row r="4056" spans="1:20" ht="42.75" x14ac:dyDescent="0.45">
      <c r="A4056">
        <v>4054</v>
      </c>
      <c r="B4056" s="1" t="s">
        <v>4050</v>
      </c>
      <c r="C4056" s="1" t="s">
        <v>8158</v>
      </c>
      <c r="D4056" s="3">
        <v>8880</v>
      </c>
      <c r="E4056" s="3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s="7">
        <f t="shared" si="252"/>
        <v>42613.841261574074</v>
      </c>
      <c r="L4056" s="7">
        <f t="shared" si="253"/>
        <v>42644.166666666672</v>
      </c>
      <c r="M4056" t="b">
        <v>0</v>
      </c>
      <c r="N4056">
        <v>0</v>
      </c>
      <c r="O4056" s="22">
        <f>E4056/D4056*100</f>
        <v>0</v>
      </c>
      <c r="P4056" s="4" t="e">
        <f>E4056/N4056</f>
        <v>#DIV/0!</v>
      </c>
      <c r="Q4056" t="b">
        <v>0</v>
      </c>
      <c r="R4056" t="s">
        <v>8271</v>
      </c>
      <c r="S4056" t="str">
        <f t="shared" si="254"/>
        <v>theater</v>
      </c>
      <c r="T4056" t="str">
        <f t="shared" si="255"/>
        <v>plays</v>
      </c>
    </row>
    <row r="4057" spans="1:20" ht="42.75" x14ac:dyDescent="0.45">
      <c r="A4057">
        <v>4055</v>
      </c>
      <c r="B4057" s="1" t="s">
        <v>4051</v>
      </c>
      <c r="C4057" s="1" t="s">
        <v>8159</v>
      </c>
      <c r="D4057" s="3">
        <v>5000</v>
      </c>
      <c r="E4057" s="3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s="7">
        <f t="shared" si="252"/>
        <v>41779.648506944446</v>
      </c>
      <c r="L4057" s="7">
        <f t="shared" si="253"/>
        <v>41809.648506944446</v>
      </c>
      <c r="M4057" t="b">
        <v>0</v>
      </c>
      <c r="N4057">
        <v>21</v>
      </c>
      <c r="O4057" s="22">
        <f>E4057/D4057*100</f>
        <v>17.62</v>
      </c>
      <c r="P4057" s="4">
        <f>E4057/N4057</f>
        <v>41.952380952380949</v>
      </c>
      <c r="Q4057" t="b">
        <v>0</v>
      </c>
      <c r="R4057" t="s">
        <v>8271</v>
      </c>
      <c r="S4057" t="str">
        <f t="shared" si="254"/>
        <v>theater</v>
      </c>
      <c r="T4057" t="str">
        <f t="shared" si="255"/>
        <v>plays</v>
      </c>
    </row>
    <row r="4058" spans="1:20" ht="42.75" x14ac:dyDescent="0.45">
      <c r="A4058">
        <v>4056</v>
      </c>
      <c r="B4058" s="1" t="s">
        <v>4052</v>
      </c>
      <c r="C4058" s="1" t="s">
        <v>8160</v>
      </c>
      <c r="D4058" s="3">
        <v>1500</v>
      </c>
      <c r="E4058" s="3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s="7">
        <f t="shared" si="252"/>
        <v>42534.933321759265</v>
      </c>
      <c r="L4058" s="7">
        <f t="shared" si="253"/>
        <v>42554.832638888889</v>
      </c>
      <c r="M4058" t="b">
        <v>0</v>
      </c>
      <c r="N4058">
        <v>9</v>
      </c>
      <c r="O4058" s="22">
        <f>E4058/D4058*100</f>
        <v>53</v>
      </c>
      <c r="P4058" s="4">
        <f>E4058/N4058</f>
        <v>88.333333333333329</v>
      </c>
      <c r="Q4058" t="b">
        <v>0</v>
      </c>
      <c r="R4058" t="s">
        <v>8271</v>
      </c>
      <c r="S4058" t="str">
        <f t="shared" si="254"/>
        <v>theater</v>
      </c>
      <c r="T4058" t="str">
        <f t="shared" si="255"/>
        <v>plays</v>
      </c>
    </row>
    <row r="4059" spans="1:20" ht="42.75" x14ac:dyDescent="0.45">
      <c r="A4059">
        <v>4057</v>
      </c>
      <c r="B4059" s="1" t="s">
        <v>4053</v>
      </c>
      <c r="C4059" s="1" t="s">
        <v>8161</v>
      </c>
      <c r="D4059" s="3">
        <v>3500</v>
      </c>
      <c r="E4059" s="3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s="7">
        <f t="shared" si="252"/>
        <v>42310.968518518523</v>
      </c>
      <c r="L4059" s="7">
        <f t="shared" si="253"/>
        <v>42333.958333333328</v>
      </c>
      <c r="M4059" t="b">
        <v>0</v>
      </c>
      <c r="N4059">
        <v>6</v>
      </c>
      <c r="O4059" s="22">
        <f>E4059/D4059*100</f>
        <v>22.142857142857142</v>
      </c>
      <c r="P4059" s="4">
        <f>E4059/N4059</f>
        <v>129.16666666666666</v>
      </c>
      <c r="Q4059" t="b">
        <v>0</v>
      </c>
      <c r="R4059" t="s">
        <v>8271</v>
      </c>
      <c r="S4059" t="str">
        <f t="shared" si="254"/>
        <v>theater</v>
      </c>
      <c r="T4059" t="str">
        <f t="shared" si="255"/>
        <v>plays</v>
      </c>
    </row>
    <row r="4060" spans="1:20" ht="42.75" x14ac:dyDescent="0.45">
      <c r="A4060">
        <v>4058</v>
      </c>
      <c r="B4060" s="1" t="s">
        <v>4054</v>
      </c>
      <c r="C4060" s="1" t="s">
        <v>8162</v>
      </c>
      <c r="D4060" s="3">
        <v>3750</v>
      </c>
      <c r="E4060" s="3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s="7">
        <f t="shared" si="252"/>
        <v>42446.060694444444</v>
      </c>
      <c r="L4060" s="7">
        <f t="shared" si="253"/>
        <v>42461.165972222225</v>
      </c>
      <c r="M4060" t="b">
        <v>0</v>
      </c>
      <c r="N4060">
        <v>4</v>
      </c>
      <c r="O4060" s="22">
        <f>E4060/D4060*100</f>
        <v>2.5333333333333332</v>
      </c>
      <c r="P4060" s="4">
        <f>E4060/N4060</f>
        <v>23.75</v>
      </c>
      <c r="Q4060" t="b">
        <v>0</v>
      </c>
      <c r="R4060" t="s">
        <v>8271</v>
      </c>
      <c r="S4060" t="str">
        <f t="shared" si="254"/>
        <v>theater</v>
      </c>
      <c r="T4060" t="str">
        <f t="shared" si="255"/>
        <v>plays</v>
      </c>
    </row>
    <row r="4061" spans="1:20" ht="42.75" x14ac:dyDescent="0.45">
      <c r="A4061">
        <v>4059</v>
      </c>
      <c r="B4061" s="1" t="s">
        <v>4055</v>
      </c>
      <c r="C4061" s="1" t="s">
        <v>8163</v>
      </c>
      <c r="D4061" s="3">
        <v>10000</v>
      </c>
      <c r="E4061" s="3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s="7">
        <f t="shared" si="252"/>
        <v>41866.640648148146</v>
      </c>
      <c r="L4061" s="7">
        <f t="shared" si="253"/>
        <v>41898.125</v>
      </c>
      <c r="M4061" t="b">
        <v>0</v>
      </c>
      <c r="N4061">
        <v>7</v>
      </c>
      <c r="O4061" s="22">
        <f>E4061/D4061*100</f>
        <v>2.5</v>
      </c>
      <c r="P4061" s="4">
        <f>E4061/N4061</f>
        <v>35.714285714285715</v>
      </c>
      <c r="Q4061" t="b">
        <v>0</v>
      </c>
      <c r="R4061" t="s">
        <v>8271</v>
      </c>
      <c r="S4061" t="str">
        <f t="shared" si="254"/>
        <v>theater</v>
      </c>
      <c r="T4061" t="str">
        <f t="shared" si="255"/>
        <v>plays</v>
      </c>
    </row>
    <row r="4062" spans="1:20" ht="42.75" x14ac:dyDescent="0.45">
      <c r="A4062">
        <v>4060</v>
      </c>
      <c r="B4062" s="1" t="s">
        <v>4056</v>
      </c>
      <c r="C4062" s="1" t="s">
        <v>8164</v>
      </c>
      <c r="D4062" s="3">
        <v>10000</v>
      </c>
      <c r="E4062" s="3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s="7">
        <f t="shared" si="252"/>
        <v>41779.695092592592</v>
      </c>
      <c r="L4062" s="7">
        <f t="shared" si="253"/>
        <v>41813.666666666664</v>
      </c>
      <c r="M4062" t="b">
        <v>0</v>
      </c>
      <c r="N4062">
        <v>5</v>
      </c>
      <c r="O4062" s="22">
        <f>E4062/D4062*100</f>
        <v>2.85</v>
      </c>
      <c r="P4062" s="4">
        <f>E4062/N4062</f>
        <v>57</v>
      </c>
      <c r="Q4062" t="b">
        <v>0</v>
      </c>
      <c r="R4062" t="s">
        <v>8271</v>
      </c>
      <c r="S4062" t="str">
        <f t="shared" si="254"/>
        <v>theater</v>
      </c>
      <c r="T4062" t="str">
        <f t="shared" si="255"/>
        <v>plays</v>
      </c>
    </row>
    <row r="4063" spans="1:20" ht="28.5" x14ac:dyDescent="0.45">
      <c r="A4063">
        <v>4061</v>
      </c>
      <c r="B4063" s="1" t="s">
        <v>4057</v>
      </c>
      <c r="C4063" s="1" t="s">
        <v>8165</v>
      </c>
      <c r="D4063" s="3">
        <v>525</v>
      </c>
      <c r="E4063" s="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s="7">
        <f t="shared" si="252"/>
        <v>42421.141469907408</v>
      </c>
      <c r="L4063" s="7">
        <f t="shared" si="253"/>
        <v>42481.099803240737</v>
      </c>
      <c r="M4063" t="b">
        <v>0</v>
      </c>
      <c r="N4063">
        <v>0</v>
      </c>
      <c r="O4063" s="22">
        <f>E4063/D4063*100</f>
        <v>0</v>
      </c>
      <c r="P4063" s="4" t="e">
        <f>E4063/N4063</f>
        <v>#DIV/0!</v>
      </c>
      <c r="Q4063" t="b">
        <v>0</v>
      </c>
      <c r="R4063" t="s">
        <v>8271</v>
      </c>
      <c r="S4063" t="str">
        <f t="shared" si="254"/>
        <v>theater</v>
      </c>
      <c r="T4063" t="str">
        <f t="shared" si="255"/>
        <v>plays</v>
      </c>
    </row>
    <row r="4064" spans="1:20" ht="42.75" x14ac:dyDescent="0.45">
      <c r="A4064">
        <v>4062</v>
      </c>
      <c r="B4064" s="1" t="s">
        <v>4058</v>
      </c>
      <c r="C4064" s="1" t="s">
        <v>8166</v>
      </c>
      <c r="D4064" s="3">
        <v>20000</v>
      </c>
      <c r="E4064" s="3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s="7">
        <f t="shared" si="252"/>
        <v>42523.739212962959</v>
      </c>
      <c r="L4064" s="7">
        <f t="shared" si="253"/>
        <v>42553.739212962959</v>
      </c>
      <c r="M4064" t="b">
        <v>0</v>
      </c>
      <c r="N4064">
        <v>3</v>
      </c>
      <c r="O4064" s="22">
        <f>E4064/D4064*100</f>
        <v>2.4500000000000002</v>
      </c>
      <c r="P4064" s="4">
        <f>E4064/N4064</f>
        <v>163.33333333333334</v>
      </c>
      <c r="Q4064" t="b">
        <v>0</v>
      </c>
      <c r="R4064" t="s">
        <v>8271</v>
      </c>
      <c r="S4064" t="str">
        <f t="shared" si="254"/>
        <v>theater</v>
      </c>
      <c r="T4064" t="str">
        <f t="shared" si="255"/>
        <v>plays</v>
      </c>
    </row>
    <row r="4065" spans="1:20" ht="42.75" x14ac:dyDescent="0.45">
      <c r="A4065">
        <v>4063</v>
      </c>
      <c r="B4065" s="1" t="s">
        <v>4059</v>
      </c>
      <c r="C4065" s="1" t="s">
        <v>8167</v>
      </c>
      <c r="D4065" s="3">
        <v>9500</v>
      </c>
      <c r="E4065" s="3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s="7">
        <f t="shared" si="252"/>
        <v>41787.681527777779</v>
      </c>
      <c r="L4065" s="7">
        <f t="shared" si="253"/>
        <v>41817.681527777779</v>
      </c>
      <c r="M4065" t="b">
        <v>0</v>
      </c>
      <c r="N4065">
        <v>9</v>
      </c>
      <c r="O4065" s="22">
        <f>E4065/D4065*100</f>
        <v>1.4210526315789473</v>
      </c>
      <c r="P4065" s="4">
        <f>E4065/N4065</f>
        <v>15</v>
      </c>
      <c r="Q4065" t="b">
        <v>0</v>
      </c>
      <c r="R4065" t="s">
        <v>8271</v>
      </c>
      <c r="S4065" t="str">
        <f t="shared" si="254"/>
        <v>theater</v>
      </c>
      <c r="T4065" t="str">
        <f t="shared" si="255"/>
        <v>plays</v>
      </c>
    </row>
    <row r="4066" spans="1:20" ht="42.75" x14ac:dyDescent="0.45">
      <c r="A4066">
        <v>4064</v>
      </c>
      <c r="B4066" s="1" t="s">
        <v>4060</v>
      </c>
      <c r="C4066" s="1" t="s">
        <v>8168</v>
      </c>
      <c r="D4066" s="3">
        <v>2000</v>
      </c>
      <c r="E4066" s="3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s="7">
        <f t="shared" si="252"/>
        <v>42093.588263888887</v>
      </c>
      <c r="L4066" s="7">
        <f t="shared" si="253"/>
        <v>42123.588263888887</v>
      </c>
      <c r="M4066" t="b">
        <v>0</v>
      </c>
      <c r="N4066">
        <v>6</v>
      </c>
      <c r="O4066" s="22">
        <f>E4066/D4066*100</f>
        <v>19.25</v>
      </c>
      <c r="P4066" s="4">
        <f>E4066/N4066</f>
        <v>64.166666666666671</v>
      </c>
      <c r="Q4066" t="b">
        <v>0</v>
      </c>
      <c r="R4066" t="s">
        <v>8271</v>
      </c>
      <c r="S4066" t="str">
        <f t="shared" si="254"/>
        <v>theater</v>
      </c>
      <c r="T4066" t="str">
        <f t="shared" si="255"/>
        <v>plays</v>
      </c>
    </row>
    <row r="4067" spans="1:20" ht="28.5" x14ac:dyDescent="0.45">
      <c r="A4067">
        <v>4065</v>
      </c>
      <c r="B4067" s="1" t="s">
        <v>4061</v>
      </c>
      <c r="C4067" s="1" t="s">
        <v>8169</v>
      </c>
      <c r="D4067" s="3">
        <v>4000</v>
      </c>
      <c r="E4067" s="3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s="7">
        <f t="shared" si="252"/>
        <v>41833.951516203706</v>
      </c>
      <c r="L4067" s="7">
        <f t="shared" si="253"/>
        <v>41863.951516203706</v>
      </c>
      <c r="M4067" t="b">
        <v>0</v>
      </c>
      <c r="N4067">
        <v>4</v>
      </c>
      <c r="O4067" s="22">
        <f>E4067/D4067*100</f>
        <v>0.67500000000000004</v>
      </c>
      <c r="P4067" s="4">
        <f>E4067/N4067</f>
        <v>6.75</v>
      </c>
      <c r="Q4067" t="b">
        <v>0</v>
      </c>
      <c r="R4067" t="s">
        <v>8271</v>
      </c>
      <c r="S4067" t="str">
        <f t="shared" si="254"/>
        <v>theater</v>
      </c>
      <c r="T4067" t="str">
        <f t="shared" si="255"/>
        <v>plays</v>
      </c>
    </row>
    <row r="4068" spans="1:20" ht="57" x14ac:dyDescent="0.45">
      <c r="A4068">
        <v>4066</v>
      </c>
      <c r="B4068" s="1" t="s">
        <v>4062</v>
      </c>
      <c r="C4068" s="1" t="s">
        <v>8170</v>
      </c>
      <c r="D4068" s="3">
        <v>15000</v>
      </c>
      <c r="E4068" s="3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s="7">
        <f t="shared" si="252"/>
        <v>42479.039212962962</v>
      </c>
      <c r="L4068" s="7">
        <f t="shared" si="253"/>
        <v>42509.039212962962</v>
      </c>
      <c r="M4068" t="b">
        <v>0</v>
      </c>
      <c r="N4068">
        <v>1</v>
      </c>
      <c r="O4068" s="22">
        <f>E4068/D4068*100</f>
        <v>0.16666666666666669</v>
      </c>
      <c r="P4068" s="4">
        <f>E4068/N4068</f>
        <v>25</v>
      </c>
      <c r="Q4068" t="b">
        <v>0</v>
      </c>
      <c r="R4068" t="s">
        <v>8271</v>
      </c>
      <c r="S4068" t="str">
        <f t="shared" si="254"/>
        <v>theater</v>
      </c>
      <c r="T4068" t="str">
        <f t="shared" si="255"/>
        <v>plays</v>
      </c>
    </row>
    <row r="4069" spans="1:20" ht="42.75" x14ac:dyDescent="0.45">
      <c r="A4069">
        <v>4067</v>
      </c>
      <c r="B4069" s="1" t="s">
        <v>4063</v>
      </c>
      <c r="C4069" s="1" t="s">
        <v>7998</v>
      </c>
      <c r="D4069" s="3">
        <v>5000</v>
      </c>
      <c r="E4069" s="3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s="7">
        <f t="shared" si="252"/>
        <v>42235.117476851854</v>
      </c>
      <c r="L4069" s="7">
        <f t="shared" si="253"/>
        <v>42275.117476851854</v>
      </c>
      <c r="M4069" t="b">
        <v>0</v>
      </c>
      <c r="N4069">
        <v>17</v>
      </c>
      <c r="O4069" s="22">
        <f>E4069/D4069*100</f>
        <v>60.9</v>
      </c>
      <c r="P4069" s="4">
        <f>E4069/N4069</f>
        <v>179.11764705882354</v>
      </c>
      <c r="Q4069" t="b">
        <v>0</v>
      </c>
      <c r="R4069" t="s">
        <v>8271</v>
      </c>
      <c r="S4069" t="str">
        <f t="shared" si="254"/>
        <v>theater</v>
      </c>
      <c r="T4069" t="str">
        <f t="shared" si="255"/>
        <v>plays</v>
      </c>
    </row>
    <row r="4070" spans="1:20" ht="28.5" x14ac:dyDescent="0.45">
      <c r="A4070">
        <v>4068</v>
      </c>
      <c r="B4070" s="1" t="s">
        <v>4064</v>
      </c>
      <c r="C4070" s="1" t="s">
        <v>8171</v>
      </c>
      <c r="D4070" s="3">
        <v>3495</v>
      </c>
      <c r="E4070" s="3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s="7">
        <f t="shared" si="252"/>
        <v>42718.963599537034</v>
      </c>
      <c r="L4070" s="7">
        <f t="shared" si="253"/>
        <v>42748.961805555555</v>
      </c>
      <c r="M4070" t="b">
        <v>0</v>
      </c>
      <c r="N4070">
        <v>1</v>
      </c>
      <c r="O4070" s="22">
        <f>E4070/D4070*100</f>
        <v>1</v>
      </c>
      <c r="P4070" s="4">
        <f>E4070/N4070</f>
        <v>34.950000000000003</v>
      </c>
      <c r="Q4070" t="b">
        <v>0</v>
      </c>
      <c r="R4070" t="s">
        <v>8271</v>
      </c>
      <c r="S4070" t="str">
        <f t="shared" si="254"/>
        <v>theater</v>
      </c>
      <c r="T4070" t="str">
        <f t="shared" si="255"/>
        <v>plays</v>
      </c>
    </row>
    <row r="4071" spans="1:20" ht="42.75" x14ac:dyDescent="0.45">
      <c r="A4071">
        <v>4069</v>
      </c>
      <c r="B4071" s="1" t="s">
        <v>4065</v>
      </c>
      <c r="C4071" s="1" t="s">
        <v>8172</v>
      </c>
      <c r="D4071" s="3">
        <v>1250</v>
      </c>
      <c r="E4071" s="3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s="7">
        <f t="shared" si="252"/>
        <v>42022.661527777775</v>
      </c>
      <c r="L4071" s="7">
        <f t="shared" si="253"/>
        <v>42063.5</v>
      </c>
      <c r="M4071" t="b">
        <v>0</v>
      </c>
      <c r="N4071">
        <v>13</v>
      </c>
      <c r="O4071" s="22">
        <f>E4071/D4071*100</f>
        <v>34.4</v>
      </c>
      <c r="P4071" s="4">
        <f>E4071/N4071</f>
        <v>33.07692307692308</v>
      </c>
      <c r="Q4071" t="b">
        <v>0</v>
      </c>
      <c r="R4071" t="s">
        <v>8271</v>
      </c>
      <c r="S4071" t="str">
        <f t="shared" si="254"/>
        <v>theater</v>
      </c>
      <c r="T4071" t="str">
        <f t="shared" si="255"/>
        <v>plays</v>
      </c>
    </row>
    <row r="4072" spans="1:20" ht="28.5" x14ac:dyDescent="0.45">
      <c r="A4072">
        <v>4070</v>
      </c>
      <c r="B4072" s="1" t="s">
        <v>4066</v>
      </c>
      <c r="C4072" s="1" t="s">
        <v>8173</v>
      </c>
      <c r="D4072" s="3">
        <v>1000</v>
      </c>
      <c r="E4072" s="3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s="7">
        <f t="shared" si="252"/>
        <v>42031.666898148149</v>
      </c>
      <c r="L4072" s="7">
        <f t="shared" si="253"/>
        <v>42064.125</v>
      </c>
      <c r="M4072" t="b">
        <v>0</v>
      </c>
      <c r="N4072">
        <v>6</v>
      </c>
      <c r="O4072" s="22">
        <f>E4072/D4072*100</f>
        <v>16.5</v>
      </c>
      <c r="P4072" s="4">
        <f>E4072/N4072</f>
        <v>27.5</v>
      </c>
      <c r="Q4072" t="b">
        <v>0</v>
      </c>
      <c r="R4072" t="s">
        <v>8271</v>
      </c>
      <c r="S4072" t="str">
        <f t="shared" si="254"/>
        <v>theater</v>
      </c>
      <c r="T4072" t="str">
        <f t="shared" si="255"/>
        <v>plays</v>
      </c>
    </row>
    <row r="4073" spans="1:20" ht="57" x14ac:dyDescent="0.45">
      <c r="A4073">
        <v>4071</v>
      </c>
      <c r="B4073" s="1" t="s">
        <v>4067</v>
      </c>
      <c r="C4073" s="1" t="s">
        <v>8174</v>
      </c>
      <c r="D4073" s="3">
        <v>20000</v>
      </c>
      <c r="E4073" s="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s="7">
        <f t="shared" si="252"/>
        <v>42700.804756944446</v>
      </c>
      <c r="L4073" s="7">
        <f t="shared" si="253"/>
        <v>42730.804756944446</v>
      </c>
      <c r="M4073" t="b">
        <v>0</v>
      </c>
      <c r="N4073">
        <v>0</v>
      </c>
      <c r="O4073" s="22">
        <f>E4073/D4073*100</f>
        <v>0</v>
      </c>
      <c r="P4073" s="4" t="e">
        <f>E4073/N4073</f>
        <v>#DIV/0!</v>
      </c>
      <c r="Q4073" t="b">
        <v>0</v>
      </c>
      <c r="R4073" t="s">
        <v>8271</v>
      </c>
      <c r="S4073" t="str">
        <f t="shared" si="254"/>
        <v>theater</v>
      </c>
      <c r="T4073" t="str">
        <f t="shared" si="255"/>
        <v>plays</v>
      </c>
    </row>
    <row r="4074" spans="1:20" ht="57" x14ac:dyDescent="0.45">
      <c r="A4074">
        <v>4072</v>
      </c>
      <c r="B4074" s="1" t="s">
        <v>4068</v>
      </c>
      <c r="C4074" s="1" t="s">
        <v>8175</v>
      </c>
      <c r="D4074" s="3">
        <v>1000</v>
      </c>
      <c r="E4074" s="3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s="7">
        <f t="shared" si="252"/>
        <v>41812.77443287037</v>
      </c>
      <c r="L4074" s="7">
        <f t="shared" si="253"/>
        <v>41872.77443287037</v>
      </c>
      <c r="M4074" t="b">
        <v>0</v>
      </c>
      <c r="N4074">
        <v>2</v>
      </c>
      <c r="O4074" s="22">
        <f>E4074/D4074*100</f>
        <v>0.4</v>
      </c>
      <c r="P4074" s="4">
        <f>E4074/N4074</f>
        <v>2</v>
      </c>
      <c r="Q4074" t="b">
        <v>0</v>
      </c>
      <c r="R4074" t="s">
        <v>8271</v>
      </c>
      <c r="S4074" t="str">
        <f t="shared" si="254"/>
        <v>theater</v>
      </c>
      <c r="T4074" t="str">
        <f t="shared" si="255"/>
        <v>plays</v>
      </c>
    </row>
    <row r="4075" spans="1:20" ht="42.75" x14ac:dyDescent="0.45">
      <c r="A4075">
        <v>4073</v>
      </c>
      <c r="B4075" s="1" t="s">
        <v>4069</v>
      </c>
      <c r="C4075" s="1" t="s">
        <v>8176</v>
      </c>
      <c r="D4075" s="3">
        <v>3500</v>
      </c>
      <c r="E4075" s="3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s="7">
        <f t="shared" si="252"/>
        <v>42078.34520833334</v>
      </c>
      <c r="L4075" s="7">
        <f t="shared" si="253"/>
        <v>42133.166666666672</v>
      </c>
      <c r="M4075" t="b">
        <v>0</v>
      </c>
      <c r="N4075">
        <v>2</v>
      </c>
      <c r="O4075" s="22">
        <f>E4075/D4075*100</f>
        <v>1.0571428571428572</v>
      </c>
      <c r="P4075" s="4">
        <f>E4075/N4075</f>
        <v>18.5</v>
      </c>
      <c r="Q4075" t="b">
        <v>0</v>
      </c>
      <c r="R4075" t="s">
        <v>8271</v>
      </c>
      <c r="S4075" t="str">
        <f t="shared" si="254"/>
        <v>theater</v>
      </c>
      <c r="T4075" t="str">
        <f t="shared" si="255"/>
        <v>plays</v>
      </c>
    </row>
    <row r="4076" spans="1:20" ht="42.75" x14ac:dyDescent="0.45">
      <c r="A4076">
        <v>4074</v>
      </c>
      <c r="B4076" s="1" t="s">
        <v>4070</v>
      </c>
      <c r="C4076" s="1" t="s">
        <v>8177</v>
      </c>
      <c r="D4076" s="3">
        <v>2750</v>
      </c>
      <c r="E4076" s="3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s="7">
        <f t="shared" si="252"/>
        <v>42283.552951388891</v>
      </c>
      <c r="L4076" s="7">
        <f t="shared" si="253"/>
        <v>42313.594618055555</v>
      </c>
      <c r="M4076" t="b">
        <v>0</v>
      </c>
      <c r="N4076">
        <v>21</v>
      </c>
      <c r="O4076" s="22">
        <f>E4076/D4076*100</f>
        <v>26.727272727272727</v>
      </c>
      <c r="P4076" s="4">
        <f>E4076/N4076</f>
        <v>35</v>
      </c>
      <c r="Q4076" t="b">
        <v>0</v>
      </c>
      <c r="R4076" t="s">
        <v>8271</v>
      </c>
      <c r="S4076" t="str">
        <f t="shared" si="254"/>
        <v>theater</v>
      </c>
      <c r="T4076" t="str">
        <f t="shared" si="255"/>
        <v>plays</v>
      </c>
    </row>
    <row r="4077" spans="1:20" ht="42.75" x14ac:dyDescent="0.45">
      <c r="A4077">
        <v>4075</v>
      </c>
      <c r="B4077" s="1" t="s">
        <v>4071</v>
      </c>
      <c r="C4077" s="1" t="s">
        <v>8178</v>
      </c>
      <c r="D4077" s="3">
        <v>2000</v>
      </c>
      <c r="E4077" s="3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s="7">
        <f t="shared" si="252"/>
        <v>41779.045937499999</v>
      </c>
      <c r="L4077" s="7">
        <f t="shared" si="253"/>
        <v>41820.727777777778</v>
      </c>
      <c r="M4077" t="b">
        <v>0</v>
      </c>
      <c r="N4077">
        <v>13</v>
      </c>
      <c r="O4077" s="22">
        <f>E4077/D4077*100</f>
        <v>28.799999999999997</v>
      </c>
      <c r="P4077" s="4">
        <f>E4077/N4077</f>
        <v>44.307692307692307</v>
      </c>
      <c r="Q4077" t="b">
        <v>0</v>
      </c>
      <c r="R4077" t="s">
        <v>8271</v>
      </c>
      <c r="S4077" t="str">
        <f t="shared" si="254"/>
        <v>theater</v>
      </c>
      <c r="T4077" t="str">
        <f t="shared" si="255"/>
        <v>plays</v>
      </c>
    </row>
    <row r="4078" spans="1:20" ht="42.75" x14ac:dyDescent="0.45">
      <c r="A4078">
        <v>4076</v>
      </c>
      <c r="B4078" s="1" t="s">
        <v>4072</v>
      </c>
      <c r="C4078" s="1" t="s">
        <v>8179</v>
      </c>
      <c r="D4078" s="3">
        <v>700</v>
      </c>
      <c r="E4078" s="3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s="7">
        <f t="shared" si="252"/>
        <v>41905.795706018522</v>
      </c>
      <c r="L4078" s="7">
        <f t="shared" si="253"/>
        <v>41933.82708333333</v>
      </c>
      <c r="M4078" t="b">
        <v>0</v>
      </c>
      <c r="N4078">
        <v>0</v>
      </c>
      <c r="O4078" s="22">
        <f>E4078/D4078*100</f>
        <v>0</v>
      </c>
      <c r="P4078" s="4" t="e">
        <f>E4078/N4078</f>
        <v>#DIV/0!</v>
      </c>
      <c r="Q4078" t="b">
        <v>0</v>
      </c>
      <c r="R4078" t="s">
        <v>8271</v>
      </c>
      <c r="S4078" t="str">
        <f t="shared" si="254"/>
        <v>theater</v>
      </c>
      <c r="T4078" t="str">
        <f t="shared" si="255"/>
        <v>plays</v>
      </c>
    </row>
    <row r="4079" spans="1:20" ht="42.75" x14ac:dyDescent="0.45">
      <c r="A4079">
        <v>4077</v>
      </c>
      <c r="B4079" s="1" t="s">
        <v>4073</v>
      </c>
      <c r="C4079" s="1" t="s">
        <v>8180</v>
      </c>
      <c r="D4079" s="3">
        <v>15000</v>
      </c>
      <c r="E4079" s="3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s="7">
        <f t="shared" si="252"/>
        <v>42695.7105787037</v>
      </c>
      <c r="L4079" s="7">
        <f t="shared" si="253"/>
        <v>42725.7105787037</v>
      </c>
      <c r="M4079" t="b">
        <v>0</v>
      </c>
      <c r="N4079">
        <v>6</v>
      </c>
      <c r="O4079" s="22">
        <f>E4079/D4079*100</f>
        <v>8.9</v>
      </c>
      <c r="P4079" s="4">
        <f>E4079/N4079</f>
        <v>222.5</v>
      </c>
      <c r="Q4079" t="b">
        <v>0</v>
      </c>
      <c r="R4079" t="s">
        <v>8271</v>
      </c>
      <c r="S4079" t="str">
        <f t="shared" si="254"/>
        <v>theater</v>
      </c>
      <c r="T4079" t="str">
        <f t="shared" si="255"/>
        <v>plays</v>
      </c>
    </row>
    <row r="4080" spans="1:20" ht="42.75" x14ac:dyDescent="0.45">
      <c r="A4080">
        <v>4078</v>
      </c>
      <c r="B4080" s="1" t="s">
        <v>4074</v>
      </c>
      <c r="C4080" s="1" t="s">
        <v>8181</v>
      </c>
      <c r="D4080" s="3">
        <v>250</v>
      </c>
      <c r="E4080" s="3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s="7">
        <f t="shared" si="252"/>
        <v>42732.787523148145</v>
      </c>
      <c r="L4080" s="7">
        <f t="shared" si="253"/>
        <v>42762.787523148145</v>
      </c>
      <c r="M4080" t="b">
        <v>0</v>
      </c>
      <c r="N4080">
        <v>0</v>
      </c>
      <c r="O4080" s="22">
        <f>E4080/D4080*100</f>
        <v>0</v>
      </c>
      <c r="P4080" s="4" t="e">
        <f>E4080/N4080</f>
        <v>#DIV/0!</v>
      </c>
      <c r="Q4080" t="b">
        <v>0</v>
      </c>
      <c r="R4080" t="s">
        <v>8271</v>
      </c>
      <c r="S4080" t="str">
        <f t="shared" si="254"/>
        <v>theater</v>
      </c>
      <c r="T4080" t="str">
        <f t="shared" si="255"/>
        <v>plays</v>
      </c>
    </row>
    <row r="4081" spans="1:20" ht="42.75" x14ac:dyDescent="0.45">
      <c r="A4081">
        <v>4079</v>
      </c>
      <c r="B4081" s="1" t="s">
        <v>4075</v>
      </c>
      <c r="C4081" s="1" t="s">
        <v>8182</v>
      </c>
      <c r="D4081" s="3">
        <v>3000</v>
      </c>
      <c r="E4081" s="3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s="7">
        <f t="shared" si="252"/>
        <v>42510.938900462963</v>
      </c>
      <c r="L4081" s="7">
        <f t="shared" si="253"/>
        <v>42540.938900462963</v>
      </c>
      <c r="M4081" t="b">
        <v>0</v>
      </c>
      <c r="N4081">
        <v>1</v>
      </c>
      <c r="O4081" s="22">
        <f>E4081/D4081*100</f>
        <v>0.16666666666666669</v>
      </c>
      <c r="P4081" s="4">
        <f>E4081/N4081</f>
        <v>5</v>
      </c>
      <c r="Q4081" t="b">
        <v>0</v>
      </c>
      <c r="R4081" t="s">
        <v>8271</v>
      </c>
      <c r="S4081" t="str">
        <f t="shared" si="254"/>
        <v>theater</v>
      </c>
      <c r="T4081" t="str">
        <f t="shared" si="255"/>
        <v>plays</v>
      </c>
    </row>
    <row r="4082" spans="1:20" ht="42.75" x14ac:dyDescent="0.45">
      <c r="A4082">
        <v>4080</v>
      </c>
      <c r="B4082" s="1" t="s">
        <v>4076</v>
      </c>
      <c r="C4082" s="1" t="s">
        <v>8183</v>
      </c>
      <c r="D4082" s="3">
        <v>3000</v>
      </c>
      <c r="E4082" s="3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s="7">
        <f t="shared" si="252"/>
        <v>42511.698101851856</v>
      </c>
      <c r="L4082" s="7">
        <f t="shared" si="253"/>
        <v>42535.787500000006</v>
      </c>
      <c r="M4082" t="b">
        <v>0</v>
      </c>
      <c r="N4082">
        <v>0</v>
      </c>
      <c r="O4082" s="22">
        <f>E4082/D4082*100</f>
        <v>0</v>
      </c>
      <c r="P4082" s="4" t="e">
        <f>E4082/N4082</f>
        <v>#DIV/0!</v>
      </c>
      <c r="Q4082" t="b">
        <v>0</v>
      </c>
      <c r="R4082" t="s">
        <v>8271</v>
      </c>
      <c r="S4082" t="str">
        <f t="shared" si="254"/>
        <v>theater</v>
      </c>
      <c r="T4082" t="str">
        <f t="shared" si="255"/>
        <v>plays</v>
      </c>
    </row>
    <row r="4083" spans="1:20" ht="42.75" x14ac:dyDescent="0.45">
      <c r="A4083">
        <v>4081</v>
      </c>
      <c r="B4083" s="1" t="s">
        <v>4077</v>
      </c>
      <c r="C4083" s="1" t="s">
        <v>8184</v>
      </c>
      <c r="D4083" s="3">
        <v>2224</v>
      </c>
      <c r="E4083" s="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s="7">
        <f t="shared" si="252"/>
        <v>42041.581307870365</v>
      </c>
      <c r="L4083" s="7">
        <f t="shared" si="253"/>
        <v>42071.539641203708</v>
      </c>
      <c r="M4083" t="b">
        <v>0</v>
      </c>
      <c r="N4083">
        <v>12</v>
      </c>
      <c r="O4083" s="22">
        <f>E4083/D4083*100</f>
        <v>15.737410071942445</v>
      </c>
      <c r="P4083" s="4">
        <f>E4083/N4083</f>
        <v>29.166666666666668</v>
      </c>
      <c r="Q4083" t="b">
        <v>0</v>
      </c>
      <c r="R4083" t="s">
        <v>8271</v>
      </c>
      <c r="S4083" t="str">
        <f t="shared" si="254"/>
        <v>theater</v>
      </c>
      <c r="T4083" t="str">
        <f t="shared" si="255"/>
        <v>plays</v>
      </c>
    </row>
    <row r="4084" spans="1:20" ht="42.75" x14ac:dyDescent="0.45">
      <c r="A4084">
        <v>4082</v>
      </c>
      <c r="B4084" s="1" t="s">
        <v>4078</v>
      </c>
      <c r="C4084" s="1" t="s">
        <v>8185</v>
      </c>
      <c r="D4084" s="3">
        <v>150</v>
      </c>
      <c r="E4084" s="3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s="7">
        <f t="shared" si="252"/>
        <v>42307.189270833333</v>
      </c>
      <c r="L4084" s="7">
        <f t="shared" si="253"/>
        <v>42322.958333333328</v>
      </c>
      <c r="M4084" t="b">
        <v>0</v>
      </c>
      <c r="N4084">
        <v>2</v>
      </c>
      <c r="O4084" s="22">
        <f>E4084/D4084*100</f>
        <v>2</v>
      </c>
      <c r="P4084" s="4">
        <f>E4084/N4084</f>
        <v>1.5</v>
      </c>
      <c r="Q4084" t="b">
        <v>0</v>
      </c>
      <c r="R4084" t="s">
        <v>8271</v>
      </c>
      <c r="S4084" t="str">
        <f t="shared" si="254"/>
        <v>theater</v>
      </c>
      <c r="T4084" t="str">
        <f t="shared" si="255"/>
        <v>plays</v>
      </c>
    </row>
    <row r="4085" spans="1:20" ht="42.75" x14ac:dyDescent="0.45">
      <c r="A4085">
        <v>4083</v>
      </c>
      <c r="B4085" s="1" t="s">
        <v>4079</v>
      </c>
      <c r="C4085" s="1" t="s">
        <v>8186</v>
      </c>
      <c r="D4085" s="3">
        <v>3500</v>
      </c>
      <c r="E4085" s="3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s="7">
        <f t="shared" si="252"/>
        <v>42353.761759259258</v>
      </c>
      <c r="L4085" s="7">
        <f t="shared" si="253"/>
        <v>42383.761759259258</v>
      </c>
      <c r="M4085" t="b">
        <v>0</v>
      </c>
      <c r="N4085">
        <v>6</v>
      </c>
      <c r="O4085" s="22">
        <f>E4085/D4085*100</f>
        <v>21.685714285714287</v>
      </c>
      <c r="P4085" s="4">
        <f>E4085/N4085</f>
        <v>126.5</v>
      </c>
      <c r="Q4085" t="b">
        <v>0</v>
      </c>
      <c r="R4085" t="s">
        <v>8271</v>
      </c>
      <c r="S4085" t="str">
        <f t="shared" si="254"/>
        <v>theater</v>
      </c>
      <c r="T4085" t="str">
        <f t="shared" si="255"/>
        <v>plays</v>
      </c>
    </row>
    <row r="4086" spans="1:20" ht="57" x14ac:dyDescent="0.45">
      <c r="A4086">
        <v>4084</v>
      </c>
      <c r="B4086" s="1" t="s">
        <v>4080</v>
      </c>
      <c r="C4086" s="1" t="s">
        <v>8187</v>
      </c>
      <c r="D4086" s="3">
        <v>3000</v>
      </c>
      <c r="E4086" s="3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s="7">
        <f t="shared" si="252"/>
        <v>42622.436412037037</v>
      </c>
      <c r="L4086" s="7">
        <f t="shared" si="253"/>
        <v>42652.436412037037</v>
      </c>
      <c r="M4086" t="b">
        <v>0</v>
      </c>
      <c r="N4086">
        <v>1</v>
      </c>
      <c r="O4086" s="22">
        <f>E4086/D4086*100</f>
        <v>0.33333333333333337</v>
      </c>
      <c r="P4086" s="4">
        <f>E4086/N4086</f>
        <v>10</v>
      </c>
      <c r="Q4086" t="b">
        <v>0</v>
      </c>
      <c r="R4086" t="s">
        <v>8271</v>
      </c>
      <c r="S4086" t="str">
        <f t="shared" si="254"/>
        <v>theater</v>
      </c>
      <c r="T4086" t="str">
        <f t="shared" si="255"/>
        <v>plays</v>
      </c>
    </row>
    <row r="4087" spans="1:20" ht="42.75" x14ac:dyDescent="0.45">
      <c r="A4087">
        <v>4085</v>
      </c>
      <c r="B4087" s="1" t="s">
        <v>4081</v>
      </c>
      <c r="C4087" s="1" t="s">
        <v>8188</v>
      </c>
      <c r="D4087" s="3">
        <v>3500</v>
      </c>
      <c r="E4087" s="3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s="7">
        <f t="shared" si="252"/>
        <v>42058.603877314818</v>
      </c>
      <c r="L4087" s="7">
        <f t="shared" si="253"/>
        <v>42087.165972222225</v>
      </c>
      <c r="M4087" t="b">
        <v>0</v>
      </c>
      <c r="N4087">
        <v>1</v>
      </c>
      <c r="O4087" s="22">
        <f>E4087/D4087*100</f>
        <v>0.2857142857142857</v>
      </c>
      <c r="P4087" s="4">
        <f>E4087/N4087</f>
        <v>10</v>
      </c>
      <c r="Q4087" t="b">
        <v>0</v>
      </c>
      <c r="R4087" t="s">
        <v>8271</v>
      </c>
      <c r="S4087" t="str">
        <f t="shared" si="254"/>
        <v>theater</v>
      </c>
      <c r="T4087" t="str">
        <f t="shared" si="255"/>
        <v>plays</v>
      </c>
    </row>
    <row r="4088" spans="1:20" ht="42.75" x14ac:dyDescent="0.45">
      <c r="A4088">
        <v>4086</v>
      </c>
      <c r="B4088" s="1" t="s">
        <v>4082</v>
      </c>
      <c r="C4088" s="1" t="s">
        <v>8189</v>
      </c>
      <c r="D4088" s="3">
        <v>1000</v>
      </c>
      <c r="E4088" s="3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s="7">
        <f t="shared" si="252"/>
        <v>42304.940960648149</v>
      </c>
      <c r="L4088" s="7">
        <f t="shared" si="253"/>
        <v>42329.166666666672</v>
      </c>
      <c r="M4088" t="b">
        <v>0</v>
      </c>
      <c r="N4088">
        <v>5</v>
      </c>
      <c r="O4088" s="22">
        <f>E4088/D4088*100</f>
        <v>4.7</v>
      </c>
      <c r="P4088" s="4">
        <f>E4088/N4088</f>
        <v>9.4</v>
      </c>
      <c r="Q4088" t="b">
        <v>0</v>
      </c>
      <c r="R4088" t="s">
        <v>8271</v>
      </c>
      <c r="S4088" t="str">
        <f t="shared" si="254"/>
        <v>theater</v>
      </c>
      <c r="T4088" t="str">
        <f t="shared" si="255"/>
        <v>plays</v>
      </c>
    </row>
    <row r="4089" spans="1:20" x14ac:dyDescent="0.45">
      <c r="A4089">
        <v>4087</v>
      </c>
      <c r="B4089" s="1" t="s">
        <v>4083</v>
      </c>
      <c r="C4089" s="1" t="s">
        <v>8190</v>
      </c>
      <c r="D4089" s="3">
        <v>9600</v>
      </c>
      <c r="E4089" s="3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s="7">
        <f t="shared" si="252"/>
        <v>42538.742893518516</v>
      </c>
      <c r="L4089" s="7">
        <f t="shared" si="253"/>
        <v>42568.742893518516</v>
      </c>
      <c r="M4089" t="b">
        <v>0</v>
      </c>
      <c r="N4089">
        <v>0</v>
      </c>
      <c r="O4089" s="22">
        <f>E4089/D4089*100</f>
        <v>0</v>
      </c>
      <c r="P4089" s="4" t="e">
        <f>E4089/N4089</f>
        <v>#DIV/0!</v>
      </c>
      <c r="Q4089" t="b">
        <v>0</v>
      </c>
      <c r="R4089" t="s">
        <v>8271</v>
      </c>
      <c r="S4089" t="str">
        <f t="shared" si="254"/>
        <v>theater</v>
      </c>
      <c r="T4089" t="str">
        <f t="shared" si="255"/>
        <v>plays</v>
      </c>
    </row>
    <row r="4090" spans="1:20" ht="42.75" x14ac:dyDescent="0.45">
      <c r="A4090">
        <v>4088</v>
      </c>
      <c r="B4090" s="1" t="s">
        <v>4084</v>
      </c>
      <c r="C4090" s="1" t="s">
        <v>8191</v>
      </c>
      <c r="D4090" s="3">
        <v>2000</v>
      </c>
      <c r="E4090" s="3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s="7">
        <f t="shared" si="252"/>
        <v>41990.612546296295</v>
      </c>
      <c r="L4090" s="7">
        <f t="shared" si="253"/>
        <v>42020.434722222228</v>
      </c>
      <c r="M4090" t="b">
        <v>0</v>
      </c>
      <c r="N4090">
        <v>3</v>
      </c>
      <c r="O4090" s="22">
        <f>E4090/D4090*100</f>
        <v>10.8</v>
      </c>
      <c r="P4090" s="4">
        <f>E4090/N4090</f>
        <v>72</v>
      </c>
      <c r="Q4090" t="b">
        <v>0</v>
      </c>
      <c r="R4090" t="s">
        <v>8271</v>
      </c>
      <c r="S4090" t="str">
        <f t="shared" si="254"/>
        <v>theater</v>
      </c>
      <c r="T4090" t="str">
        <f t="shared" si="255"/>
        <v>plays</v>
      </c>
    </row>
    <row r="4091" spans="1:20" ht="42.75" x14ac:dyDescent="0.45">
      <c r="A4091">
        <v>4089</v>
      </c>
      <c r="B4091" s="1" t="s">
        <v>4085</v>
      </c>
      <c r="C4091" s="1" t="s">
        <v>8192</v>
      </c>
      <c r="D4091" s="3">
        <v>5000</v>
      </c>
      <c r="E4091" s="3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s="7">
        <f t="shared" si="252"/>
        <v>42122.732499999998</v>
      </c>
      <c r="L4091" s="7">
        <f t="shared" si="253"/>
        <v>42155.732638888891</v>
      </c>
      <c r="M4091" t="b">
        <v>0</v>
      </c>
      <c r="N4091">
        <v>8</v>
      </c>
      <c r="O4091" s="22">
        <f>E4091/D4091*100</f>
        <v>4.8</v>
      </c>
      <c r="P4091" s="4">
        <f>E4091/N4091</f>
        <v>30</v>
      </c>
      <c r="Q4091" t="b">
        <v>0</v>
      </c>
      <c r="R4091" t="s">
        <v>8271</v>
      </c>
      <c r="S4091" t="str">
        <f t="shared" si="254"/>
        <v>theater</v>
      </c>
      <c r="T4091" t="str">
        <f t="shared" si="255"/>
        <v>plays</v>
      </c>
    </row>
    <row r="4092" spans="1:20" ht="42.75" x14ac:dyDescent="0.45">
      <c r="A4092">
        <v>4090</v>
      </c>
      <c r="B4092" s="1" t="s">
        <v>4086</v>
      </c>
      <c r="C4092" s="1" t="s">
        <v>8193</v>
      </c>
      <c r="D4092" s="3">
        <v>1000</v>
      </c>
      <c r="E4092" s="3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s="7">
        <f t="shared" si="252"/>
        <v>42209.67288194444</v>
      </c>
      <c r="L4092" s="7">
        <f t="shared" si="253"/>
        <v>42223.625</v>
      </c>
      <c r="M4092" t="b">
        <v>0</v>
      </c>
      <c r="N4092">
        <v>3</v>
      </c>
      <c r="O4092" s="22">
        <f>E4092/D4092*100</f>
        <v>3.2</v>
      </c>
      <c r="P4092" s="4">
        <f>E4092/N4092</f>
        <v>10.666666666666666</v>
      </c>
      <c r="Q4092" t="b">
        <v>0</v>
      </c>
      <c r="R4092" t="s">
        <v>8271</v>
      </c>
      <c r="S4092" t="str">
        <f t="shared" si="254"/>
        <v>theater</v>
      </c>
      <c r="T4092" t="str">
        <f t="shared" si="255"/>
        <v>plays</v>
      </c>
    </row>
    <row r="4093" spans="1:20" ht="42.75" x14ac:dyDescent="0.45">
      <c r="A4093">
        <v>4091</v>
      </c>
      <c r="B4093" s="1" t="s">
        <v>4087</v>
      </c>
      <c r="C4093" s="1" t="s">
        <v>8194</v>
      </c>
      <c r="D4093" s="3">
        <v>1600</v>
      </c>
      <c r="E4093" s="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s="7">
        <f t="shared" si="252"/>
        <v>41990.506377314814</v>
      </c>
      <c r="L4093" s="7">
        <f t="shared" si="253"/>
        <v>42020.506377314814</v>
      </c>
      <c r="M4093" t="b">
        <v>0</v>
      </c>
      <c r="N4093">
        <v>8</v>
      </c>
      <c r="O4093" s="22">
        <f>E4093/D4093*100</f>
        <v>12.75</v>
      </c>
      <c r="P4093" s="4">
        <f>E4093/N4093</f>
        <v>25.5</v>
      </c>
      <c r="Q4093" t="b">
        <v>0</v>
      </c>
      <c r="R4093" t="s">
        <v>8271</v>
      </c>
      <c r="S4093" t="str">
        <f t="shared" si="254"/>
        <v>theater</v>
      </c>
      <c r="T4093" t="str">
        <f t="shared" si="255"/>
        <v>plays</v>
      </c>
    </row>
    <row r="4094" spans="1:20" ht="42.75" x14ac:dyDescent="0.45">
      <c r="A4094">
        <v>4092</v>
      </c>
      <c r="B4094" s="1" t="s">
        <v>4088</v>
      </c>
      <c r="C4094" s="1" t="s">
        <v>8195</v>
      </c>
      <c r="D4094" s="3">
        <v>110000</v>
      </c>
      <c r="E4094" s="3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s="7">
        <f t="shared" si="252"/>
        <v>42039.194988425923</v>
      </c>
      <c r="L4094" s="7">
        <f t="shared" si="253"/>
        <v>42099.153321759266</v>
      </c>
      <c r="M4094" t="b">
        <v>0</v>
      </c>
      <c r="N4094">
        <v>1</v>
      </c>
      <c r="O4094" s="22">
        <f>E4094/D4094*100</f>
        <v>1.8181818181818181E-2</v>
      </c>
      <c r="P4094" s="4">
        <f>E4094/N4094</f>
        <v>20</v>
      </c>
      <c r="Q4094" t="b">
        <v>0</v>
      </c>
      <c r="R4094" t="s">
        <v>8271</v>
      </c>
      <c r="S4094" t="str">
        <f t="shared" si="254"/>
        <v>theater</v>
      </c>
      <c r="T4094" t="str">
        <f t="shared" si="255"/>
        <v>plays</v>
      </c>
    </row>
    <row r="4095" spans="1:20" ht="42.75" x14ac:dyDescent="0.45">
      <c r="A4095">
        <v>4093</v>
      </c>
      <c r="B4095" s="1" t="s">
        <v>4089</v>
      </c>
      <c r="C4095" s="1" t="s">
        <v>8196</v>
      </c>
      <c r="D4095" s="3">
        <v>2500</v>
      </c>
      <c r="E4095" s="3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s="7">
        <f t="shared" si="252"/>
        <v>42178.815891203703</v>
      </c>
      <c r="L4095" s="7">
        <f t="shared" si="253"/>
        <v>42238.815891203703</v>
      </c>
      <c r="M4095" t="b">
        <v>0</v>
      </c>
      <c r="N4095">
        <v>4</v>
      </c>
      <c r="O4095" s="22">
        <f>E4095/D4095*100</f>
        <v>2.4</v>
      </c>
      <c r="P4095" s="4">
        <f>E4095/N4095</f>
        <v>15</v>
      </c>
      <c r="Q4095" t="b">
        <v>0</v>
      </c>
      <c r="R4095" t="s">
        <v>8271</v>
      </c>
      <c r="S4095" t="str">
        <f t="shared" si="254"/>
        <v>theater</v>
      </c>
      <c r="T4095" t="str">
        <f t="shared" si="255"/>
        <v>plays</v>
      </c>
    </row>
    <row r="4096" spans="1:20" ht="42.75" x14ac:dyDescent="0.45">
      <c r="A4096">
        <v>4094</v>
      </c>
      <c r="B4096" s="1" t="s">
        <v>4090</v>
      </c>
      <c r="C4096" s="1" t="s">
        <v>8197</v>
      </c>
      <c r="D4096" s="3">
        <v>2000</v>
      </c>
      <c r="E4096" s="3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s="7">
        <f t="shared" si="252"/>
        <v>41890.086805555555</v>
      </c>
      <c r="L4096" s="7">
        <f t="shared" si="253"/>
        <v>41934.207638888889</v>
      </c>
      <c r="M4096" t="b">
        <v>0</v>
      </c>
      <c r="N4096">
        <v>8</v>
      </c>
      <c r="O4096" s="22">
        <f>E4096/D4096*100</f>
        <v>36.5</v>
      </c>
      <c r="P4096" s="4">
        <f>E4096/N4096</f>
        <v>91.25</v>
      </c>
      <c r="Q4096" t="b">
        <v>0</v>
      </c>
      <c r="R4096" t="s">
        <v>8271</v>
      </c>
      <c r="S4096" t="str">
        <f t="shared" si="254"/>
        <v>theater</v>
      </c>
      <c r="T4096" t="str">
        <f t="shared" si="255"/>
        <v>plays</v>
      </c>
    </row>
    <row r="4097" spans="1:20" ht="28.5" x14ac:dyDescent="0.45">
      <c r="A4097">
        <v>4095</v>
      </c>
      <c r="B4097" s="1" t="s">
        <v>4091</v>
      </c>
      <c r="C4097" s="1" t="s">
        <v>8198</v>
      </c>
      <c r="D4097" s="3">
        <v>30000</v>
      </c>
      <c r="E4097" s="3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s="7">
        <f t="shared" si="252"/>
        <v>42693.031828703708</v>
      </c>
      <c r="L4097" s="7">
        <f t="shared" si="253"/>
        <v>42723.031828703708</v>
      </c>
      <c r="M4097" t="b">
        <v>0</v>
      </c>
      <c r="N4097">
        <v>1</v>
      </c>
      <c r="O4097" s="22">
        <f>E4097/D4097*100</f>
        <v>2.666666666666667</v>
      </c>
      <c r="P4097" s="4">
        <f>E4097/N4097</f>
        <v>800</v>
      </c>
      <c r="Q4097" t="b">
        <v>0</v>
      </c>
      <c r="R4097" t="s">
        <v>8271</v>
      </c>
      <c r="S4097" t="str">
        <f t="shared" si="254"/>
        <v>theater</v>
      </c>
      <c r="T4097" t="str">
        <f t="shared" si="255"/>
        <v>plays</v>
      </c>
    </row>
    <row r="4098" spans="1:20" ht="42.75" x14ac:dyDescent="0.45">
      <c r="A4098">
        <v>4096</v>
      </c>
      <c r="B4098" s="1" t="s">
        <v>4092</v>
      </c>
      <c r="C4098" s="1" t="s">
        <v>8199</v>
      </c>
      <c r="D4098" s="3">
        <v>3500</v>
      </c>
      <c r="E4098" s="3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s="7">
        <f t="shared" si="252"/>
        <v>42750.530312499999</v>
      </c>
      <c r="L4098" s="7">
        <f t="shared" si="253"/>
        <v>42794.368749999994</v>
      </c>
      <c r="M4098" t="b">
        <v>0</v>
      </c>
      <c r="N4098">
        <v>5</v>
      </c>
      <c r="O4098" s="22">
        <f>E4098/D4098*100</f>
        <v>11.428571428571429</v>
      </c>
      <c r="P4098" s="4">
        <f>E4098/N4098</f>
        <v>80</v>
      </c>
      <c r="Q4098" t="b">
        <v>0</v>
      </c>
      <c r="R4098" t="s">
        <v>8271</v>
      </c>
      <c r="S4098" t="str">
        <f t="shared" si="254"/>
        <v>theater</v>
      </c>
      <c r="T4098" t="str">
        <f t="shared" si="255"/>
        <v>plays</v>
      </c>
    </row>
    <row r="4099" spans="1:20" ht="42.75" x14ac:dyDescent="0.45">
      <c r="A4099">
        <v>4097</v>
      </c>
      <c r="B4099" s="1" t="s">
        <v>4093</v>
      </c>
      <c r="C4099" s="1" t="s">
        <v>8200</v>
      </c>
      <c r="D4099" s="3">
        <v>10000</v>
      </c>
      <c r="E4099" s="3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s="7">
        <f t="shared" ref="K4099:K4115" si="256">(((J4099/60)/60)/24)+DATE(1970,1,1)</f>
        <v>42344.824502314819</v>
      </c>
      <c r="L4099" s="7">
        <f t="shared" ref="L4099:L4115" si="257">(((I4099/60)/60)/24)+DATE(1970,1,1)</f>
        <v>42400.996527777781</v>
      </c>
      <c r="M4099" t="b">
        <v>0</v>
      </c>
      <c r="N4099">
        <v>0</v>
      </c>
      <c r="O4099" s="22">
        <f>E4099/D4099*100</f>
        <v>0</v>
      </c>
      <c r="P4099" s="4" t="e">
        <f>E4099/N4099</f>
        <v>#DIV/0!</v>
      </c>
      <c r="Q4099" t="b">
        <v>0</v>
      </c>
      <c r="R4099" t="s">
        <v>8271</v>
      </c>
      <c r="S4099" t="str">
        <f t="shared" ref="S4099:S4115" si="258">LEFT(R4099,SEARCH("/",R4099,1)-1)</f>
        <v>theater</v>
      </c>
      <c r="T4099" t="str">
        <f t="shared" ref="T4099:T4115" si="259">RIGHT(R4099,LEN(R4099) - FIND("/",R4099))</f>
        <v>plays</v>
      </c>
    </row>
    <row r="4100" spans="1:20" ht="42.75" x14ac:dyDescent="0.45">
      <c r="A4100">
        <v>4098</v>
      </c>
      <c r="B4100" s="1" t="s">
        <v>4094</v>
      </c>
      <c r="C4100" s="1" t="s">
        <v>8201</v>
      </c>
      <c r="D4100" s="3">
        <v>75000</v>
      </c>
      <c r="E4100" s="3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s="7">
        <f t="shared" si="256"/>
        <v>42495.722187499996</v>
      </c>
      <c r="L4100" s="7">
        <f t="shared" si="257"/>
        <v>42525.722187499996</v>
      </c>
      <c r="M4100" t="b">
        <v>0</v>
      </c>
      <c r="N4100">
        <v>0</v>
      </c>
      <c r="O4100" s="22">
        <f>E4100/D4100*100</f>
        <v>0</v>
      </c>
      <c r="P4100" s="4" t="e">
        <f>E4100/N4100</f>
        <v>#DIV/0!</v>
      </c>
      <c r="Q4100" t="b">
        <v>0</v>
      </c>
      <c r="R4100" t="s">
        <v>8271</v>
      </c>
      <c r="S4100" t="str">
        <f t="shared" si="258"/>
        <v>theater</v>
      </c>
      <c r="T4100" t="str">
        <f t="shared" si="259"/>
        <v>plays</v>
      </c>
    </row>
    <row r="4101" spans="1:20" ht="42.75" x14ac:dyDescent="0.45">
      <c r="A4101">
        <v>4099</v>
      </c>
      <c r="B4101" s="1" t="s">
        <v>4095</v>
      </c>
      <c r="C4101" s="1" t="s">
        <v>8202</v>
      </c>
      <c r="D4101" s="3">
        <v>4500</v>
      </c>
      <c r="E4101" s="3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s="7">
        <f t="shared" si="256"/>
        <v>42570.850381944445</v>
      </c>
      <c r="L4101" s="7">
        <f t="shared" si="257"/>
        <v>42615.850381944445</v>
      </c>
      <c r="M4101" t="b">
        <v>0</v>
      </c>
      <c r="N4101">
        <v>1</v>
      </c>
      <c r="O4101" s="22">
        <f>E4101/D4101*100</f>
        <v>1.1111111111111112</v>
      </c>
      <c r="P4101" s="4">
        <f>E4101/N4101</f>
        <v>50</v>
      </c>
      <c r="Q4101" t="b">
        <v>0</v>
      </c>
      <c r="R4101" t="s">
        <v>8271</v>
      </c>
      <c r="S4101" t="str">
        <f t="shared" si="258"/>
        <v>theater</v>
      </c>
      <c r="T4101" t="str">
        <f t="shared" si="259"/>
        <v>plays</v>
      </c>
    </row>
    <row r="4102" spans="1:20" ht="28.5" x14ac:dyDescent="0.45">
      <c r="A4102">
        <v>4100</v>
      </c>
      <c r="B4102" s="1" t="s">
        <v>4096</v>
      </c>
      <c r="C4102" s="1" t="s">
        <v>8203</v>
      </c>
      <c r="D4102" s="3">
        <v>270</v>
      </c>
      <c r="E4102" s="3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s="7">
        <f t="shared" si="256"/>
        <v>41927.124884259261</v>
      </c>
      <c r="L4102" s="7">
        <f t="shared" si="257"/>
        <v>41937.124884259261</v>
      </c>
      <c r="M4102" t="b">
        <v>0</v>
      </c>
      <c r="N4102">
        <v>0</v>
      </c>
      <c r="O4102" s="22">
        <f>E4102/D4102*100</f>
        <v>0</v>
      </c>
      <c r="P4102" s="4" t="e">
        <f>E4102/N4102</f>
        <v>#DIV/0!</v>
      </c>
      <c r="Q4102" t="b">
        <v>0</v>
      </c>
      <c r="R4102" t="s">
        <v>8271</v>
      </c>
      <c r="S4102" t="str">
        <f t="shared" si="258"/>
        <v>theater</v>
      </c>
      <c r="T4102" t="str">
        <f t="shared" si="259"/>
        <v>plays</v>
      </c>
    </row>
    <row r="4103" spans="1:20" ht="42.75" x14ac:dyDescent="0.45">
      <c r="A4103">
        <v>4101</v>
      </c>
      <c r="B4103" s="1" t="s">
        <v>4097</v>
      </c>
      <c r="C4103" s="1" t="s">
        <v>8204</v>
      </c>
      <c r="D4103" s="3">
        <v>600</v>
      </c>
      <c r="E4103" s="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s="7">
        <f t="shared" si="256"/>
        <v>42730.903726851851</v>
      </c>
      <c r="L4103" s="7">
        <f t="shared" si="257"/>
        <v>42760.903726851851</v>
      </c>
      <c r="M4103" t="b">
        <v>0</v>
      </c>
      <c r="N4103">
        <v>0</v>
      </c>
      <c r="O4103" s="22">
        <f>E4103/D4103*100</f>
        <v>0</v>
      </c>
      <c r="P4103" s="4" t="e">
        <f>E4103/N4103</f>
        <v>#DIV/0!</v>
      </c>
      <c r="Q4103" t="b">
        <v>0</v>
      </c>
      <c r="R4103" t="s">
        <v>8271</v>
      </c>
      <c r="S4103" t="str">
        <f t="shared" si="258"/>
        <v>theater</v>
      </c>
      <c r="T4103" t="str">
        <f t="shared" si="259"/>
        <v>plays</v>
      </c>
    </row>
    <row r="4104" spans="1:20" ht="42.75" x14ac:dyDescent="0.45">
      <c r="A4104">
        <v>4102</v>
      </c>
      <c r="B4104" s="1" t="s">
        <v>4098</v>
      </c>
      <c r="C4104" s="1" t="s">
        <v>8205</v>
      </c>
      <c r="D4104" s="3">
        <v>500</v>
      </c>
      <c r="E4104" s="3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s="7">
        <f t="shared" si="256"/>
        <v>42475.848067129627</v>
      </c>
      <c r="L4104" s="7">
        <f t="shared" si="257"/>
        <v>42505.848067129627</v>
      </c>
      <c r="M4104" t="b">
        <v>0</v>
      </c>
      <c r="N4104">
        <v>6</v>
      </c>
      <c r="O4104" s="22">
        <f>E4104/D4104*100</f>
        <v>27.400000000000002</v>
      </c>
      <c r="P4104" s="4">
        <f>E4104/N4104</f>
        <v>22.833333333333332</v>
      </c>
      <c r="Q4104" t="b">
        <v>0</v>
      </c>
      <c r="R4104" t="s">
        <v>8271</v>
      </c>
      <c r="S4104" t="str">
        <f t="shared" si="258"/>
        <v>theater</v>
      </c>
      <c r="T4104" t="str">
        <f t="shared" si="259"/>
        <v>plays</v>
      </c>
    </row>
    <row r="4105" spans="1:20" ht="42.75" x14ac:dyDescent="0.45">
      <c r="A4105">
        <v>4103</v>
      </c>
      <c r="B4105" s="1" t="s">
        <v>4099</v>
      </c>
      <c r="C4105" s="1" t="s">
        <v>8206</v>
      </c>
      <c r="D4105" s="3">
        <v>1000</v>
      </c>
      <c r="E4105" s="3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s="7">
        <f t="shared" si="256"/>
        <v>42188.83293981482</v>
      </c>
      <c r="L4105" s="7">
        <f t="shared" si="257"/>
        <v>42242.772222222222</v>
      </c>
      <c r="M4105" t="b">
        <v>0</v>
      </c>
      <c r="N4105">
        <v>6</v>
      </c>
      <c r="O4105" s="22">
        <f>E4105/D4105*100</f>
        <v>10</v>
      </c>
      <c r="P4105" s="4">
        <f>E4105/N4105</f>
        <v>16.666666666666668</v>
      </c>
      <c r="Q4105" t="b">
        <v>0</v>
      </c>
      <c r="R4105" t="s">
        <v>8271</v>
      </c>
      <c r="S4105" t="str">
        <f t="shared" si="258"/>
        <v>theater</v>
      </c>
      <c r="T4105" t="str">
        <f t="shared" si="259"/>
        <v>plays</v>
      </c>
    </row>
    <row r="4106" spans="1:20" ht="42.75" x14ac:dyDescent="0.45">
      <c r="A4106">
        <v>4104</v>
      </c>
      <c r="B4106" s="1" t="s">
        <v>4100</v>
      </c>
      <c r="C4106" s="1" t="s">
        <v>8207</v>
      </c>
      <c r="D4106" s="3">
        <v>3000</v>
      </c>
      <c r="E4106" s="3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s="7">
        <f t="shared" si="256"/>
        <v>42640.278171296297</v>
      </c>
      <c r="L4106" s="7">
        <f t="shared" si="257"/>
        <v>42670.278171296297</v>
      </c>
      <c r="M4106" t="b">
        <v>0</v>
      </c>
      <c r="N4106">
        <v>14</v>
      </c>
      <c r="O4106" s="22">
        <f>E4106/D4106*100</f>
        <v>21.366666666666667</v>
      </c>
      <c r="P4106" s="4">
        <f>E4106/N4106</f>
        <v>45.785714285714285</v>
      </c>
      <c r="Q4106" t="b">
        <v>0</v>
      </c>
      <c r="R4106" t="s">
        <v>8271</v>
      </c>
      <c r="S4106" t="str">
        <f t="shared" si="258"/>
        <v>theater</v>
      </c>
      <c r="T4106" t="str">
        <f t="shared" si="259"/>
        <v>plays</v>
      </c>
    </row>
    <row r="4107" spans="1:20" ht="42.75" x14ac:dyDescent="0.45">
      <c r="A4107">
        <v>4105</v>
      </c>
      <c r="B4107" s="1" t="s">
        <v>4101</v>
      </c>
      <c r="C4107" s="1" t="s">
        <v>8208</v>
      </c>
      <c r="D4107" s="3">
        <v>33000</v>
      </c>
      <c r="E4107" s="3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s="7">
        <f t="shared" si="256"/>
        <v>42697.010520833333</v>
      </c>
      <c r="L4107" s="7">
        <f t="shared" si="257"/>
        <v>42730.010520833333</v>
      </c>
      <c r="M4107" t="b">
        <v>0</v>
      </c>
      <c r="N4107">
        <v>6</v>
      </c>
      <c r="O4107" s="22">
        <f>E4107/D4107*100</f>
        <v>6.9696969696969706</v>
      </c>
      <c r="P4107" s="4">
        <f>E4107/N4107</f>
        <v>383.33333333333331</v>
      </c>
      <c r="Q4107" t="b">
        <v>0</v>
      </c>
      <c r="R4107" t="s">
        <v>8271</v>
      </c>
      <c r="S4107" t="str">
        <f t="shared" si="258"/>
        <v>theater</v>
      </c>
      <c r="T4107" t="str">
        <f t="shared" si="259"/>
        <v>plays</v>
      </c>
    </row>
    <row r="4108" spans="1:20" ht="42.75" x14ac:dyDescent="0.45">
      <c r="A4108">
        <v>4106</v>
      </c>
      <c r="B4108" s="1" t="s">
        <v>4102</v>
      </c>
      <c r="C4108" s="1" t="s">
        <v>8209</v>
      </c>
      <c r="D4108" s="3">
        <v>5000</v>
      </c>
      <c r="E4108" s="3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s="7">
        <f t="shared" si="256"/>
        <v>42053.049375000002</v>
      </c>
      <c r="L4108" s="7">
        <f t="shared" si="257"/>
        <v>42096.041666666672</v>
      </c>
      <c r="M4108" t="b">
        <v>0</v>
      </c>
      <c r="N4108">
        <v>33</v>
      </c>
      <c r="O4108" s="22">
        <f>E4108/D4108*100</f>
        <v>70.599999999999994</v>
      </c>
      <c r="P4108" s="4">
        <f>E4108/N4108</f>
        <v>106.96969696969697</v>
      </c>
      <c r="Q4108" t="b">
        <v>0</v>
      </c>
      <c r="R4108" t="s">
        <v>8271</v>
      </c>
      <c r="S4108" t="str">
        <f t="shared" si="258"/>
        <v>theater</v>
      </c>
      <c r="T4108" t="str">
        <f t="shared" si="259"/>
        <v>plays</v>
      </c>
    </row>
    <row r="4109" spans="1:20" ht="42.75" x14ac:dyDescent="0.45">
      <c r="A4109">
        <v>4107</v>
      </c>
      <c r="B4109" s="1" t="s">
        <v>4103</v>
      </c>
      <c r="C4109" s="1" t="s">
        <v>8210</v>
      </c>
      <c r="D4109" s="3">
        <v>2000</v>
      </c>
      <c r="E4109" s="3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s="7">
        <f t="shared" si="256"/>
        <v>41883.916678240741</v>
      </c>
      <c r="L4109" s="7">
        <f t="shared" si="257"/>
        <v>41906.916678240741</v>
      </c>
      <c r="M4109" t="b">
        <v>0</v>
      </c>
      <c r="N4109">
        <v>4</v>
      </c>
      <c r="O4109" s="22">
        <f>E4109/D4109*100</f>
        <v>2.0500000000000003</v>
      </c>
      <c r="P4109" s="4">
        <f>E4109/N4109</f>
        <v>10.25</v>
      </c>
      <c r="Q4109" t="b">
        <v>0</v>
      </c>
      <c r="R4109" t="s">
        <v>8271</v>
      </c>
      <c r="S4109" t="str">
        <f t="shared" si="258"/>
        <v>theater</v>
      </c>
      <c r="T4109" t="str">
        <f t="shared" si="259"/>
        <v>plays</v>
      </c>
    </row>
    <row r="4110" spans="1:20" ht="42.75" x14ac:dyDescent="0.45">
      <c r="A4110">
        <v>4108</v>
      </c>
      <c r="B4110" s="1" t="s">
        <v>4104</v>
      </c>
      <c r="C4110" s="1" t="s">
        <v>8211</v>
      </c>
      <c r="D4110" s="3">
        <v>3000</v>
      </c>
      <c r="E4110" s="3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s="7">
        <f t="shared" si="256"/>
        <v>42767.031678240746</v>
      </c>
      <c r="L4110" s="7">
        <f t="shared" si="257"/>
        <v>42797.208333333328</v>
      </c>
      <c r="M4110" t="b">
        <v>0</v>
      </c>
      <c r="N4110">
        <v>1</v>
      </c>
      <c r="O4110" s="22">
        <f>E4110/D4110*100</f>
        <v>1.9666666666666666</v>
      </c>
      <c r="P4110" s="4">
        <f>E4110/N4110</f>
        <v>59</v>
      </c>
      <c r="Q4110" t="b">
        <v>0</v>
      </c>
      <c r="R4110" t="s">
        <v>8271</v>
      </c>
      <c r="S4110" t="str">
        <f t="shared" si="258"/>
        <v>theater</v>
      </c>
      <c r="T4110" t="str">
        <f t="shared" si="259"/>
        <v>plays</v>
      </c>
    </row>
    <row r="4111" spans="1:20" ht="42.75" x14ac:dyDescent="0.45">
      <c r="A4111">
        <v>4109</v>
      </c>
      <c r="B4111" s="1" t="s">
        <v>4105</v>
      </c>
      <c r="C4111" s="1" t="s">
        <v>8212</v>
      </c>
      <c r="D4111" s="3">
        <v>500</v>
      </c>
      <c r="E4111" s="3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s="7">
        <f t="shared" si="256"/>
        <v>42307.539398148147</v>
      </c>
      <c r="L4111" s="7">
        <f t="shared" si="257"/>
        <v>42337.581064814818</v>
      </c>
      <c r="M4111" t="b">
        <v>0</v>
      </c>
      <c r="N4111">
        <v>0</v>
      </c>
      <c r="O4111" s="22">
        <f>E4111/D4111*100</f>
        <v>0</v>
      </c>
      <c r="P4111" s="4" t="e">
        <f>E4111/N4111</f>
        <v>#DIV/0!</v>
      </c>
      <c r="Q4111" t="b">
        <v>0</v>
      </c>
      <c r="R4111" t="s">
        <v>8271</v>
      </c>
      <c r="S4111" t="str">
        <f t="shared" si="258"/>
        <v>theater</v>
      </c>
      <c r="T4111" t="str">
        <f t="shared" si="259"/>
        <v>plays</v>
      </c>
    </row>
    <row r="4112" spans="1:20" ht="42.75" x14ac:dyDescent="0.45">
      <c r="A4112">
        <v>4110</v>
      </c>
      <c r="B4112" s="1" t="s">
        <v>4106</v>
      </c>
      <c r="C4112" s="1" t="s">
        <v>8213</v>
      </c>
      <c r="D4112" s="3">
        <v>300</v>
      </c>
      <c r="E4112" s="3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s="7">
        <f t="shared" si="256"/>
        <v>42512.626747685179</v>
      </c>
      <c r="L4112" s="7">
        <f t="shared" si="257"/>
        <v>42572.626747685179</v>
      </c>
      <c r="M4112" t="b">
        <v>0</v>
      </c>
      <c r="N4112">
        <v>6</v>
      </c>
      <c r="O4112" s="22">
        <f>E4112/D4112*100</f>
        <v>28.666666666666668</v>
      </c>
      <c r="P4112" s="4">
        <f>E4112/N4112</f>
        <v>14.333333333333334</v>
      </c>
      <c r="Q4112" t="b">
        <v>0</v>
      </c>
      <c r="R4112" t="s">
        <v>8271</v>
      </c>
      <c r="S4112" t="str">
        <f t="shared" si="258"/>
        <v>theater</v>
      </c>
      <c r="T4112" t="str">
        <f t="shared" si="259"/>
        <v>plays</v>
      </c>
    </row>
    <row r="4113" spans="1:20" ht="42.75" x14ac:dyDescent="0.45">
      <c r="A4113">
        <v>4111</v>
      </c>
      <c r="B4113" s="1" t="s">
        <v>4107</v>
      </c>
      <c r="C4113" s="1" t="s">
        <v>8214</v>
      </c>
      <c r="D4113" s="3">
        <v>3000</v>
      </c>
      <c r="E4113" s="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s="7">
        <f t="shared" si="256"/>
        <v>42029.135879629626</v>
      </c>
      <c r="L4113" s="7">
        <f t="shared" si="257"/>
        <v>42059.135879629626</v>
      </c>
      <c r="M4113" t="b">
        <v>0</v>
      </c>
      <c r="N4113">
        <v>6</v>
      </c>
      <c r="O4113" s="22">
        <f>E4113/D4113*100</f>
        <v>3.1333333333333333</v>
      </c>
      <c r="P4113" s="4">
        <f>E4113/N4113</f>
        <v>15.666666666666666</v>
      </c>
      <c r="Q4113" t="b">
        <v>0</v>
      </c>
      <c r="R4113" t="s">
        <v>8271</v>
      </c>
      <c r="S4113" t="str">
        <f t="shared" si="258"/>
        <v>theater</v>
      </c>
      <c r="T4113" t="str">
        <f t="shared" si="259"/>
        <v>plays</v>
      </c>
    </row>
    <row r="4114" spans="1:20" ht="42.75" x14ac:dyDescent="0.45">
      <c r="A4114">
        <v>4112</v>
      </c>
      <c r="B4114" s="1" t="s">
        <v>4108</v>
      </c>
      <c r="C4114" s="1" t="s">
        <v>6961</v>
      </c>
      <c r="D4114" s="3">
        <v>2500</v>
      </c>
      <c r="E4114" s="3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s="7">
        <f t="shared" si="256"/>
        <v>42400.946597222224</v>
      </c>
      <c r="L4114" s="7">
        <f t="shared" si="257"/>
        <v>42428</v>
      </c>
      <c r="M4114" t="b">
        <v>0</v>
      </c>
      <c r="N4114">
        <v>1</v>
      </c>
      <c r="O4114" s="22">
        <f>E4114/D4114*100</f>
        <v>0.04</v>
      </c>
      <c r="P4114" s="4">
        <f>E4114/N4114</f>
        <v>1</v>
      </c>
      <c r="Q4114" t="b">
        <v>0</v>
      </c>
      <c r="R4114" t="s">
        <v>8271</v>
      </c>
      <c r="S4114" t="str">
        <f t="shared" si="258"/>
        <v>theater</v>
      </c>
      <c r="T4114" t="str">
        <f t="shared" si="259"/>
        <v>plays</v>
      </c>
    </row>
    <row r="4115" spans="1:20" ht="42.75" x14ac:dyDescent="0.45">
      <c r="A4115">
        <v>4113</v>
      </c>
      <c r="B4115" s="1" t="s">
        <v>4109</v>
      </c>
      <c r="C4115" s="1" t="s">
        <v>8215</v>
      </c>
      <c r="D4115" s="3">
        <v>1500</v>
      </c>
      <c r="E4115" s="3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s="7">
        <f t="shared" si="256"/>
        <v>42358.573182870372</v>
      </c>
      <c r="L4115" s="7">
        <f t="shared" si="257"/>
        <v>42377.273611111115</v>
      </c>
      <c r="M4115" t="b">
        <v>0</v>
      </c>
      <c r="N4115">
        <v>3</v>
      </c>
      <c r="O4115" s="22">
        <f>E4115/D4115*100</f>
        <v>0.2</v>
      </c>
      <c r="P4115" s="4">
        <f>E4115/N4115</f>
        <v>1</v>
      </c>
      <c r="Q4115" t="b">
        <v>0</v>
      </c>
      <c r="R4115" t="s">
        <v>8271</v>
      </c>
      <c r="S4115" t="str">
        <f t="shared" si="258"/>
        <v>theater</v>
      </c>
      <c r="T4115" t="str">
        <f t="shared" si="259"/>
        <v>plays</v>
      </c>
    </row>
  </sheetData>
  <autoFilter ref="A1:T4115" xr:uid="{69AE08EA-5850-4C6F-8ED9-3377F40EE975}"/>
  <conditionalFormatting sqref="F2:F4115">
    <cfRule type="containsText" dxfId="3" priority="6" operator="containsText" text="live">
      <formula>NOT(ISERROR(SEARCH("live",F2)))</formula>
    </cfRule>
    <cfRule type="containsText" dxfId="2" priority="7" operator="containsText" text="canceled">
      <formula>NOT(ISERROR(SEARCH("canceled",F2)))</formula>
    </cfRule>
    <cfRule type="containsText" dxfId="1" priority="8" operator="containsText" text="successful">
      <formula>NOT(ISERROR(SEARCH("successful",F2)))</formula>
    </cfRule>
    <cfRule type="containsText" dxfId="0" priority="9" operator="containsText" text="failed">
      <formula>NOT(ISERROR(SEARCH("failed",F2)))</formula>
    </cfRule>
  </conditionalFormatting>
  <conditionalFormatting sqref="O2:O4115">
    <cfRule type="colorScale" priority="1">
      <colorScale>
        <cfvo type="min"/>
        <cfvo type="num" val="100"/>
        <cfvo type="num" val="200"/>
        <color rgb="FFF8696B"/>
        <color theme="9" tint="0.39997558519241921"/>
        <color theme="4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07C761-35F0-420C-ABD3-98EA12F03C00}">
  <dimension ref="A1:F14"/>
  <sheetViews>
    <sheetView workbookViewId="0">
      <selection activeCell="H12" sqref="H12"/>
    </sheetView>
  </sheetViews>
  <sheetFormatPr defaultRowHeight="14.25" x14ac:dyDescent="0.45"/>
  <cols>
    <col min="1" max="1" width="12.59765625" bestFit="1" customWidth="1"/>
    <col min="2" max="2" width="15.265625" bestFit="1" customWidth="1"/>
    <col min="3" max="3" width="5.6640625" bestFit="1" customWidth="1"/>
    <col min="4" max="4" width="8.19921875" bestFit="1" customWidth="1"/>
    <col min="5" max="5" width="3.9296875" bestFit="1" customWidth="1"/>
    <col min="6" max="6" width="10.46484375" bestFit="1" customWidth="1"/>
  </cols>
  <sheetData>
    <row r="1" spans="1:6" x14ac:dyDescent="0.45">
      <c r="A1" s="5" t="s">
        <v>8223</v>
      </c>
      <c r="B1" t="s">
        <v>8308</v>
      </c>
    </row>
    <row r="3" spans="1:6" x14ac:dyDescent="0.45">
      <c r="A3" s="5" t="s">
        <v>8321</v>
      </c>
      <c r="B3" s="5" t="s">
        <v>8309</v>
      </c>
    </row>
    <row r="4" spans="1:6" x14ac:dyDescent="0.45">
      <c r="A4" s="5" t="s">
        <v>8311</v>
      </c>
      <c r="B4" t="s">
        <v>8219</v>
      </c>
      <c r="C4" t="s">
        <v>8221</v>
      </c>
      <c r="D4" t="s">
        <v>8220</v>
      </c>
      <c r="E4" t="s">
        <v>8222</v>
      </c>
      <c r="F4" t="s">
        <v>8310</v>
      </c>
    </row>
    <row r="5" spans="1:6" x14ac:dyDescent="0.45">
      <c r="A5" s="6" t="s">
        <v>8312</v>
      </c>
      <c r="B5">
        <v>300</v>
      </c>
      <c r="C5">
        <v>180</v>
      </c>
      <c r="D5">
        <v>40</v>
      </c>
      <c r="F5">
        <v>520</v>
      </c>
    </row>
    <row r="6" spans="1:6" x14ac:dyDescent="0.45">
      <c r="A6" s="6" t="s">
        <v>8313</v>
      </c>
      <c r="B6">
        <v>34</v>
      </c>
      <c r="C6">
        <v>140</v>
      </c>
      <c r="D6">
        <v>20</v>
      </c>
      <c r="E6">
        <v>6</v>
      </c>
      <c r="F6">
        <v>200</v>
      </c>
    </row>
    <row r="7" spans="1:6" x14ac:dyDescent="0.45">
      <c r="A7" s="6" t="s">
        <v>8314</v>
      </c>
      <c r="B7">
        <v>80</v>
      </c>
      <c r="C7">
        <v>140</v>
      </c>
      <c r="F7">
        <v>220</v>
      </c>
    </row>
    <row r="8" spans="1:6" x14ac:dyDescent="0.45">
      <c r="A8" s="6" t="s">
        <v>8315</v>
      </c>
      <c r="D8">
        <v>24</v>
      </c>
      <c r="F8">
        <v>24</v>
      </c>
    </row>
    <row r="9" spans="1:6" x14ac:dyDescent="0.45">
      <c r="A9" s="6" t="s">
        <v>8316</v>
      </c>
      <c r="B9">
        <v>540</v>
      </c>
      <c r="C9">
        <v>120</v>
      </c>
      <c r="D9">
        <v>20</v>
      </c>
      <c r="E9">
        <v>20</v>
      </c>
      <c r="F9">
        <v>700</v>
      </c>
    </row>
    <row r="10" spans="1:6" x14ac:dyDescent="0.45">
      <c r="A10" s="6" t="s">
        <v>8317</v>
      </c>
      <c r="B10">
        <v>103</v>
      </c>
      <c r="C10">
        <v>117</v>
      </c>
      <c r="F10">
        <v>220</v>
      </c>
    </row>
    <row r="11" spans="1:6" x14ac:dyDescent="0.45">
      <c r="A11" s="6" t="s">
        <v>8318</v>
      </c>
      <c r="B11">
        <v>80</v>
      </c>
      <c r="C11">
        <v>127</v>
      </c>
      <c r="D11">
        <v>30</v>
      </c>
      <c r="F11">
        <v>237</v>
      </c>
    </row>
    <row r="12" spans="1:6" x14ac:dyDescent="0.45">
      <c r="A12" s="6" t="s">
        <v>8319</v>
      </c>
      <c r="B12">
        <v>209</v>
      </c>
      <c r="C12">
        <v>213</v>
      </c>
      <c r="D12">
        <v>178</v>
      </c>
      <c r="F12">
        <v>600</v>
      </c>
    </row>
    <row r="13" spans="1:6" x14ac:dyDescent="0.45">
      <c r="A13" s="6" t="s">
        <v>8320</v>
      </c>
      <c r="B13">
        <v>839</v>
      </c>
      <c r="C13">
        <v>493</v>
      </c>
      <c r="D13">
        <v>37</v>
      </c>
      <c r="E13">
        <v>24</v>
      </c>
      <c r="F13">
        <v>1393</v>
      </c>
    </row>
    <row r="14" spans="1:6" x14ac:dyDescent="0.45">
      <c r="A14" s="6" t="s">
        <v>8310</v>
      </c>
      <c r="B14">
        <v>2185</v>
      </c>
      <c r="C14">
        <v>1530</v>
      </c>
      <c r="D14">
        <v>349</v>
      </c>
      <c r="E14">
        <v>50</v>
      </c>
      <c r="F14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A8ADC3-4B8F-4F4A-9417-B4D749C96B44}">
  <dimension ref="A1:F47"/>
  <sheetViews>
    <sheetView zoomScale="60" zoomScaleNormal="60" workbookViewId="0">
      <selection activeCell="B60" sqref="B60"/>
    </sheetView>
  </sheetViews>
  <sheetFormatPr defaultRowHeight="14.25" x14ac:dyDescent="0.45"/>
  <cols>
    <col min="1" max="1" width="18.46484375" bestFit="1" customWidth="1"/>
    <col min="2" max="2" width="22.46484375" bestFit="1" customWidth="1"/>
    <col min="3" max="3" width="8.06640625" bestFit="1" customWidth="1"/>
    <col min="4" max="4" width="11.796875" bestFit="1" customWidth="1"/>
    <col min="5" max="5" width="5.796875" bestFit="1" customWidth="1"/>
    <col min="6" max="6" width="15.3984375" bestFit="1" customWidth="1"/>
  </cols>
  <sheetData>
    <row r="1" spans="1:6" x14ac:dyDescent="0.45">
      <c r="A1" s="5" t="s">
        <v>8223</v>
      </c>
      <c r="B1" t="s">
        <v>8308</v>
      </c>
    </row>
    <row r="2" spans="1:6" x14ac:dyDescent="0.45">
      <c r="A2" s="5" t="s">
        <v>8401</v>
      </c>
      <c r="B2" t="s">
        <v>8308</v>
      </c>
    </row>
    <row r="4" spans="1:6" x14ac:dyDescent="0.45">
      <c r="A4" s="5" t="s">
        <v>8321</v>
      </c>
      <c r="B4" s="5" t="s">
        <v>8309</v>
      </c>
    </row>
    <row r="5" spans="1:6" x14ac:dyDescent="0.45">
      <c r="A5" s="5" t="s">
        <v>8311</v>
      </c>
      <c r="B5" t="s">
        <v>8219</v>
      </c>
      <c r="C5" t="s">
        <v>8221</v>
      </c>
      <c r="D5" t="s">
        <v>8220</v>
      </c>
      <c r="E5" t="s">
        <v>8222</v>
      </c>
      <c r="F5" t="s">
        <v>8310</v>
      </c>
    </row>
    <row r="6" spans="1:6" x14ac:dyDescent="0.45">
      <c r="A6" s="6" t="s">
        <v>8322</v>
      </c>
      <c r="C6">
        <v>100</v>
      </c>
      <c r="F6">
        <v>100</v>
      </c>
    </row>
    <row r="7" spans="1:6" x14ac:dyDescent="0.45">
      <c r="A7" s="6" t="s">
        <v>8323</v>
      </c>
      <c r="D7">
        <v>20</v>
      </c>
      <c r="F7">
        <v>20</v>
      </c>
    </row>
    <row r="8" spans="1:6" x14ac:dyDescent="0.45">
      <c r="A8" s="6" t="s">
        <v>8324</v>
      </c>
      <c r="D8">
        <v>24</v>
      </c>
      <c r="F8">
        <v>24</v>
      </c>
    </row>
    <row r="9" spans="1:6" x14ac:dyDescent="0.45">
      <c r="A9" s="6" t="s">
        <v>8325</v>
      </c>
      <c r="C9">
        <v>40</v>
      </c>
      <c r="F9">
        <v>40</v>
      </c>
    </row>
    <row r="10" spans="1:6" x14ac:dyDescent="0.45">
      <c r="A10" s="6" t="s">
        <v>8326</v>
      </c>
      <c r="B10">
        <v>40</v>
      </c>
      <c r="F10">
        <v>40</v>
      </c>
    </row>
    <row r="11" spans="1:6" x14ac:dyDescent="0.45">
      <c r="A11" s="6" t="s">
        <v>8327</v>
      </c>
      <c r="B11">
        <v>180</v>
      </c>
      <c r="F11">
        <v>180</v>
      </c>
    </row>
    <row r="12" spans="1:6" x14ac:dyDescent="0.45">
      <c r="A12" s="6" t="s">
        <v>8328</v>
      </c>
      <c r="C12">
        <v>80</v>
      </c>
      <c r="F12">
        <v>80</v>
      </c>
    </row>
    <row r="13" spans="1:6" x14ac:dyDescent="0.45">
      <c r="A13" s="6" t="s">
        <v>8329</v>
      </c>
      <c r="B13">
        <v>40</v>
      </c>
      <c r="F13">
        <v>40</v>
      </c>
    </row>
    <row r="14" spans="1:6" x14ac:dyDescent="0.45">
      <c r="A14" s="6" t="s">
        <v>8330</v>
      </c>
      <c r="C14">
        <v>40</v>
      </c>
      <c r="E14">
        <v>20</v>
      </c>
      <c r="F14">
        <v>60</v>
      </c>
    </row>
    <row r="15" spans="1:6" x14ac:dyDescent="0.45">
      <c r="A15" s="6" t="s">
        <v>8331</v>
      </c>
      <c r="C15">
        <v>40</v>
      </c>
      <c r="F15">
        <v>40</v>
      </c>
    </row>
    <row r="16" spans="1:6" x14ac:dyDescent="0.45">
      <c r="A16" s="6" t="s">
        <v>8332</v>
      </c>
      <c r="C16">
        <v>120</v>
      </c>
      <c r="D16">
        <v>20</v>
      </c>
      <c r="F16">
        <v>140</v>
      </c>
    </row>
    <row r="17" spans="1:6" x14ac:dyDescent="0.45">
      <c r="A17" s="6" t="s">
        <v>8333</v>
      </c>
      <c r="C17">
        <v>20</v>
      </c>
      <c r="F17">
        <v>20</v>
      </c>
    </row>
    <row r="18" spans="1:6" x14ac:dyDescent="0.45">
      <c r="A18" s="6" t="s">
        <v>8334</v>
      </c>
      <c r="B18">
        <v>140</v>
      </c>
      <c r="F18">
        <v>140</v>
      </c>
    </row>
    <row r="19" spans="1:6" x14ac:dyDescent="0.45">
      <c r="A19" s="6" t="s">
        <v>8335</v>
      </c>
      <c r="B19">
        <v>140</v>
      </c>
      <c r="C19">
        <v>20</v>
      </c>
      <c r="F19">
        <v>160</v>
      </c>
    </row>
    <row r="20" spans="1:6" x14ac:dyDescent="0.45">
      <c r="A20" s="6" t="s">
        <v>8336</v>
      </c>
      <c r="C20">
        <v>60</v>
      </c>
      <c r="F20">
        <v>60</v>
      </c>
    </row>
    <row r="21" spans="1:6" x14ac:dyDescent="0.45">
      <c r="A21" s="6" t="s">
        <v>8337</v>
      </c>
      <c r="B21">
        <v>9</v>
      </c>
      <c r="C21">
        <v>11</v>
      </c>
      <c r="F21">
        <v>20</v>
      </c>
    </row>
    <row r="22" spans="1:6" x14ac:dyDescent="0.45">
      <c r="A22" s="6" t="s">
        <v>8338</v>
      </c>
      <c r="B22">
        <v>20</v>
      </c>
      <c r="F22">
        <v>20</v>
      </c>
    </row>
    <row r="23" spans="1:6" x14ac:dyDescent="0.45">
      <c r="A23" s="6" t="s">
        <v>8339</v>
      </c>
      <c r="C23">
        <v>40</v>
      </c>
      <c r="F23">
        <v>40</v>
      </c>
    </row>
    <row r="24" spans="1:6" x14ac:dyDescent="0.45">
      <c r="A24" s="6" t="s">
        <v>8340</v>
      </c>
      <c r="B24">
        <v>60</v>
      </c>
      <c r="C24">
        <v>60</v>
      </c>
      <c r="D24">
        <v>20</v>
      </c>
      <c r="F24">
        <v>140</v>
      </c>
    </row>
    <row r="25" spans="1:6" x14ac:dyDescent="0.45">
      <c r="A25" s="6" t="s">
        <v>8341</v>
      </c>
      <c r="C25">
        <v>20</v>
      </c>
      <c r="F25">
        <v>20</v>
      </c>
    </row>
    <row r="26" spans="1:6" x14ac:dyDescent="0.45">
      <c r="A26" s="6" t="s">
        <v>8342</v>
      </c>
      <c r="B26">
        <v>60</v>
      </c>
      <c r="F26">
        <v>60</v>
      </c>
    </row>
    <row r="27" spans="1:6" x14ac:dyDescent="0.45">
      <c r="A27" s="6" t="s">
        <v>8343</v>
      </c>
      <c r="C27">
        <v>20</v>
      </c>
      <c r="F27">
        <v>20</v>
      </c>
    </row>
    <row r="28" spans="1:6" x14ac:dyDescent="0.45">
      <c r="A28" s="6" t="s">
        <v>8344</v>
      </c>
      <c r="B28">
        <v>103</v>
      </c>
      <c r="C28">
        <v>57</v>
      </c>
      <c r="F28">
        <v>160</v>
      </c>
    </row>
    <row r="29" spans="1:6" x14ac:dyDescent="0.45">
      <c r="A29" s="6" t="s">
        <v>8345</v>
      </c>
      <c r="C29">
        <v>20</v>
      </c>
      <c r="F29">
        <v>20</v>
      </c>
    </row>
    <row r="30" spans="1:6" x14ac:dyDescent="0.45">
      <c r="A30" s="6" t="s">
        <v>8346</v>
      </c>
      <c r="B30">
        <v>694</v>
      </c>
      <c r="C30">
        <v>353</v>
      </c>
      <c r="E30">
        <v>19</v>
      </c>
      <c r="F30">
        <v>1066</v>
      </c>
    </row>
    <row r="31" spans="1:6" x14ac:dyDescent="0.45">
      <c r="A31" s="6" t="s">
        <v>8347</v>
      </c>
      <c r="B31">
        <v>40</v>
      </c>
      <c r="F31">
        <v>40</v>
      </c>
    </row>
    <row r="32" spans="1:6" x14ac:dyDescent="0.45">
      <c r="A32" s="6" t="s">
        <v>8348</v>
      </c>
      <c r="B32">
        <v>20</v>
      </c>
      <c r="F32">
        <v>20</v>
      </c>
    </row>
    <row r="33" spans="1:6" x14ac:dyDescent="0.45">
      <c r="A33" s="6" t="s">
        <v>8349</v>
      </c>
      <c r="C33">
        <v>20</v>
      </c>
      <c r="F33">
        <v>20</v>
      </c>
    </row>
    <row r="34" spans="1:6" x14ac:dyDescent="0.45">
      <c r="A34" s="6" t="s">
        <v>8350</v>
      </c>
      <c r="B34">
        <v>260</v>
      </c>
      <c r="F34">
        <v>260</v>
      </c>
    </row>
    <row r="35" spans="1:6" x14ac:dyDescent="0.45">
      <c r="A35" s="6" t="s">
        <v>8351</v>
      </c>
      <c r="D35">
        <v>40</v>
      </c>
      <c r="F35">
        <v>40</v>
      </c>
    </row>
    <row r="36" spans="1:6" x14ac:dyDescent="0.45">
      <c r="A36" s="6" t="s">
        <v>8352</v>
      </c>
      <c r="B36">
        <v>60</v>
      </c>
      <c r="F36">
        <v>60</v>
      </c>
    </row>
    <row r="37" spans="1:6" x14ac:dyDescent="0.45">
      <c r="A37" s="6" t="s">
        <v>8353</v>
      </c>
      <c r="B37">
        <v>34</v>
      </c>
      <c r="E37">
        <v>6</v>
      </c>
      <c r="F37">
        <v>40</v>
      </c>
    </row>
    <row r="38" spans="1:6" x14ac:dyDescent="0.45">
      <c r="A38" s="6" t="s">
        <v>8354</v>
      </c>
      <c r="B38">
        <v>40</v>
      </c>
      <c r="C38">
        <v>2</v>
      </c>
      <c r="D38">
        <v>18</v>
      </c>
      <c r="F38">
        <v>60</v>
      </c>
    </row>
    <row r="39" spans="1:6" x14ac:dyDescent="0.45">
      <c r="A39" s="6" t="s">
        <v>8355</v>
      </c>
      <c r="B39">
        <v>85</v>
      </c>
      <c r="C39">
        <v>80</v>
      </c>
      <c r="D39">
        <v>17</v>
      </c>
      <c r="E39">
        <v>5</v>
      </c>
      <c r="F39">
        <v>187</v>
      </c>
    </row>
    <row r="40" spans="1:6" x14ac:dyDescent="0.45">
      <c r="A40" s="6" t="s">
        <v>8356</v>
      </c>
      <c r="B40">
        <v>80</v>
      </c>
      <c r="F40">
        <v>80</v>
      </c>
    </row>
    <row r="41" spans="1:6" x14ac:dyDescent="0.45">
      <c r="A41" s="6" t="s">
        <v>8357</v>
      </c>
      <c r="B41">
        <v>60</v>
      </c>
      <c r="F41">
        <v>60</v>
      </c>
    </row>
    <row r="42" spans="1:6" x14ac:dyDescent="0.45">
      <c r="A42" s="6" t="s">
        <v>8358</v>
      </c>
      <c r="C42">
        <v>47</v>
      </c>
      <c r="D42">
        <v>10</v>
      </c>
      <c r="F42">
        <v>57</v>
      </c>
    </row>
    <row r="43" spans="1:6" x14ac:dyDescent="0.45">
      <c r="A43" s="6" t="s">
        <v>8359</v>
      </c>
      <c r="C43">
        <v>100</v>
      </c>
      <c r="F43">
        <v>100</v>
      </c>
    </row>
    <row r="44" spans="1:6" x14ac:dyDescent="0.45">
      <c r="A44" s="6" t="s">
        <v>8360</v>
      </c>
      <c r="B44">
        <v>20</v>
      </c>
      <c r="C44">
        <v>120</v>
      </c>
      <c r="D44">
        <v>60</v>
      </c>
      <c r="F44">
        <v>200</v>
      </c>
    </row>
    <row r="45" spans="1:6" x14ac:dyDescent="0.45">
      <c r="A45" s="6" t="s">
        <v>8361</v>
      </c>
      <c r="C45">
        <v>60</v>
      </c>
      <c r="D45">
        <v>100</v>
      </c>
      <c r="F45">
        <v>160</v>
      </c>
    </row>
    <row r="46" spans="1:6" x14ac:dyDescent="0.45">
      <c r="A46" s="6" t="s">
        <v>8362</v>
      </c>
      <c r="D46">
        <v>20</v>
      </c>
      <c r="F46">
        <v>20</v>
      </c>
    </row>
    <row r="47" spans="1:6" x14ac:dyDescent="0.45">
      <c r="A47" s="6" t="s">
        <v>8310</v>
      </c>
      <c r="B47">
        <v>2185</v>
      </c>
      <c r="C47">
        <v>1530</v>
      </c>
      <c r="D47">
        <v>349</v>
      </c>
      <c r="E47">
        <v>50</v>
      </c>
      <c r="F47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11F37A-FAB0-4BE2-819B-57EAEE8779CB}">
  <dimension ref="A1:E18"/>
  <sheetViews>
    <sheetView workbookViewId="0">
      <selection activeCell="A29" sqref="A29"/>
    </sheetView>
  </sheetViews>
  <sheetFormatPr defaultRowHeight="14.25" x14ac:dyDescent="0.45"/>
  <cols>
    <col min="1" max="1" width="19.6640625" bestFit="1" customWidth="1"/>
    <col min="2" max="2" width="15.265625" bestFit="1" customWidth="1"/>
    <col min="3" max="3" width="5.6640625" bestFit="1" customWidth="1"/>
    <col min="4" max="4" width="8.19921875" bestFit="1" customWidth="1"/>
    <col min="5" max="5" width="10.46484375" bestFit="1" customWidth="1"/>
    <col min="6" max="6" width="10.19921875" bestFit="1" customWidth="1"/>
  </cols>
  <sheetData>
    <row r="1" spans="1:5" x14ac:dyDescent="0.45">
      <c r="A1" s="5" t="s">
        <v>8401</v>
      </c>
      <c r="B1" t="s">
        <v>8308</v>
      </c>
    </row>
    <row r="2" spans="1:5" x14ac:dyDescent="0.45">
      <c r="A2" s="5" t="s">
        <v>8377</v>
      </c>
      <c r="B2" t="s">
        <v>8308</v>
      </c>
    </row>
    <row r="4" spans="1:5" x14ac:dyDescent="0.45">
      <c r="A4" s="5" t="s">
        <v>8378</v>
      </c>
      <c r="B4" s="5" t="s">
        <v>8309</v>
      </c>
    </row>
    <row r="5" spans="1:5" x14ac:dyDescent="0.45">
      <c r="A5" s="5" t="s">
        <v>8311</v>
      </c>
      <c r="B5" t="s">
        <v>8219</v>
      </c>
      <c r="C5" t="s">
        <v>8221</v>
      </c>
      <c r="D5" t="s">
        <v>8220</v>
      </c>
      <c r="E5" t="s">
        <v>8310</v>
      </c>
    </row>
    <row r="6" spans="1:5" x14ac:dyDescent="0.45">
      <c r="A6" s="11" t="s">
        <v>8371</v>
      </c>
      <c r="B6">
        <v>182</v>
      </c>
      <c r="C6">
        <v>149</v>
      </c>
      <c r="D6">
        <v>34</v>
      </c>
      <c r="E6">
        <v>365</v>
      </c>
    </row>
    <row r="7" spans="1:5" x14ac:dyDescent="0.45">
      <c r="A7" s="11" t="s">
        <v>8372</v>
      </c>
      <c r="B7">
        <v>202</v>
      </c>
      <c r="C7">
        <v>106</v>
      </c>
      <c r="D7">
        <v>27</v>
      </c>
      <c r="E7">
        <v>335</v>
      </c>
    </row>
    <row r="8" spans="1:5" x14ac:dyDescent="0.45">
      <c r="A8" s="11" t="s">
        <v>8373</v>
      </c>
      <c r="B8">
        <v>180</v>
      </c>
      <c r="C8">
        <v>108</v>
      </c>
      <c r="D8">
        <v>28</v>
      </c>
      <c r="E8">
        <v>316</v>
      </c>
    </row>
    <row r="9" spans="1:5" x14ac:dyDescent="0.45">
      <c r="A9" s="11" t="s">
        <v>8374</v>
      </c>
      <c r="B9">
        <v>192</v>
      </c>
      <c r="C9">
        <v>102</v>
      </c>
      <c r="D9">
        <v>27</v>
      </c>
      <c r="E9">
        <v>321</v>
      </c>
    </row>
    <row r="10" spans="1:5" x14ac:dyDescent="0.45">
      <c r="A10" s="11" t="s">
        <v>8365</v>
      </c>
      <c r="B10">
        <v>234</v>
      </c>
      <c r="C10">
        <v>126</v>
      </c>
      <c r="D10">
        <v>26</v>
      </c>
      <c r="E10">
        <v>386</v>
      </c>
    </row>
    <row r="11" spans="1:5" x14ac:dyDescent="0.45">
      <c r="A11" s="11" t="s">
        <v>8375</v>
      </c>
      <c r="B11">
        <v>211</v>
      </c>
      <c r="C11">
        <v>147</v>
      </c>
      <c r="D11">
        <v>27</v>
      </c>
      <c r="E11">
        <v>385</v>
      </c>
    </row>
    <row r="12" spans="1:5" x14ac:dyDescent="0.45">
      <c r="A12" s="11" t="s">
        <v>8366</v>
      </c>
      <c r="B12">
        <v>194</v>
      </c>
      <c r="C12">
        <v>150</v>
      </c>
      <c r="D12">
        <v>43</v>
      </c>
      <c r="E12">
        <v>387</v>
      </c>
    </row>
    <row r="13" spans="1:5" x14ac:dyDescent="0.45">
      <c r="A13" s="11" t="s">
        <v>8367</v>
      </c>
      <c r="B13">
        <v>166</v>
      </c>
      <c r="C13">
        <v>134</v>
      </c>
      <c r="D13">
        <v>33</v>
      </c>
      <c r="E13">
        <v>333</v>
      </c>
    </row>
    <row r="14" spans="1:5" x14ac:dyDescent="0.45">
      <c r="A14" s="11" t="s">
        <v>8368</v>
      </c>
      <c r="B14">
        <v>147</v>
      </c>
      <c r="C14">
        <v>127</v>
      </c>
      <c r="D14">
        <v>24</v>
      </c>
      <c r="E14">
        <v>298</v>
      </c>
    </row>
    <row r="15" spans="1:5" x14ac:dyDescent="0.45">
      <c r="A15" s="11" t="s">
        <v>8369</v>
      </c>
      <c r="B15">
        <v>183</v>
      </c>
      <c r="C15">
        <v>149</v>
      </c>
      <c r="D15">
        <v>20</v>
      </c>
      <c r="E15">
        <v>352</v>
      </c>
    </row>
    <row r="16" spans="1:5" x14ac:dyDescent="0.45">
      <c r="A16" s="11" t="s">
        <v>8370</v>
      </c>
      <c r="B16">
        <v>183</v>
      </c>
      <c r="C16">
        <v>114</v>
      </c>
      <c r="D16">
        <v>37</v>
      </c>
      <c r="E16">
        <v>334</v>
      </c>
    </row>
    <row r="17" spans="1:5" x14ac:dyDescent="0.45">
      <c r="A17" s="11" t="s">
        <v>8376</v>
      </c>
      <c r="B17">
        <v>111</v>
      </c>
      <c r="C17">
        <v>118</v>
      </c>
      <c r="D17">
        <v>23</v>
      </c>
      <c r="E17">
        <v>252</v>
      </c>
    </row>
    <row r="18" spans="1:5" x14ac:dyDescent="0.45">
      <c r="A18" s="11" t="s">
        <v>8310</v>
      </c>
      <c r="B18">
        <v>2185</v>
      </c>
      <c r="C18">
        <v>1530</v>
      </c>
      <c r="D18">
        <v>349</v>
      </c>
      <c r="E18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65ABD1-6B70-4083-981E-CAD36A045624}">
  <dimension ref="A1:L13"/>
  <sheetViews>
    <sheetView workbookViewId="0">
      <selection activeCell="P14" sqref="P14"/>
    </sheetView>
  </sheetViews>
  <sheetFormatPr defaultRowHeight="14.25" x14ac:dyDescent="0.45"/>
  <cols>
    <col min="1" max="1" width="25.59765625" bestFit="1" customWidth="1"/>
    <col min="2" max="2" width="25.59765625" hidden="1" customWidth="1"/>
    <col min="3" max="3" width="5.73046875" hidden="1" customWidth="1"/>
    <col min="4" max="4" width="7.59765625" hidden="1" customWidth="1"/>
    <col min="5" max="5" width="9.46484375" hidden="1" customWidth="1"/>
    <col min="6" max="9" width="18.33203125" customWidth="1"/>
    <col min="10" max="10" width="20.06640625" customWidth="1"/>
    <col min="11" max="12" width="18.33203125" customWidth="1"/>
  </cols>
  <sheetData>
    <row r="1" spans="1:12" s="13" customFormat="1" x14ac:dyDescent="0.45">
      <c r="A1" s="20" t="s">
        <v>8381</v>
      </c>
      <c r="B1" s="20"/>
      <c r="C1" s="20"/>
      <c r="D1" s="20"/>
      <c r="E1" s="20"/>
      <c r="F1" s="20" t="s">
        <v>8382</v>
      </c>
      <c r="G1" s="20" t="s">
        <v>8383</v>
      </c>
      <c r="H1" s="20" t="s">
        <v>8384</v>
      </c>
      <c r="I1" s="20" t="s">
        <v>8385</v>
      </c>
      <c r="J1" s="20" t="s">
        <v>8386</v>
      </c>
      <c r="K1" s="20" t="s">
        <v>8387</v>
      </c>
      <c r="L1" s="20" t="s">
        <v>8388</v>
      </c>
    </row>
    <row r="2" spans="1:12" x14ac:dyDescent="0.45">
      <c r="A2" t="s">
        <v>8389</v>
      </c>
      <c r="C2">
        <v>1000</v>
      </c>
      <c r="E2" t="str">
        <f>CONCATENATE("&lt;",C2)</f>
        <v>&lt;1000</v>
      </c>
      <c r="F2">
        <f>COUNTIFS(Data!$F$1:$F$4115,"successful",Data!$D$1:$D$4115,E2)</f>
        <v>322</v>
      </c>
      <c r="G2">
        <f>COUNTIFS(Data!$F$1:$F$4115,"failed",Data!$D$1:$D$4115,E2)</f>
        <v>113</v>
      </c>
      <c r="H2">
        <f>COUNTIFS(Data!$F$1:$F$4115,"canceled",Data!$D$1:$D$4115,E2)</f>
        <v>18</v>
      </c>
      <c r="I2">
        <f>SUM(F2:H2)</f>
        <v>453</v>
      </c>
      <c r="J2" s="15">
        <f>F2/$I2</f>
        <v>0.71081677704194257</v>
      </c>
      <c r="K2" s="14">
        <f t="shared" ref="K2:L2" si="0">G2/$I2</f>
        <v>0.24944812362030905</v>
      </c>
      <c r="L2" s="16">
        <f t="shared" si="0"/>
        <v>3.9735099337748346E-2</v>
      </c>
    </row>
    <row r="3" spans="1:12" x14ac:dyDescent="0.45">
      <c r="A3" t="s">
        <v>8390</v>
      </c>
      <c r="B3">
        <f>C2</f>
        <v>1000</v>
      </c>
      <c r="C3">
        <v>5000</v>
      </c>
      <c r="D3" t="str">
        <f>CONCATENATE("&gt;=",B3)</f>
        <v>&gt;=1000</v>
      </c>
      <c r="E3" t="str">
        <f t="shared" ref="E3:E12" si="1">CONCATENATE("&lt;",C3)</f>
        <v>&lt;5000</v>
      </c>
      <c r="F3">
        <f>COUNTIFS(Data!$F$1:$F$4115,"successful",Data!$D$1:$D$4115,$D3,Data!$D$1:$D$4115,$E3)</f>
        <v>932</v>
      </c>
      <c r="G3">
        <f>COUNTIFS(Data!$F$1:$F$4115,"failed",Data!$D$1:$D$4115,$D3,Data!$D$1:$D$4115,$E3)</f>
        <v>420</v>
      </c>
      <c r="H3">
        <f>COUNTIFS(Data!$F$1:$F$4115,"canceled",Data!$D$1:$D$4115,$D3,Data!$D$1:$D$4115,$E3)</f>
        <v>60</v>
      </c>
      <c r="I3">
        <f t="shared" ref="I3:I13" si="2">SUM(F3:H3)</f>
        <v>1412</v>
      </c>
      <c r="J3" s="15">
        <f t="shared" ref="J3:J13" si="3">F3/$I3</f>
        <v>0.66005665722379603</v>
      </c>
      <c r="K3" s="14">
        <f t="shared" ref="K3:K13" si="4">G3/$I3</f>
        <v>0.29745042492917845</v>
      </c>
      <c r="L3" s="16">
        <f t="shared" ref="L3:L13" si="5">H3/$I3</f>
        <v>4.2492917847025496E-2</v>
      </c>
    </row>
    <row r="4" spans="1:12" x14ac:dyDescent="0.45">
      <c r="A4" t="s">
        <v>8391</v>
      </c>
      <c r="B4">
        <f t="shared" ref="B4:B13" si="6">C3</f>
        <v>5000</v>
      </c>
      <c r="C4">
        <f>C3+5000</f>
        <v>10000</v>
      </c>
      <c r="D4" t="str">
        <f t="shared" ref="D4:D13" si="7">CONCATENATE("&gt;=",B4)</f>
        <v>&gt;=5000</v>
      </c>
      <c r="E4" t="str">
        <f t="shared" si="1"/>
        <v>&lt;10000</v>
      </c>
      <c r="F4">
        <f>COUNTIFS(Data!$F$1:$F$4115,"successful",Data!$D$1:$D$4115,$D4,Data!$D$1:$D$4115,$E4)</f>
        <v>381</v>
      </c>
      <c r="G4">
        <f>COUNTIFS(Data!$F$1:$F$4115,"failed",Data!$D$1:$D$4115,$D4,Data!$D$1:$D$4115,$E4)</f>
        <v>283</v>
      </c>
      <c r="H4">
        <f>COUNTIFS(Data!$F$1:$F$4115,"canceled",Data!$D$1:$D$4115,$D4,Data!$D$1:$D$4115,$E4)</f>
        <v>52</v>
      </c>
      <c r="I4">
        <f t="shared" si="2"/>
        <v>716</v>
      </c>
      <c r="J4" s="15">
        <f t="shared" si="3"/>
        <v>0.53212290502793291</v>
      </c>
      <c r="K4" s="14">
        <f t="shared" si="4"/>
        <v>0.39525139664804471</v>
      </c>
      <c r="L4" s="16">
        <f t="shared" si="5"/>
        <v>7.2625698324022353E-2</v>
      </c>
    </row>
    <row r="5" spans="1:12" x14ac:dyDescent="0.45">
      <c r="A5" t="s">
        <v>8392</v>
      </c>
      <c r="B5">
        <f t="shared" si="6"/>
        <v>10000</v>
      </c>
      <c r="C5">
        <f t="shared" ref="C5:C12" si="8">C4+5000</f>
        <v>15000</v>
      </c>
      <c r="D5" t="str">
        <f t="shared" si="7"/>
        <v>&gt;=10000</v>
      </c>
      <c r="E5" t="str">
        <f t="shared" si="1"/>
        <v>&lt;15000</v>
      </c>
      <c r="F5">
        <f>COUNTIFS(Data!$F$1:$F$4115,"successful",Data!$D$1:$D$4115,$D5,Data!$D$1:$D$4115,$E5)</f>
        <v>168</v>
      </c>
      <c r="G5">
        <f>COUNTIFS(Data!$F$1:$F$4115,"failed",Data!$D$1:$D$4115,$D5,Data!$D$1:$D$4115,$E5)</f>
        <v>144</v>
      </c>
      <c r="H5">
        <f>COUNTIFS(Data!$F$1:$F$4115,"canceled",Data!$D$1:$D$4115,$D5,Data!$D$1:$D$4115,$E5)</f>
        <v>40</v>
      </c>
      <c r="I5">
        <f t="shared" si="2"/>
        <v>352</v>
      </c>
      <c r="J5" s="15">
        <f t="shared" si="3"/>
        <v>0.47727272727272729</v>
      </c>
      <c r="K5" s="14">
        <f t="shared" si="4"/>
        <v>0.40909090909090912</v>
      </c>
      <c r="L5" s="16">
        <f t="shared" si="5"/>
        <v>0.11363636363636363</v>
      </c>
    </row>
    <row r="6" spans="1:12" x14ac:dyDescent="0.45">
      <c r="A6" t="s">
        <v>8393</v>
      </c>
      <c r="B6">
        <f t="shared" si="6"/>
        <v>15000</v>
      </c>
      <c r="C6">
        <f t="shared" si="8"/>
        <v>20000</v>
      </c>
      <c r="D6" t="str">
        <f t="shared" si="7"/>
        <v>&gt;=15000</v>
      </c>
      <c r="E6" t="str">
        <f t="shared" si="1"/>
        <v>&lt;20000</v>
      </c>
      <c r="F6">
        <f>COUNTIFS(Data!$F$1:$F$4115,"successful",Data!$D$1:$D$4115,$D6,Data!$D$1:$D$4115,$E6)</f>
        <v>94</v>
      </c>
      <c r="G6">
        <f>COUNTIFS(Data!$F$1:$F$4115,"failed",Data!$D$1:$D$4115,$D6,Data!$D$1:$D$4115,$E6)</f>
        <v>90</v>
      </c>
      <c r="H6">
        <f>COUNTIFS(Data!$F$1:$F$4115,"canceled",Data!$D$1:$D$4115,$D6,Data!$D$1:$D$4115,$E6)</f>
        <v>17</v>
      </c>
      <c r="I6">
        <f t="shared" si="2"/>
        <v>201</v>
      </c>
      <c r="J6" s="15">
        <f t="shared" si="3"/>
        <v>0.46766169154228854</v>
      </c>
      <c r="K6" s="14">
        <f t="shared" si="4"/>
        <v>0.44776119402985076</v>
      </c>
      <c r="L6" s="16">
        <f t="shared" si="5"/>
        <v>8.45771144278607E-2</v>
      </c>
    </row>
    <row r="7" spans="1:12" x14ac:dyDescent="0.45">
      <c r="A7" t="s">
        <v>8394</v>
      </c>
      <c r="B7">
        <f t="shared" si="6"/>
        <v>20000</v>
      </c>
      <c r="C7">
        <f t="shared" si="8"/>
        <v>25000</v>
      </c>
      <c r="D7" t="str">
        <f t="shared" si="7"/>
        <v>&gt;=20000</v>
      </c>
      <c r="E7" t="str">
        <f t="shared" si="1"/>
        <v>&lt;25000</v>
      </c>
      <c r="F7">
        <f>COUNTIFS(Data!$F$1:$F$4115,"successful",Data!$D$1:$D$4115,$D7,Data!$D$1:$D$4115,$E7)</f>
        <v>62</v>
      </c>
      <c r="G7">
        <f>COUNTIFS(Data!$F$1:$F$4115,"failed",Data!$D$1:$D$4115,$D7,Data!$D$1:$D$4115,$E7)</f>
        <v>72</v>
      </c>
      <c r="H7">
        <f>COUNTIFS(Data!$F$1:$F$4115,"canceled",Data!$D$1:$D$4115,$D7,Data!$D$1:$D$4115,$E7)</f>
        <v>14</v>
      </c>
      <c r="I7">
        <f t="shared" si="2"/>
        <v>148</v>
      </c>
      <c r="J7" s="15">
        <f t="shared" si="3"/>
        <v>0.41891891891891891</v>
      </c>
      <c r="K7" s="14">
        <f t="shared" si="4"/>
        <v>0.48648648648648651</v>
      </c>
      <c r="L7" s="16">
        <f t="shared" si="5"/>
        <v>9.45945945945946E-2</v>
      </c>
    </row>
    <row r="8" spans="1:12" x14ac:dyDescent="0.45">
      <c r="A8" t="s">
        <v>8395</v>
      </c>
      <c r="B8">
        <f t="shared" si="6"/>
        <v>25000</v>
      </c>
      <c r="C8">
        <f t="shared" si="8"/>
        <v>30000</v>
      </c>
      <c r="D8" t="str">
        <f>CONCATENATE("&gt;=",B8)</f>
        <v>&gt;=25000</v>
      </c>
      <c r="E8" t="str">
        <f t="shared" si="1"/>
        <v>&lt;30000</v>
      </c>
      <c r="F8">
        <f>COUNTIFS(Data!$F$1:$F$4115,"successful",Data!$D$1:$D$4115,$D8,Data!$D$1:$D$4115,$E8)</f>
        <v>55</v>
      </c>
      <c r="G8">
        <f>COUNTIFS(Data!$F$1:$F$4115,"failed",Data!$D$1:$D$4115,$D8,Data!$D$1:$D$4115,$E8)</f>
        <v>64</v>
      </c>
      <c r="H8">
        <f>COUNTIFS(Data!$F$1:$F$4115,"canceled",Data!$D$1:$D$4115,$D8,Data!$D$1:$D$4115,$E8)</f>
        <v>18</v>
      </c>
      <c r="I8">
        <f t="shared" si="2"/>
        <v>137</v>
      </c>
      <c r="J8" s="15">
        <f t="shared" si="3"/>
        <v>0.40145985401459855</v>
      </c>
      <c r="K8" s="14">
        <f t="shared" si="4"/>
        <v>0.46715328467153283</v>
      </c>
      <c r="L8" s="16">
        <f t="shared" si="5"/>
        <v>0.13138686131386862</v>
      </c>
    </row>
    <row r="9" spans="1:12" x14ac:dyDescent="0.45">
      <c r="A9" t="s">
        <v>8396</v>
      </c>
      <c r="B9">
        <f t="shared" si="6"/>
        <v>30000</v>
      </c>
      <c r="C9">
        <f t="shared" si="8"/>
        <v>35000</v>
      </c>
      <c r="D9" t="str">
        <f t="shared" si="7"/>
        <v>&gt;=30000</v>
      </c>
      <c r="E9" t="str">
        <f t="shared" si="1"/>
        <v>&lt;35000</v>
      </c>
      <c r="F9">
        <f>COUNTIFS(Data!$F$1:$F$4115,"successful",Data!$D$1:$D$4115,$D9,Data!$D$1:$D$4115,$E9)</f>
        <v>32</v>
      </c>
      <c r="G9">
        <f>COUNTIFS(Data!$F$1:$F$4115,"failed",Data!$D$1:$D$4115,$D9,Data!$D$1:$D$4115,$E9)</f>
        <v>37</v>
      </c>
      <c r="H9">
        <f>COUNTIFS(Data!$F$1:$F$4115,"canceled",Data!$D$1:$D$4115,$D9,Data!$D$1:$D$4115,$E9)</f>
        <v>13</v>
      </c>
      <c r="I9">
        <f t="shared" si="2"/>
        <v>82</v>
      </c>
      <c r="J9" s="15">
        <f t="shared" si="3"/>
        <v>0.3902439024390244</v>
      </c>
      <c r="K9" s="14">
        <f t="shared" si="4"/>
        <v>0.45121951219512196</v>
      </c>
      <c r="L9" s="16">
        <f t="shared" si="5"/>
        <v>0.15853658536585366</v>
      </c>
    </row>
    <row r="10" spans="1:12" x14ac:dyDescent="0.45">
      <c r="A10" t="s">
        <v>8397</v>
      </c>
      <c r="B10">
        <f t="shared" si="6"/>
        <v>35000</v>
      </c>
      <c r="C10">
        <f t="shared" si="8"/>
        <v>40000</v>
      </c>
      <c r="D10" t="str">
        <f t="shared" si="7"/>
        <v>&gt;=35000</v>
      </c>
      <c r="E10" t="str">
        <f t="shared" si="1"/>
        <v>&lt;40000</v>
      </c>
      <c r="F10">
        <f>COUNTIFS(Data!$F$1:$F$4115,"successful",Data!$D$1:$D$4115,$D10,Data!$D$1:$D$4115,$E10)</f>
        <v>26</v>
      </c>
      <c r="G10">
        <f>COUNTIFS(Data!$F$1:$F$4115,"failed",Data!$D$1:$D$4115,$D10,Data!$D$1:$D$4115,$E10)</f>
        <v>22</v>
      </c>
      <c r="H10">
        <f>COUNTIFS(Data!$F$1:$F$4115,"canceled",Data!$D$1:$D$4115,$D10,Data!$D$1:$D$4115,$E10)</f>
        <v>7</v>
      </c>
      <c r="I10">
        <f t="shared" si="2"/>
        <v>55</v>
      </c>
      <c r="J10" s="15">
        <f t="shared" si="3"/>
        <v>0.47272727272727272</v>
      </c>
      <c r="K10" s="14">
        <f t="shared" si="4"/>
        <v>0.4</v>
      </c>
      <c r="L10" s="16">
        <f t="shared" si="5"/>
        <v>0.12727272727272726</v>
      </c>
    </row>
    <row r="11" spans="1:12" x14ac:dyDescent="0.45">
      <c r="A11" t="s">
        <v>8398</v>
      </c>
      <c r="B11">
        <f t="shared" si="6"/>
        <v>40000</v>
      </c>
      <c r="C11">
        <f t="shared" si="8"/>
        <v>45000</v>
      </c>
      <c r="D11" t="str">
        <f t="shared" si="7"/>
        <v>&gt;=40000</v>
      </c>
      <c r="E11" t="str">
        <f t="shared" si="1"/>
        <v>&lt;45000</v>
      </c>
      <c r="F11">
        <f>COUNTIFS(Data!$F$1:$F$4115,"successful",Data!$D$1:$D$4115,$D11,Data!$D$1:$D$4115,$E11)</f>
        <v>21</v>
      </c>
      <c r="G11">
        <f>COUNTIFS(Data!$F$1:$F$4115,"failed",Data!$D$1:$D$4115,$D11,Data!$D$1:$D$4115,$E11)</f>
        <v>16</v>
      </c>
      <c r="H11">
        <f>COUNTIFS(Data!$F$1:$F$4115,"canceled",Data!$D$1:$D$4115,$D11,Data!$D$1:$D$4115,$E11)</f>
        <v>6</v>
      </c>
      <c r="I11">
        <f t="shared" si="2"/>
        <v>43</v>
      </c>
      <c r="J11" s="15">
        <f t="shared" si="3"/>
        <v>0.48837209302325579</v>
      </c>
      <c r="K11" s="14">
        <f t="shared" si="4"/>
        <v>0.37209302325581395</v>
      </c>
      <c r="L11" s="16">
        <f t="shared" si="5"/>
        <v>0.13953488372093023</v>
      </c>
    </row>
    <row r="12" spans="1:12" x14ac:dyDescent="0.45">
      <c r="A12" t="s">
        <v>8399</v>
      </c>
      <c r="B12">
        <f t="shared" si="6"/>
        <v>45000</v>
      </c>
      <c r="C12">
        <f t="shared" si="8"/>
        <v>50000</v>
      </c>
      <c r="D12" t="str">
        <f t="shared" si="7"/>
        <v>&gt;=45000</v>
      </c>
      <c r="E12" t="str">
        <f t="shared" si="1"/>
        <v>&lt;50000</v>
      </c>
      <c r="F12">
        <f>COUNTIFS(Data!$F$1:$F$4115,"successful",Data!$D$1:$D$4115,$D12,Data!$D$1:$D$4115,$E12)</f>
        <v>6</v>
      </c>
      <c r="G12">
        <f>COUNTIFS(Data!$F$1:$F$4115,"failed",Data!$D$1:$D$4115,$D12,Data!$D$1:$D$4115,$E12)</f>
        <v>11</v>
      </c>
      <c r="H12">
        <f>COUNTIFS(Data!$F$1:$F$4115,"canceled",Data!$D$1:$D$4115,$D12,Data!$D$1:$D$4115,$E12)</f>
        <v>4</v>
      </c>
      <c r="I12">
        <f t="shared" si="2"/>
        <v>21</v>
      </c>
      <c r="J12" s="15">
        <f t="shared" si="3"/>
        <v>0.2857142857142857</v>
      </c>
      <c r="K12" s="14">
        <f t="shared" si="4"/>
        <v>0.52380952380952384</v>
      </c>
      <c r="L12" s="16">
        <f t="shared" si="5"/>
        <v>0.19047619047619047</v>
      </c>
    </row>
    <row r="13" spans="1:12" ht="14.65" thickBot="1" x14ac:dyDescent="0.5">
      <c r="A13" t="s">
        <v>8400</v>
      </c>
      <c r="B13">
        <f t="shared" si="6"/>
        <v>50000</v>
      </c>
      <c r="D13" t="str">
        <f t="shared" si="7"/>
        <v>&gt;=50000</v>
      </c>
      <c r="F13">
        <f>COUNTIFS(Data!$F$1:$F$4115,"successful",Data!$D$1:$D$4115,$D13)</f>
        <v>86</v>
      </c>
      <c r="G13">
        <f>COUNTIFS(Data!$F$1:$F$4115,"failed",Data!$D$1:$D$4115,$D13)</f>
        <v>258</v>
      </c>
      <c r="H13">
        <f>COUNTIFS(Data!$F$1:$F$4115,"canceled",Data!$D$1:$D$4115,$D13)</f>
        <v>100</v>
      </c>
      <c r="I13">
        <f t="shared" si="2"/>
        <v>444</v>
      </c>
      <c r="J13" s="17">
        <f t="shared" si="3"/>
        <v>0.19369369369369369</v>
      </c>
      <c r="K13" s="18">
        <f t="shared" si="4"/>
        <v>0.58108108108108103</v>
      </c>
      <c r="L13" s="19">
        <f t="shared" si="5"/>
        <v>0.22522522522522523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E0A0D-8705-48EC-B226-39EAC25D51FC}">
  <dimension ref="A2:D40"/>
  <sheetViews>
    <sheetView workbookViewId="0">
      <selection activeCell="K35" sqref="K35"/>
    </sheetView>
  </sheetViews>
  <sheetFormatPr defaultRowHeight="14.25" x14ac:dyDescent="0.45"/>
  <cols>
    <col min="1" max="1" width="23.1328125" customWidth="1"/>
    <col min="2" max="2" width="9.265625" bestFit="1" customWidth="1"/>
    <col min="3" max="3" width="14.46484375" bestFit="1" customWidth="1"/>
    <col min="4" max="4" width="13.9296875" bestFit="1" customWidth="1"/>
    <col min="5" max="5" width="18.19921875" bestFit="1" customWidth="1"/>
    <col min="6" max="6" width="10.9296875" bestFit="1" customWidth="1"/>
    <col min="7" max="7" width="12.3984375" bestFit="1" customWidth="1"/>
    <col min="8" max="8" width="14.9296875" bestFit="1" customWidth="1"/>
    <col min="9" max="9" width="18.19921875" bestFit="1" customWidth="1"/>
  </cols>
  <sheetData>
    <row r="2" spans="1:4" x14ac:dyDescent="0.45">
      <c r="A2" s="5" t="s">
        <v>8245</v>
      </c>
      <c r="B2" t="s">
        <v>8246</v>
      </c>
    </row>
    <row r="4" spans="1:4" x14ac:dyDescent="0.45">
      <c r="A4" s="5" t="s">
        <v>8401</v>
      </c>
      <c r="B4" s="5" t="s">
        <v>8218</v>
      </c>
      <c r="C4" t="s">
        <v>8379</v>
      </c>
      <c r="D4" t="s">
        <v>8380</v>
      </c>
    </row>
    <row r="5" spans="1:4" x14ac:dyDescent="0.45">
      <c r="A5" t="s">
        <v>8312</v>
      </c>
      <c r="B5" t="s">
        <v>8220</v>
      </c>
      <c r="C5" s="4">
        <v>103248459</v>
      </c>
      <c r="D5" s="4">
        <v>49394</v>
      </c>
    </row>
    <row r="6" spans="1:4" x14ac:dyDescent="0.45">
      <c r="B6" t="s">
        <v>8221</v>
      </c>
      <c r="C6" s="4">
        <v>12106736</v>
      </c>
      <c r="D6" s="4">
        <v>140959.77000000002</v>
      </c>
    </row>
    <row r="7" spans="1:4" x14ac:dyDescent="0.45">
      <c r="B7" t="s">
        <v>8219</v>
      </c>
      <c r="C7" s="4">
        <v>4115075</v>
      </c>
      <c r="D7" s="4">
        <v>4843607.91</v>
      </c>
    </row>
    <row r="8" spans="1:4" x14ac:dyDescent="0.45">
      <c r="A8" s="23" t="s">
        <v>8403</v>
      </c>
      <c r="B8" s="23"/>
      <c r="C8" s="24">
        <v>119470270</v>
      </c>
      <c r="D8" s="24">
        <v>5033961.68</v>
      </c>
    </row>
    <row r="9" spans="1:4" x14ac:dyDescent="0.45">
      <c r="A9" t="s">
        <v>8313</v>
      </c>
      <c r="B9" t="s">
        <v>8220</v>
      </c>
      <c r="C9" s="4">
        <v>496000</v>
      </c>
      <c r="D9" s="4">
        <v>752</v>
      </c>
    </row>
    <row r="10" spans="1:4" x14ac:dyDescent="0.45">
      <c r="B10" t="s">
        <v>8221</v>
      </c>
      <c r="C10" s="4">
        <v>3029410</v>
      </c>
      <c r="D10" s="4">
        <v>62040.51</v>
      </c>
    </row>
    <row r="11" spans="1:4" x14ac:dyDescent="0.45">
      <c r="B11" t="s">
        <v>8222</v>
      </c>
      <c r="C11" s="4">
        <v>18950</v>
      </c>
      <c r="D11" s="4">
        <v>393</v>
      </c>
    </row>
    <row r="12" spans="1:4" x14ac:dyDescent="0.45">
      <c r="B12" t="s">
        <v>8219</v>
      </c>
      <c r="C12" s="4">
        <v>488900</v>
      </c>
      <c r="D12" s="4">
        <v>849487.14</v>
      </c>
    </row>
    <row r="13" spans="1:4" x14ac:dyDescent="0.45">
      <c r="A13" s="23" t="s">
        <v>8404</v>
      </c>
      <c r="B13" s="23"/>
      <c r="C13" s="24">
        <v>4033260</v>
      </c>
      <c r="D13" s="24">
        <v>912672.65</v>
      </c>
    </row>
    <row r="14" spans="1:4" x14ac:dyDescent="0.45">
      <c r="A14" t="s">
        <v>8314</v>
      </c>
      <c r="B14" t="s">
        <v>8221</v>
      </c>
      <c r="C14" s="4">
        <v>6145835</v>
      </c>
      <c r="D14" s="4">
        <v>227182.07999999996</v>
      </c>
    </row>
    <row r="15" spans="1:4" x14ac:dyDescent="0.45">
      <c r="B15" t="s">
        <v>8219</v>
      </c>
      <c r="C15" s="4">
        <v>522652</v>
      </c>
      <c r="D15" s="4">
        <v>2105603.33</v>
      </c>
    </row>
    <row r="16" spans="1:4" x14ac:dyDescent="0.45">
      <c r="A16" s="23" t="s">
        <v>8405</v>
      </c>
      <c r="B16" s="23"/>
      <c r="C16" s="24">
        <v>6668487</v>
      </c>
      <c r="D16" s="24">
        <v>2332785.41</v>
      </c>
    </row>
    <row r="17" spans="1:4" x14ac:dyDescent="0.45">
      <c r="A17" t="s">
        <v>8315</v>
      </c>
      <c r="B17" t="s">
        <v>8220</v>
      </c>
      <c r="C17" s="4">
        <v>317835</v>
      </c>
      <c r="D17" s="4">
        <v>9537</v>
      </c>
    </row>
    <row r="18" spans="1:4" x14ac:dyDescent="0.45">
      <c r="A18" s="23" t="s">
        <v>8406</v>
      </c>
      <c r="B18" s="23"/>
      <c r="C18" s="24">
        <v>317835</v>
      </c>
      <c r="D18" s="24">
        <v>9537</v>
      </c>
    </row>
    <row r="19" spans="1:4" x14ac:dyDescent="0.45">
      <c r="A19" t="s">
        <v>8316</v>
      </c>
      <c r="B19" t="s">
        <v>8220</v>
      </c>
      <c r="C19" s="4">
        <v>653195</v>
      </c>
      <c r="D19" s="4">
        <v>9637</v>
      </c>
    </row>
    <row r="20" spans="1:4" x14ac:dyDescent="0.45">
      <c r="B20" t="s">
        <v>8221</v>
      </c>
      <c r="C20" s="4">
        <v>912325</v>
      </c>
      <c r="D20" s="4">
        <v>62652.32</v>
      </c>
    </row>
    <row r="21" spans="1:4" x14ac:dyDescent="0.45">
      <c r="B21" t="s">
        <v>8222</v>
      </c>
      <c r="C21" s="4">
        <v>617855</v>
      </c>
      <c r="D21" s="4">
        <v>104742.38</v>
      </c>
    </row>
    <row r="22" spans="1:4" x14ac:dyDescent="0.45">
      <c r="B22" t="s">
        <v>8219</v>
      </c>
      <c r="C22" s="4">
        <v>2332245.02</v>
      </c>
      <c r="D22" s="4">
        <v>2896093.8</v>
      </c>
    </row>
    <row r="23" spans="1:4" x14ac:dyDescent="0.45">
      <c r="A23" s="23" t="s">
        <v>8407</v>
      </c>
      <c r="B23" s="23"/>
      <c r="C23" s="24">
        <v>4515620.0199999996</v>
      </c>
      <c r="D23" s="24">
        <v>3073125.5</v>
      </c>
    </row>
    <row r="24" spans="1:4" x14ac:dyDescent="0.45">
      <c r="A24" t="s">
        <v>8317</v>
      </c>
      <c r="B24" t="s">
        <v>8221</v>
      </c>
      <c r="C24" s="4">
        <v>1075411</v>
      </c>
      <c r="D24" s="4">
        <v>161224.47999999998</v>
      </c>
    </row>
    <row r="25" spans="1:4" x14ac:dyDescent="0.45">
      <c r="B25" t="s">
        <v>8219</v>
      </c>
      <c r="C25" s="4">
        <v>731475</v>
      </c>
      <c r="D25" s="4">
        <v>1026157.39</v>
      </c>
    </row>
    <row r="26" spans="1:4" x14ac:dyDescent="0.45">
      <c r="A26" s="23" t="s">
        <v>8408</v>
      </c>
      <c r="B26" s="23"/>
      <c r="C26" s="24">
        <v>1806886</v>
      </c>
      <c r="D26" s="24">
        <v>1187381.8700000001</v>
      </c>
    </row>
    <row r="27" spans="1:4" x14ac:dyDescent="0.45">
      <c r="A27" t="s">
        <v>8318</v>
      </c>
      <c r="B27" t="s">
        <v>8220</v>
      </c>
      <c r="C27" s="4">
        <v>25228430</v>
      </c>
      <c r="D27" s="4">
        <v>18108</v>
      </c>
    </row>
    <row r="28" spans="1:4" x14ac:dyDescent="0.45">
      <c r="B28" t="s">
        <v>8221</v>
      </c>
      <c r="C28" s="4">
        <v>1281100</v>
      </c>
      <c r="D28" s="4">
        <v>35333.25</v>
      </c>
    </row>
    <row r="29" spans="1:4" x14ac:dyDescent="0.45">
      <c r="B29" t="s">
        <v>8219</v>
      </c>
      <c r="C29" s="4">
        <v>679536</v>
      </c>
      <c r="D29" s="4">
        <v>1475855.9</v>
      </c>
    </row>
    <row r="30" spans="1:4" x14ac:dyDescent="0.45">
      <c r="A30" s="23" t="s">
        <v>8409</v>
      </c>
      <c r="B30" s="23"/>
      <c r="C30" s="24">
        <v>27189066</v>
      </c>
      <c r="D30" s="24">
        <v>1529297.15</v>
      </c>
    </row>
    <row r="31" spans="1:4" x14ac:dyDescent="0.45">
      <c r="A31" t="s">
        <v>8319</v>
      </c>
      <c r="B31" t="s">
        <v>8220</v>
      </c>
      <c r="C31" s="4">
        <v>11731779</v>
      </c>
      <c r="D31" s="4">
        <v>2282516.5099999998</v>
      </c>
    </row>
    <row r="32" spans="1:4" x14ac:dyDescent="0.45">
      <c r="B32" t="s">
        <v>8221</v>
      </c>
      <c r="C32" s="4">
        <v>5975239</v>
      </c>
      <c r="D32" s="4">
        <v>703603.41</v>
      </c>
    </row>
    <row r="33" spans="1:4" x14ac:dyDescent="0.45">
      <c r="B33" t="s">
        <v>8219</v>
      </c>
      <c r="C33" s="4">
        <v>4993556.79</v>
      </c>
      <c r="D33" s="4">
        <v>14602194.850000005</v>
      </c>
    </row>
    <row r="34" spans="1:4" x14ac:dyDescent="0.45">
      <c r="A34" s="23" t="s">
        <v>8410</v>
      </c>
      <c r="B34" s="23"/>
      <c r="C34" s="24">
        <v>22700574.789999999</v>
      </c>
      <c r="D34" s="24">
        <v>17588314.770000003</v>
      </c>
    </row>
    <row r="35" spans="1:4" x14ac:dyDescent="0.45">
      <c r="A35" t="s">
        <v>8320</v>
      </c>
      <c r="B35" t="s">
        <v>8220</v>
      </c>
      <c r="C35" s="4">
        <v>33614910</v>
      </c>
      <c r="D35" s="4">
        <v>95300</v>
      </c>
    </row>
    <row r="36" spans="1:4" x14ac:dyDescent="0.45">
      <c r="B36" t="s">
        <v>8221</v>
      </c>
      <c r="C36" s="4">
        <v>23131493</v>
      </c>
      <c r="D36" s="4">
        <v>277465.90000000002</v>
      </c>
    </row>
    <row r="37" spans="1:4" x14ac:dyDescent="0.45">
      <c r="B37" t="s">
        <v>8222</v>
      </c>
      <c r="C37" s="4">
        <v>143127</v>
      </c>
      <c r="D37" s="4">
        <v>31408</v>
      </c>
    </row>
    <row r="38" spans="1:4" x14ac:dyDescent="0.45">
      <c r="B38" t="s">
        <v>8219</v>
      </c>
      <c r="C38" s="4">
        <v>3560852</v>
      </c>
      <c r="D38" s="4">
        <v>4111402.6399999992</v>
      </c>
    </row>
    <row r="39" spans="1:4" x14ac:dyDescent="0.45">
      <c r="A39" s="23" t="s">
        <v>8411</v>
      </c>
      <c r="B39" s="23"/>
      <c r="C39" s="24">
        <v>60450382</v>
      </c>
      <c r="D39" s="24">
        <v>4515576.5399999991</v>
      </c>
    </row>
    <row r="40" spans="1:4" x14ac:dyDescent="0.45">
      <c r="A40" t="s">
        <v>8310</v>
      </c>
      <c r="C40" s="4">
        <v>247152380.81</v>
      </c>
      <c r="D40" s="4">
        <v>36182652.57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7A5885-6AB5-4CF6-BF5F-BFA9F3143E29}">
  <dimension ref="A1:B13"/>
  <sheetViews>
    <sheetView workbookViewId="0">
      <selection activeCell="B35" sqref="B35"/>
    </sheetView>
  </sheetViews>
  <sheetFormatPr defaultRowHeight="14.25" x14ac:dyDescent="0.45"/>
  <cols>
    <col min="1" max="1" width="16.46484375" bestFit="1" customWidth="1"/>
    <col min="2" max="2" width="31.6640625" bestFit="1" customWidth="1"/>
    <col min="3" max="13" width="8.46484375" bestFit="1" customWidth="1"/>
    <col min="14" max="14" width="10.46484375" bestFit="1" customWidth="1"/>
  </cols>
  <sheetData>
    <row r="1" spans="1:2" x14ac:dyDescent="0.45">
      <c r="A1" s="5" t="s">
        <v>8217</v>
      </c>
      <c r="B1" t="s">
        <v>8402</v>
      </c>
    </row>
    <row r="2" spans="1:2" x14ac:dyDescent="0.45">
      <c r="A2" s="5" t="s">
        <v>8245</v>
      </c>
      <c r="B2" t="s">
        <v>8246</v>
      </c>
    </row>
    <row r="4" spans="1:2" x14ac:dyDescent="0.45">
      <c r="A4" s="5" t="s">
        <v>8401</v>
      </c>
      <c r="B4" t="s">
        <v>8413</v>
      </c>
    </row>
    <row r="5" spans="1:2" x14ac:dyDescent="0.45">
      <c r="A5" t="s">
        <v>8312</v>
      </c>
      <c r="B5" s="12">
        <v>105.44051571067541</v>
      </c>
    </row>
    <row r="6" spans="1:2" x14ac:dyDescent="0.45">
      <c r="A6" t="s">
        <v>8313</v>
      </c>
      <c r="B6" s="12">
        <v>59.414067378578707</v>
      </c>
    </row>
    <row r="7" spans="1:2" x14ac:dyDescent="0.45">
      <c r="A7" t="s">
        <v>8314</v>
      </c>
      <c r="B7" s="12">
        <v>47.484108239383183</v>
      </c>
    </row>
    <row r="8" spans="1:2" x14ac:dyDescent="0.45">
      <c r="A8" t="s">
        <v>8315</v>
      </c>
      <c r="B8" s="12">
        <v>49.198630136986296</v>
      </c>
    </row>
    <row r="9" spans="1:2" x14ac:dyDescent="0.45">
      <c r="A9" t="s">
        <v>8316</v>
      </c>
      <c r="B9" s="12">
        <v>71.93002103468676</v>
      </c>
    </row>
    <row r="10" spans="1:2" x14ac:dyDescent="0.45">
      <c r="A10" t="s">
        <v>8317</v>
      </c>
      <c r="B10" s="12">
        <v>88.42282521089318</v>
      </c>
    </row>
    <row r="11" spans="1:2" x14ac:dyDescent="0.45">
      <c r="A11" t="s">
        <v>8318</v>
      </c>
      <c r="B11" s="12">
        <v>59.79094139896273</v>
      </c>
    </row>
    <row r="12" spans="1:2" x14ac:dyDescent="0.45">
      <c r="A12" t="s">
        <v>8319</v>
      </c>
      <c r="B12" s="12">
        <v>134.55596971737538</v>
      </c>
    </row>
    <row r="13" spans="1:2" x14ac:dyDescent="0.45">
      <c r="A13" t="s">
        <v>8320</v>
      </c>
      <c r="B13" s="12">
        <v>86.088237417992929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Data</vt:lpstr>
      <vt:lpstr>Pivot 1</vt:lpstr>
      <vt:lpstr>Pivot 2</vt:lpstr>
      <vt:lpstr>Pivot 3</vt:lpstr>
      <vt:lpstr>Bonus</vt:lpstr>
      <vt:lpstr>Other 1</vt:lpstr>
      <vt:lpstr>Other 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Alex Koynoff</cp:lastModifiedBy>
  <dcterms:created xsi:type="dcterms:W3CDTF">2017-04-20T15:17:24Z</dcterms:created>
  <dcterms:modified xsi:type="dcterms:W3CDTF">2019-02-24T23:04:11Z</dcterms:modified>
</cp:coreProperties>
</file>